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trlProps/ctrlProp3.xml" ContentType="application/vnd.ms-excel.controlproperties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ab5e892914a4d7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10 Website Stats Items\"/>
    </mc:Choice>
  </mc:AlternateContent>
  <xr:revisionPtr revIDLastSave="0" documentId="8_{C79B2E12-1A43-4498-84DE-127914D7FBE1}" xr6:coauthVersionLast="45" xr6:coauthVersionMax="45" xr10:uidLastSave="{00000000-0000-0000-0000-000000000000}"/>
  <workbookProtection workbookPassword="CF21" lockStructure="1"/>
  <bookViews>
    <workbookView showHorizontalScroll="0" showSheetTabs="0" xWindow="-98" yWindow="-98" windowWidth="20715" windowHeight="13276" tabRatio="950" firstSheet="2" activeTab="2" xr2:uid="{00000000-000D-0000-FFFF-FFFF00000000}"/>
  </bookViews>
  <sheets>
    <sheet name="Data Sheet 0" sheetId="1" state="hidden" r:id="rId1"/>
    <sheet name="template_rse" sheetId="3" state="hidden" r:id="rId2"/>
    <sheet name="Sheet1" sheetId="4" r:id="rId3"/>
    <sheet name="format" sheetId="2" state="hidden" r:id="rId4"/>
    <sheet name="Gender" sheetId="5" r:id="rId5"/>
    <sheet name="Age" sheetId="6" r:id="rId6"/>
    <sheet name="Indigenous" sheetId="7" r:id="rId7"/>
    <sheet name="Birthplaces" sheetId="8" r:id="rId8"/>
    <sheet name="Language" sheetId="9" r:id="rId9"/>
    <sheet name="Fluency" sheetId="10" r:id="rId10"/>
    <sheet name="Year of arrival" sheetId="11" r:id="rId11"/>
    <sheet name="Religion" sheetId="12" r:id="rId12"/>
    <sheet name="School Level" sheetId="13" r:id="rId13"/>
    <sheet name="Post School" sheetId="14" r:id="rId14"/>
    <sheet name="Labour force" sheetId="15" r:id="rId15"/>
    <sheet name="Volunteering" sheetId="16" r:id="rId16"/>
    <sheet name="Incomes" sheetId="17" r:id="rId17"/>
    <sheet name="Disability" sheetId="18" r:id="rId18"/>
    <sheet name="Carers" sheetId="19" r:id="rId19"/>
    <sheet name="Marital Status" sheetId="20" r:id="rId20"/>
    <sheet name="Relationship" sheetId="21" r:id="rId21"/>
    <sheet name="Home ownership" sheetId="22" r:id="rId22"/>
    <sheet name="Non Private Accom" sheetId="23" r:id="rId23"/>
    <sheet name="Pensions" sheetId="24" r:id="rId24"/>
    <sheet name="Comparison" sheetId="25" r:id="rId25"/>
  </sheets>
  <definedNames>
    <definedName name="_xlnm.Print_Area" localSheetId="5">Age!$C$1:$I$42</definedName>
    <definedName name="_xlnm.Print_Area" localSheetId="7">Birthplaces!$C$1:$R$58</definedName>
    <definedName name="_xlnm.Print_Area" localSheetId="18">Carers!$C$1:$I$42</definedName>
    <definedName name="_xlnm.Print_Area" localSheetId="24">Comparison!$B$1:$M$86</definedName>
    <definedName name="_xlnm.Print_Area" localSheetId="17">Disability!$C$1:$I$42</definedName>
    <definedName name="_xlnm.Print_Area" localSheetId="9">Fluency!$C$1:$I$42</definedName>
    <definedName name="_xlnm.Print_Area" localSheetId="4">Gender!$C$1:$I$42</definedName>
    <definedName name="_xlnm.Print_Area" localSheetId="21">'Home ownership'!$C$1:$I$42</definedName>
    <definedName name="_xlnm.Print_Area" localSheetId="16">Incomes!$C$1:$I$42</definedName>
    <definedName name="_xlnm.Print_Area" localSheetId="6">Indigenous!$C$1:$I$42</definedName>
    <definedName name="_xlnm.Print_Area" localSheetId="14">'Labour force'!$C$1:$I$42</definedName>
    <definedName name="_xlnm.Print_Area" localSheetId="8">Language!$D$1:$Q$58</definedName>
    <definedName name="_xlnm.Print_Area" localSheetId="19">'Marital Status'!$C$1:$I$42</definedName>
    <definedName name="_xlnm.Print_Area" localSheetId="22">'Non Private Accom'!$B$1:$I$44</definedName>
    <definedName name="_xlnm.Print_Area" localSheetId="23">Pensions!$C$1:$I$42</definedName>
    <definedName name="_xlnm.Print_Area" localSheetId="13">'Post School'!$C$1:$I$42</definedName>
    <definedName name="_xlnm.Print_Area" localSheetId="20">Relationship!$C$1:$I$64</definedName>
    <definedName name="_xlnm.Print_Area" localSheetId="11">Religion!$C$1:$I$42</definedName>
    <definedName name="_xlnm.Print_Area" localSheetId="12">'School Level'!$C$1:$I$42</definedName>
    <definedName name="_xlnm.Print_Area" localSheetId="2">Sheet1!$B$1:$N$44</definedName>
    <definedName name="_xlnm.Print_Area" localSheetId="15">Volunteering!$C$1:$I$42</definedName>
    <definedName name="_xlnm.Print_Area" localSheetId="10">'Year of arrival'!$C$1:$I$42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E225" i="1" l="1"/>
  <c r="CE226" i="1"/>
  <c r="CE224" i="1"/>
  <c r="CE227" i="1" s="1"/>
  <c r="CD225" i="1"/>
  <c r="CD226" i="1"/>
  <c r="CD224" i="1"/>
  <c r="D287" i="1" l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BD287" i="1"/>
  <c r="BE287" i="1"/>
  <c r="BF287" i="1"/>
  <c r="BG287" i="1"/>
  <c r="BH287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BV287" i="1"/>
  <c r="BW287" i="1"/>
  <c r="BX287" i="1"/>
  <c r="BY287" i="1"/>
  <c r="BZ287" i="1"/>
  <c r="CA287" i="1"/>
  <c r="CB287" i="1"/>
  <c r="CC287" i="1"/>
  <c r="CD287" i="1"/>
  <c r="CE287" i="1"/>
  <c r="C287" i="1"/>
  <c r="N285" i="1" l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BD285" i="1"/>
  <c r="BE285" i="1"/>
  <c r="BF285" i="1"/>
  <c r="BG285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X285" i="1"/>
  <c r="BY285" i="1"/>
  <c r="BZ285" i="1"/>
  <c r="CA285" i="1"/>
  <c r="CB285" i="1"/>
  <c r="CC285" i="1"/>
  <c r="CE285" i="1"/>
  <c r="J251" i="1"/>
  <c r="K251" i="1"/>
  <c r="L251" i="1"/>
  <c r="M251" i="1"/>
  <c r="N251" i="1"/>
  <c r="O251" i="1"/>
  <c r="O286" i="1" s="1"/>
  <c r="P251" i="1"/>
  <c r="Q251" i="1"/>
  <c r="Q286" i="1" s="1"/>
  <c r="R251" i="1"/>
  <c r="S251" i="1"/>
  <c r="T251" i="1"/>
  <c r="U251" i="1"/>
  <c r="V251" i="1"/>
  <c r="W251" i="1"/>
  <c r="W286" i="1" s="1"/>
  <c r="X251" i="1"/>
  <c r="Y251" i="1"/>
  <c r="Y286" i="1" s="1"/>
  <c r="Z251" i="1"/>
  <c r="AA251" i="1"/>
  <c r="AB251" i="1"/>
  <c r="AC251" i="1"/>
  <c r="AD251" i="1"/>
  <c r="AE251" i="1"/>
  <c r="AE286" i="1" s="1"/>
  <c r="AF251" i="1"/>
  <c r="AG251" i="1"/>
  <c r="AG286" i="1" s="1"/>
  <c r="AH251" i="1"/>
  <c r="AI251" i="1"/>
  <c r="AJ251" i="1"/>
  <c r="AK251" i="1"/>
  <c r="AL251" i="1"/>
  <c r="AM251" i="1"/>
  <c r="AM286" i="1" s="1"/>
  <c r="AN251" i="1"/>
  <c r="AO251" i="1"/>
  <c r="AO286" i="1" s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E251" i="1"/>
  <c r="I251" i="1"/>
  <c r="D251" i="1"/>
  <c r="E251" i="1"/>
  <c r="F251" i="1"/>
  <c r="G251" i="1"/>
  <c r="H251" i="1"/>
  <c r="C251" i="1"/>
  <c r="D227" i="1"/>
  <c r="D285" i="1" s="1"/>
  <c r="E227" i="1"/>
  <c r="E285" i="1" s="1"/>
  <c r="F227" i="1"/>
  <c r="F285" i="1" s="1"/>
  <c r="G227" i="1"/>
  <c r="G285" i="1" s="1"/>
  <c r="H227" i="1"/>
  <c r="H285" i="1" s="1"/>
  <c r="I227" i="1"/>
  <c r="I285" i="1" s="1"/>
  <c r="J227" i="1"/>
  <c r="J285" i="1" s="1"/>
  <c r="K227" i="1"/>
  <c r="K285" i="1" s="1"/>
  <c r="L227" i="1"/>
  <c r="L285" i="1" s="1"/>
  <c r="M227" i="1"/>
  <c r="M285" i="1" s="1"/>
  <c r="C227" i="1"/>
  <c r="D222" i="1"/>
  <c r="D284" i="1" s="1"/>
  <c r="E222" i="1"/>
  <c r="E284" i="1" s="1"/>
  <c r="F222" i="1"/>
  <c r="G222" i="1"/>
  <c r="G284" i="1" s="1"/>
  <c r="H222" i="1"/>
  <c r="I222" i="1"/>
  <c r="C222" i="1"/>
  <c r="CE189" i="1"/>
  <c r="CD189" i="1"/>
  <c r="CC189" i="1"/>
  <c r="CC283" i="1" s="1"/>
  <c r="CB189" i="1"/>
  <c r="CA189" i="1"/>
  <c r="CA283" i="1" s="1"/>
  <c r="BZ189" i="1"/>
  <c r="BY189" i="1"/>
  <c r="BX189" i="1"/>
  <c r="BW189" i="1"/>
  <c r="BV189" i="1"/>
  <c r="BU189" i="1"/>
  <c r="BU283" i="1" s="1"/>
  <c r="BT189" i="1"/>
  <c r="BS189" i="1"/>
  <c r="BS283" i="1" s="1"/>
  <c r="BR189" i="1"/>
  <c r="BQ189" i="1"/>
  <c r="BP189" i="1"/>
  <c r="BO189" i="1"/>
  <c r="BN189" i="1"/>
  <c r="BM189" i="1"/>
  <c r="BM283" i="1" s="1"/>
  <c r="BL189" i="1"/>
  <c r="BK189" i="1"/>
  <c r="BK283" i="1" s="1"/>
  <c r="BJ189" i="1"/>
  <c r="BI189" i="1"/>
  <c r="BH189" i="1"/>
  <c r="BG189" i="1"/>
  <c r="BF189" i="1"/>
  <c r="BE189" i="1"/>
  <c r="BE283" i="1" s="1"/>
  <c r="BD189" i="1"/>
  <c r="BC189" i="1"/>
  <c r="BC283" i="1" s="1"/>
  <c r="BB189" i="1"/>
  <c r="BA189" i="1"/>
  <c r="AZ189" i="1"/>
  <c r="AY189" i="1"/>
  <c r="AX189" i="1"/>
  <c r="AW189" i="1"/>
  <c r="AW283" i="1" s="1"/>
  <c r="AV189" i="1"/>
  <c r="AU189" i="1"/>
  <c r="AU283" i="1" s="1"/>
  <c r="AT189" i="1"/>
  <c r="AS189" i="1"/>
  <c r="AR189" i="1"/>
  <c r="AQ189" i="1"/>
  <c r="AP189" i="1"/>
  <c r="AO189" i="1"/>
  <c r="AO283" i="1" s="1"/>
  <c r="AN189" i="1"/>
  <c r="AM189" i="1"/>
  <c r="AM283" i="1" s="1"/>
  <c r="AL189" i="1"/>
  <c r="AK189" i="1"/>
  <c r="AJ189" i="1"/>
  <c r="AI189" i="1"/>
  <c r="AH189" i="1"/>
  <c r="AG189" i="1"/>
  <c r="AG283" i="1" s="1"/>
  <c r="AF189" i="1"/>
  <c r="AE189" i="1"/>
  <c r="AE283" i="1" s="1"/>
  <c r="AD189" i="1"/>
  <c r="AC189" i="1"/>
  <c r="AB189" i="1"/>
  <c r="AA189" i="1"/>
  <c r="Z189" i="1"/>
  <c r="Y189" i="1"/>
  <c r="Y283" i="1" s="1"/>
  <c r="X189" i="1"/>
  <c r="W189" i="1"/>
  <c r="W283" i="1" s="1"/>
  <c r="V189" i="1"/>
  <c r="U189" i="1"/>
  <c r="T189" i="1"/>
  <c r="S189" i="1"/>
  <c r="R189" i="1"/>
  <c r="Q189" i="1"/>
  <c r="Q283" i="1" s="1"/>
  <c r="P189" i="1"/>
  <c r="O189" i="1"/>
  <c r="O283" i="1" s="1"/>
  <c r="N189" i="1"/>
  <c r="M189" i="1"/>
  <c r="L189" i="1"/>
  <c r="K189" i="1"/>
  <c r="J189" i="1"/>
  <c r="I189" i="1"/>
  <c r="I283" i="1" s="1"/>
  <c r="H189" i="1"/>
  <c r="G189" i="1"/>
  <c r="G283" i="1" s="1"/>
  <c r="F189" i="1"/>
  <c r="E189" i="1"/>
  <c r="D189" i="1"/>
  <c r="C189" i="1"/>
  <c r="CE186" i="1"/>
  <c r="CD186" i="1"/>
  <c r="CC186" i="1"/>
  <c r="CB186" i="1"/>
  <c r="CA186" i="1"/>
  <c r="BZ186" i="1"/>
  <c r="BY186" i="1"/>
  <c r="BX186" i="1"/>
  <c r="BW186" i="1"/>
  <c r="BV186" i="1"/>
  <c r="BU186" i="1"/>
  <c r="BT186" i="1"/>
  <c r="BS186" i="1"/>
  <c r="BR186" i="1"/>
  <c r="BQ186" i="1"/>
  <c r="BP186" i="1"/>
  <c r="BO186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183" i="1"/>
  <c r="P179" i="1"/>
  <c r="Q179" i="1"/>
  <c r="Q282" i="1" s="1"/>
  <c r="R179" i="1"/>
  <c r="S179" i="1"/>
  <c r="T179" i="1"/>
  <c r="U179" i="1"/>
  <c r="V179" i="1"/>
  <c r="W179" i="1"/>
  <c r="W282" i="1" s="1"/>
  <c r="X179" i="1"/>
  <c r="Y179" i="1"/>
  <c r="Y282" i="1" s="1"/>
  <c r="Z179" i="1"/>
  <c r="AA179" i="1"/>
  <c r="AB179" i="1"/>
  <c r="AC179" i="1"/>
  <c r="AD179" i="1"/>
  <c r="AE179" i="1"/>
  <c r="AE282" i="1" s="1"/>
  <c r="AF179" i="1"/>
  <c r="AG179" i="1"/>
  <c r="AG282" i="1" s="1"/>
  <c r="AH179" i="1"/>
  <c r="AI179" i="1"/>
  <c r="AJ179" i="1"/>
  <c r="AK179" i="1"/>
  <c r="AL179" i="1"/>
  <c r="AM179" i="1"/>
  <c r="AM282" i="1" s="1"/>
  <c r="AN179" i="1"/>
  <c r="AO179" i="1"/>
  <c r="AO282" i="1" s="1"/>
  <c r="AP179" i="1"/>
  <c r="AQ179" i="1"/>
  <c r="AR179" i="1"/>
  <c r="AS179" i="1"/>
  <c r="AT179" i="1"/>
  <c r="AU179" i="1"/>
  <c r="AU282" i="1" s="1"/>
  <c r="AV179" i="1"/>
  <c r="AW179" i="1"/>
  <c r="AW282" i="1" s="1"/>
  <c r="AX179" i="1"/>
  <c r="AY179" i="1"/>
  <c r="AZ179" i="1"/>
  <c r="BA179" i="1"/>
  <c r="BB179" i="1"/>
  <c r="BC179" i="1"/>
  <c r="BC282" i="1" s="1"/>
  <c r="BD179" i="1"/>
  <c r="BE179" i="1"/>
  <c r="BE282" i="1" s="1"/>
  <c r="BF179" i="1"/>
  <c r="BG179" i="1"/>
  <c r="BH179" i="1"/>
  <c r="BI179" i="1"/>
  <c r="BJ179" i="1"/>
  <c r="BK179" i="1"/>
  <c r="BK282" i="1" s="1"/>
  <c r="BL179" i="1"/>
  <c r="BM179" i="1"/>
  <c r="BM282" i="1" s="1"/>
  <c r="BN179" i="1"/>
  <c r="BO179" i="1"/>
  <c r="BP179" i="1"/>
  <c r="BQ179" i="1"/>
  <c r="BR179" i="1"/>
  <c r="BS179" i="1"/>
  <c r="BS282" i="1" s="1"/>
  <c r="BT179" i="1"/>
  <c r="BU179" i="1"/>
  <c r="BU282" i="1" s="1"/>
  <c r="BV179" i="1"/>
  <c r="BW179" i="1"/>
  <c r="BX179" i="1"/>
  <c r="BY179" i="1"/>
  <c r="BZ179" i="1"/>
  <c r="CA179" i="1"/>
  <c r="CA282" i="1" s="1"/>
  <c r="CB179" i="1"/>
  <c r="CC179" i="1"/>
  <c r="CC282" i="1" s="1"/>
  <c r="CD179" i="1"/>
  <c r="CE179" i="1"/>
  <c r="N179" i="1"/>
  <c r="O179" i="1"/>
  <c r="D179" i="1"/>
  <c r="D282" i="1" s="1"/>
  <c r="E179" i="1"/>
  <c r="E282" i="1" s="1"/>
  <c r="F179" i="1"/>
  <c r="G179" i="1"/>
  <c r="G282" i="1" s="1"/>
  <c r="H179" i="1"/>
  <c r="I179" i="1"/>
  <c r="J179" i="1"/>
  <c r="K179" i="1"/>
  <c r="L179" i="1"/>
  <c r="M179" i="1"/>
  <c r="M282" i="1" s="1"/>
  <c r="C179" i="1"/>
  <c r="C163" i="1"/>
  <c r="C166" i="1"/>
  <c r="F169" i="1"/>
  <c r="G169" i="1"/>
  <c r="H169" i="1"/>
  <c r="I169" i="1"/>
  <c r="J169" i="1"/>
  <c r="J279" i="1" s="1"/>
  <c r="D169" i="1"/>
  <c r="E169" i="1"/>
  <c r="E279" i="1" s="1"/>
  <c r="C169" i="1"/>
  <c r="H173" i="1"/>
  <c r="I173" i="1"/>
  <c r="J173" i="1"/>
  <c r="K173" i="1"/>
  <c r="L173" i="1"/>
  <c r="L280" i="1" s="1"/>
  <c r="M173" i="1"/>
  <c r="N173" i="1"/>
  <c r="N280" i="1" s="1"/>
  <c r="O173" i="1"/>
  <c r="P173" i="1"/>
  <c r="Q173" i="1"/>
  <c r="R173" i="1"/>
  <c r="S173" i="1"/>
  <c r="T173" i="1"/>
  <c r="T280" i="1" s="1"/>
  <c r="U173" i="1"/>
  <c r="V173" i="1"/>
  <c r="V280" i="1" s="1"/>
  <c r="W173" i="1"/>
  <c r="X173" i="1"/>
  <c r="Y173" i="1"/>
  <c r="Z173" i="1"/>
  <c r="AA173" i="1"/>
  <c r="AB173" i="1"/>
  <c r="AB280" i="1" s="1"/>
  <c r="AC173" i="1"/>
  <c r="AD173" i="1"/>
  <c r="AD280" i="1" s="1"/>
  <c r="AE173" i="1"/>
  <c r="AF173" i="1"/>
  <c r="AG173" i="1"/>
  <c r="AH173" i="1"/>
  <c r="AI173" i="1"/>
  <c r="AJ173" i="1"/>
  <c r="AJ280" i="1" s="1"/>
  <c r="AK173" i="1"/>
  <c r="AL173" i="1"/>
  <c r="AL280" i="1" s="1"/>
  <c r="AM173" i="1"/>
  <c r="AN173" i="1"/>
  <c r="AO173" i="1"/>
  <c r="AP173" i="1"/>
  <c r="AQ173" i="1"/>
  <c r="AR173" i="1"/>
  <c r="AR280" i="1" s="1"/>
  <c r="AS173" i="1"/>
  <c r="AT173" i="1"/>
  <c r="AT280" i="1" s="1"/>
  <c r="AU173" i="1"/>
  <c r="AV173" i="1"/>
  <c r="AW173" i="1"/>
  <c r="AX173" i="1"/>
  <c r="AY173" i="1"/>
  <c r="AZ173" i="1"/>
  <c r="AZ280" i="1" s="1"/>
  <c r="BA173" i="1"/>
  <c r="BB173" i="1"/>
  <c r="BB280" i="1" s="1"/>
  <c r="BC173" i="1"/>
  <c r="BD173" i="1"/>
  <c r="BE173" i="1"/>
  <c r="BF173" i="1"/>
  <c r="BG173" i="1"/>
  <c r="BH173" i="1"/>
  <c r="BH280" i="1" s="1"/>
  <c r="BI173" i="1"/>
  <c r="BJ173" i="1"/>
  <c r="BJ280" i="1" s="1"/>
  <c r="BK173" i="1"/>
  <c r="BL173" i="1"/>
  <c r="BM173" i="1"/>
  <c r="BN173" i="1"/>
  <c r="BO173" i="1"/>
  <c r="BP173" i="1"/>
  <c r="BP280" i="1" s="1"/>
  <c r="BQ173" i="1"/>
  <c r="BR173" i="1"/>
  <c r="BR280" i="1" s="1"/>
  <c r="BS173" i="1"/>
  <c r="BT173" i="1"/>
  <c r="BU173" i="1"/>
  <c r="BV173" i="1"/>
  <c r="BW173" i="1"/>
  <c r="BX173" i="1"/>
  <c r="BX280" i="1" s="1"/>
  <c r="BY173" i="1"/>
  <c r="BZ173" i="1"/>
  <c r="BZ280" i="1" s="1"/>
  <c r="CA173" i="1"/>
  <c r="CB173" i="1"/>
  <c r="CC173" i="1"/>
  <c r="CD173" i="1"/>
  <c r="CE173" i="1"/>
  <c r="E173" i="1"/>
  <c r="E280" i="1" s="1"/>
  <c r="F173" i="1"/>
  <c r="G173" i="1"/>
  <c r="G280" i="1" s="1"/>
  <c r="D173" i="1"/>
  <c r="C173" i="1"/>
  <c r="C280" i="1" s="1"/>
  <c r="C286" i="1"/>
  <c r="D286" i="1"/>
  <c r="E286" i="1"/>
  <c r="F286" i="1"/>
  <c r="G286" i="1"/>
  <c r="H286" i="1"/>
  <c r="I286" i="1"/>
  <c r="J286" i="1"/>
  <c r="K286" i="1"/>
  <c r="L286" i="1"/>
  <c r="M286" i="1"/>
  <c r="N286" i="1"/>
  <c r="P286" i="1"/>
  <c r="R286" i="1"/>
  <c r="S286" i="1"/>
  <c r="T286" i="1"/>
  <c r="U286" i="1"/>
  <c r="V286" i="1"/>
  <c r="X286" i="1"/>
  <c r="Z286" i="1"/>
  <c r="AA286" i="1"/>
  <c r="AB286" i="1"/>
  <c r="AC286" i="1"/>
  <c r="AD286" i="1"/>
  <c r="AF286" i="1"/>
  <c r="AH286" i="1"/>
  <c r="AI286" i="1"/>
  <c r="AJ286" i="1"/>
  <c r="AK286" i="1"/>
  <c r="AL286" i="1"/>
  <c r="AN286" i="1"/>
  <c r="AP286" i="1"/>
  <c r="AQ286" i="1"/>
  <c r="AR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BF286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BZ286" i="1"/>
  <c r="CA286" i="1"/>
  <c r="CB286" i="1"/>
  <c r="CC286" i="1"/>
  <c r="CD286" i="1"/>
  <c r="CE286" i="1"/>
  <c r="AS286" i="1"/>
  <c r="F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BF284" i="1"/>
  <c r="BG284" i="1"/>
  <c r="BH284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BZ284" i="1"/>
  <c r="CA284" i="1"/>
  <c r="CB284" i="1"/>
  <c r="CC284" i="1"/>
  <c r="CD284" i="1"/>
  <c r="CE284" i="1"/>
  <c r="C284" i="1"/>
  <c r="P283" i="1"/>
  <c r="R283" i="1"/>
  <c r="S283" i="1"/>
  <c r="T283" i="1"/>
  <c r="U283" i="1"/>
  <c r="V283" i="1"/>
  <c r="X283" i="1"/>
  <c r="Z283" i="1"/>
  <c r="AA283" i="1"/>
  <c r="AB283" i="1"/>
  <c r="AC283" i="1"/>
  <c r="AD283" i="1"/>
  <c r="AF283" i="1"/>
  <c r="AH283" i="1"/>
  <c r="AI283" i="1"/>
  <c r="AJ283" i="1"/>
  <c r="AK283" i="1"/>
  <c r="AL283" i="1"/>
  <c r="AN283" i="1"/>
  <c r="AP283" i="1"/>
  <c r="AQ283" i="1"/>
  <c r="AR283" i="1"/>
  <c r="AS283" i="1"/>
  <c r="AT283" i="1"/>
  <c r="AV283" i="1"/>
  <c r="AX283" i="1"/>
  <c r="AY283" i="1"/>
  <c r="AZ283" i="1"/>
  <c r="BA283" i="1"/>
  <c r="BB283" i="1"/>
  <c r="BD283" i="1"/>
  <c r="BF283" i="1"/>
  <c r="BG283" i="1"/>
  <c r="BH283" i="1"/>
  <c r="BI283" i="1"/>
  <c r="BJ283" i="1"/>
  <c r="BL283" i="1"/>
  <c r="BN283" i="1"/>
  <c r="BO283" i="1"/>
  <c r="BP283" i="1"/>
  <c r="BQ283" i="1"/>
  <c r="BR283" i="1"/>
  <c r="BT283" i="1"/>
  <c r="BV283" i="1"/>
  <c r="BW283" i="1"/>
  <c r="BX283" i="1"/>
  <c r="BY283" i="1"/>
  <c r="BZ283" i="1"/>
  <c r="CB283" i="1"/>
  <c r="CD283" i="1"/>
  <c r="CE283" i="1"/>
  <c r="D283" i="1"/>
  <c r="E283" i="1"/>
  <c r="F283" i="1"/>
  <c r="H283" i="1"/>
  <c r="J283" i="1"/>
  <c r="K283" i="1"/>
  <c r="L283" i="1"/>
  <c r="M283" i="1"/>
  <c r="N283" i="1"/>
  <c r="C283" i="1"/>
  <c r="C282" i="1"/>
  <c r="F282" i="1"/>
  <c r="H282" i="1"/>
  <c r="I282" i="1"/>
  <c r="K282" i="1"/>
  <c r="L282" i="1"/>
  <c r="N282" i="1"/>
  <c r="O282" i="1"/>
  <c r="P282" i="1"/>
  <c r="R282" i="1"/>
  <c r="S282" i="1"/>
  <c r="T282" i="1"/>
  <c r="U282" i="1"/>
  <c r="V282" i="1"/>
  <c r="X282" i="1"/>
  <c r="Z282" i="1"/>
  <c r="AA282" i="1"/>
  <c r="AB282" i="1"/>
  <c r="AC282" i="1"/>
  <c r="AD282" i="1"/>
  <c r="AF282" i="1"/>
  <c r="AH282" i="1"/>
  <c r="AI282" i="1"/>
  <c r="AJ282" i="1"/>
  <c r="AK282" i="1"/>
  <c r="AL282" i="1"/>
  <c r="AN282" i="1"/>
  <c r="AP282" i="1"/>
  <c r="AQ282" i="1"/>
  <c r="AR282" i="1"/>
  <c r="AS282" i="1"/>
  <c r="AT282" i="1"/>
  <c r="AV282" i="1"/>
  <c r="AX282" i="1"/>
  <c r="AY282" i="1"/>
  <c r="AZ282" i="1"/>
  <c r="BA282" i="1"/>
  <c r="BB282" i="1"/>
  <c r="BD282" i="1"/>
  <c r="BF282" i="1"/>
  <c r="BG282" i="1"/>
  <c r="BH282" i="1"/>
  <c r="BI282" i="1"/>
  <c r="BJ282" i="1"/>
  <c r="BL282" i="1"/>
  <c r="BN282" i="1"/>
  <c r="BO282" i="1"/>
  <c r="BP282" i="1"/>
  <c r="BQ282" i="1"/>
  <c r="BR282" i="1"/>
  <c r="BT282" i="1"/>
  <c r="BV282" i="1"/>
  <c r="BW282" i="1"/>
  <c r="BX282" i="1"/>
  <c r="BY282" i="1"/>
  <c r="BZ282" i="1"/>
  <c r="CB282" i="1"/>
  <c r="CD282" i="1"/>
  <c r="CE282" i="1"/>
  <c r="J282" i="1"/>
  <c r="D280" i="1"/>
  <c r="F280" i="1"/>
  <c r="H280" i="1"/>
  <c r="I280" i="1"/>
  <c r="J280" i="1"/>
  <c r="K280" i="1"/>
  <c r="M280" i="1"/>
  <c r="O280" i="1"/>
  <c r="P280" i="1"/>
  <c r="Q280" i="1"/>
  <c r="R280" i="1"/>
  <c r="S280" i="1"/>
  <c r="U280" i="1"/>
  <c r="W280" i="1"/>
  <c r="X280" i="1"/>
  <c r="Y280" i="1"/>
  <c r="Z280" i="1"/>
  <c r="AA280" i="1"/>
  <c r="AC280" i="1"/>
  <c r="AE280" i="1"/>
  <c r="AF280" i="1"/>
  <c r="AG280" i="1"/>
  <c r="AH280" i="1"/>
  <c r="AI280" i="1"/>
  <c r="AK280" i="1"/>
  <c r="AM280" i="1"/>
  <c r="AN280" i="1"/>
  <c r="AO280" i="1"/>
  <c r="AP280" i="1"/>
  <c r="AQ280" i="1"/>
  <c r="AS280" i="1"/>
  <c r="AU280" i="1"/>
  <c r="AV280" i="1"/>
  <c r="AW280" i="1"/>
  <c r="AX280" i="1"/>
  <c r="AY280" i="1"/>
  <c r="BA280" i="1"/>
  <c r="BC280" i="1"/>
  <c r="BD280" i="1"/>
  <c r="BE280" i="1"/>
  <c r="BF280" i="1"/>
  <c r="BG280" i="1"/>
  <c r="BI280" i="1"/>
  <c r="BK280" i="1"/>
  <c r="BL280" i="1"/>
  <c r="BM280" i="1"/>
  <c r="BN280" i="1"/>
  <c r="BO280" i="1"/>
  <c r="BQ280" i="1"/>
  <c r="BS280" i="1"/>
  <c r="BT280" i="1"/>
  <c r="BU280" i="1"/>
  <c r="BV280" i="1"/>
  <c r="BW280" i="1"/>
  <c r="BY280" i="1"/>
  <c r="CA280" i="1"/>
  <c r="CB280" i="1"/>
  <c r="CC280" i="1"/>
  <c r="CD280" i="1"/>
  <c r="CE280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D279" i="1"/>
  <c r="F279" i="1"/>
  <c r="G279" i="1"/>
  <c r="H279" i="1"/>
  <c r="I279" i="1"/>
  <c r="C279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AO278" i="1"/>
  <c r="AN278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CE277" i="1"/>
  <c r="D277" i="1"/>
  <c r="C277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D276" i="1"/>
  <c r="E276" i="1"/>
  <c r="F276" i="1"/>
  <c r="G276" i="1"/>
  <c r="H276" i="1"/>
  <c r="C276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275" i="1"/>
  <c r="C274" i="1"/>
  <c r="C273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272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H270" i="1"/>
  <c r="I270" i="1"/>
  <c r="J270" i="1"/>
  <c r="K270" i="1"/>
  <c r="L270" i="1"/>
  <c r="M270" i="1"/>
  <c r="N270" i="1"/>
  <c r="D270" i="1"/>
  <c r="E270" i="1"/>
  <c r="F270" i="1"/>
  <c r="G270" i="1"/>
  <c r="C270" i="1"/>
  <c r="C10" i="25"/>
  <c r="D10" i="25" s="1"/>
  <c r="C11" i="25"/>
  <c r="D11" i="25" s="1"/>
  <c r="C12" i="25"/>
  <c r="D12" i="25" s="1"/>
  <c r="C13" i="25"/>
  <c r="D13" i="25" s="1"/>
  <c r="C14" i="25"/>
  <c r="D14" i="25" s="1"/>
  <c r="C15" i="25"/>
  <c r="D15" i="25" s="1"/>
  <c r="C16" i="25"/>
  <c r="D16" i="25" s="1"/>
  <c r="C17" i="25"/>
  <c r="D17" i="25" s="1"/>
  <c r="C18" i="25"/>
  <c r="D18" i="25" s="1"/>
  <c r="C19" i="25"/>
  <c r="D19" i="25" s="1"/>
  <c r="C20" i="25"/>
  <c r="D20" i="25" s="1"/>
  <c r="C21" i="25"/>
  <c r="D21" i="25" s="1"/>
  <c r="C22" i="25"/>
  <c r="D22" i="25" s="1"/>
  <c r="C23" i="25"/>
  <c r="D23" i="25" s="1"/>
  <c r="C24" i="25"/>
  <c r="D24" i="25" s="1"/>
  <c r="C25" i="25"/>
  <c r="D25" i="25" s="1"/>
  <c r="C26" i="25"/>
  <c r="D26" i="25" s="1"/>
  <c r="C27" i="25"/>
  <c r="D27" i="25" s="1"/>
  <c r="C28" i="25"/>
  <c r="D28" i="25" s="1"/>
  <c r="C29" i="25"/>
  <c r="D29" i="25" s="1"/>
  <c r="C30" i="25"/>
  <c r="D30" i="25" s="1"/>
  <c r="C31" i="25"/>
  <c r="D31" i="25" s="1"/>
  <c r="C32" i="25"/>
  <c r="D32" i="25" s="1"/>
  <c r="C33" i="25"/>
  <c r="D33" i="25" s="1"/>
  <c r="C34" i="25"/>
  <c r="D34" i="25" s="1"/>
  <c r="C35" i="25"/>
  <c r="D35" i="25" s="1"/>
  <c r="C36" i="25"/>
  <c r="D36" i="25" s="1"/>
  <c r="C37" i="25"/>
  <c r="D37" i="25" s="1"/>
  <c r="C38" i="25"/>
  <c r="D38" i="25" s="1"/>
  <c r="C39" i="25"/>
  <c r="D39" i="25" s="1"/>
  <c r="C40" i="25"/>
  <c r="D40" i="25" s="1"/>
  <c r="C41" i="25"/>
  <c r="D41" i="25" s="1"/>
  <c r="C42" i="25"/>
  <c r="D42" i="25" s="1"/>
  <c r="C43" i="25"/>
  <c r="D43" i="25" s="1"/>
  <c r="C44" i="25"/>
  <c r="D44" i="25" s="1"/>
  <c r="C45" i="25"/>
  <c r="D45" i="25" s="1"/>
  <c r="C46" i="25"/>
  <c r="D46" i="25" s="1"/>
  <c r="C47" i="25"/>
  <c r="D47" i="25" s="1"/>
  <c r="C48" i="25"/>
  <c r="D48" i="25" s="1"/>
  <c r="C49" i="25"/>
  <c r="D49" i="25" s="1"/>
  <c r="C50" i="25"/>
  <c r="D50" i="25" s="1"/>
  <c r="C51" i="25"/>
  <c r="D51" i="25" s="1"/>
  <c r="C52" i="25"/>
  <c r="D52" i="25" s="1"/>
  <c r="C53" i="25"/>
  <c r="D53" i="25" s="1"/>
  <c r="C54" i="25"/>
  <c r="D54" i="25" s="1"/>
  <c r="C55" i="25"/>
  <c r="D55" i="25" s="1"/>
  <c r="C56" i="25"/>
  <c r="D56" i="25" s="1"/>
  <c r="C57" i="25"/>
  <c r="D57" i="25" s="1"/>
  <c r="C58" i="25"/>
  <c r="D58" i="25" s="1"/>
  <c r="C59" i="25"/>
  <c r="D59" i="25" s="1"/>
  <c r="C60" i="25"/>
  <c r="D60" i="25" s="1"/>
  <c r="C61" i="25"/>
  <c r="D61" i="25" s="1"/>
  <c r="C62" i="25"/>
  <c r="D62" i="25" s="1"/>
  <c r="C63" i="25"/>
  <c r="D63" i="25" s="1"/>
  <c r="C64" i="25"/>
  <c r="D64" i="25" s="1"/>
  <c r="C65" i="25"/>
  <c r="D65" i="25" s="1"/>
  <c r="C66" i="25"/>
  <c r="D66" i="25" s="1"/>
  <c r="C67" i="25"/>
  <c r="D67" i="25" s="1"/>
  <c r="C68" i="25"/>
  <c r="D68" i="25" s="1"/>
  <c r="C69" i="25"/>
  <c r="D69" i="25" s="1"/>
  <c r="C70" i="25"/>
  <c r="D70" i="25" s="1"/>
  <c r="C71" i="25"/>
  <c r="D71" i="25" s="1"/>
  <c r="C72" i="25"/>
  <c r="D72" i="25" s="1"/>
  <c r="C73" i="25"/>
  <c r="D73" i="25" s="1"/>
  <c r="C74" i="25"/>
  <c r="D74" i="25" s="1"/>
  <c r="C75" i="25"/>
  <c r="D75" i="25" s="1"/>
  <c r="C76" i="25"/>
  <c r="D76" i="25" s="1"/>
  <c r="C77" i="25"/>
  <c r="D77" i="25" s="1"/>
  <c r="C78" i="25"/>
  <c r="D78" i="25" s="1"/>
  <c r="C79" i="25"/>
  <c r="D79" i="25" s="1"/>
  <c r="C80" i="25"/>
  <c r="D80" i="25" s="1"/>
  <c r="C81" i="25"/>
  <c r="D81" i="25" s="1"/>
  <c r="C82" i="25"/>
  <c r="D82" i="25" s="1"/>
  <c r="C83" i="25"/>
  <c r="D83" i="25" s="1"/>
  <c r="C84" i="25"/>
  <c r="D84" i="25" s="1"/>
  <c r="C85" i="25"/>
  <c r="D85" i="25" s="1"/>
  <c r="C86" i="25"/>
  <c r="D86" i="25" s="1"/>
  <c r="C87" i="25"/>
  <c r="D87" i="25" s="1"/>
  <c r="C9" i="25"/>
  <c r="D9" i="25" s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O261" i="1" s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E259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B262" i="1" s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BZ260" i="1"/>
  <c r="CA260" i="1"/>
  <c r="CB260" i="1"/>
  <c r="CC260" i="1"/>
  <c r="CD260" i="1"/>
  <c r="CE260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CE262" i="1"/>
  <c r="D263" i="1"/>
  <c r="D264" i="1" s="1"/>
  <c r="E263" i="1"/>
  <c r="E264" i="1" s="1"/>
  <c r="F263" i="1"/>
  <c r="F264" i="1" s="1"/>
  <c r="G263" i="1"/>
  <c r="G264" i="1" s="1"/>
  <c r="H263" i="1"/>
  <c r="H264" i="1" s="1"/>
  <c r="I263" i="1"/>
  <c r="I264" i="1" s="1"/>
  <c r="J263" i="1"/>
  <c r="J264" i="1" s="1"/>
  <c r="K263" i="1"/>
  <c r="K264" i="1" s="1"/>
  <c r="L263" i="1"/>
  <c r="L264" i="1" s="1"/>
  <c r="M263" i="1"/>
  <c r="M264" i="1" s="1"/>
  <c r="N263" i="1"/>
  <c r="N264" i="1" s="1"/>
  <c r="O263" i="1"/>
  <c r="O264" i="1" s="1"/>
  <c r="P263" i="1"/>
  <c r="P264" i="1" s="1"/>
  <c r="Q263" i="1"/>
  <c r="Q264" i="1" s="1"/>
  <c r="R263" i="1"/>
  <c r="R264" i="1" s="1"/>
  <c r="S263" i="1"/>
  <c r="S264" i="1" s="1"/>
  <c r="T263" i="1"/>
  <c r="T264" i="1" s="1"/>
  <c r="U263" i="1"/>
  <c r="U264" i="1" s="1"/>
  <c r="V263" i="1"/>
  <c r="V264" i="1" s="1"/>
  <c r="W263" i="1"/>
  <c r="W264" i="1" s="1"/>
  <c r="X263" i="1"/>
  <c r="X264" i="1" s="1"/>
  <c r="Y263" i="1"/>
  <c r="Y264" i="1" s="1"/>
  <c r="Z263" i="1"/>
  <c r="Z264" i="1" s="1"/>
  <c r="AA263" i="1"/>
  <c r="AA264" i="1" s="1"/>
  <c r="AB263" i="1"/>
  <c r="AB264" i="1" s="1"/>
  <c r="AC263" i="1"/>
  <c r="AC264" i="1" s="1"/>
  <c r="AD263" i="1"/>
  <c r="AD264" i="1" s="1"/>
  <c r="AE263" i="1"/>
  <c r="AE264" i="1" s="1"/>
  <c r="AF263" i="1"/>
  <c r="AF264" i="1" s="1"/>
  <c r="AG263" i="1"/>
  <c r="AG264" i="1" s="1"/>
  <c r="AH263" i="1"/>
  <c r="AH264" i="1" s="1"/>
  <c r="AI263" i="1"/>
  <c r="AI264" i="1" s="1"/>
  <c r="AJ263" i="1"/>
  <c r="AJ264" i="1" s="1"/>
  <c r="AK263" i="1"/>
  <c r="AK264" i="1" s="1"/>
  <c r="AL263" i="1"/>
  <c r="AL264" i="1" s="1"/>
  <c r="AM263" i="1"/>
  <c r="AM264" i="1" s="1"/>
  <c r="AN263" i="1"/>
  <c r="AN264" i="1" s="1"/>
  <c r="AO263" i="1"/>
  <c r="AO264" i="1" s="1"/>
  <c r="AP263" i="1"/>
  <c r="AP264" i="1" s="1"/>
  <c r="AQ263" i="1"/>
  <c r="AQ264" i="1" s="1"/>
  <c r="AR263" i="1"/>
  <c r="AR264" i="1" s="1"/>
  <c r="AS263" i="1"/>
  <c r="AS264" i="1" s="1"/>
  <c r="AT263" i="1"/>
  <c r="AT264" i="1" s="1"/>
  <c r="AU263" i="1"/>
  <c r="AU264" i="1" s="1"/>
  <c r="AV263" i="1"/>
  <c r="AV264" i="1" s="1"/>
  <c r="AW263" i="1"/>
  <c r="AW264" i="1" s="1"/>
  <c r="AX263" i="1"/>
  <c r="AX264" i="1" s="1"/>
  <c r="AY263" i="1"/>
  <c r="AY264" i="1" s="1"/>
  <c r="AZ263" i="1"/>
  <c r="AZ264" i="1" s="1"/>
  <c r="BA263" i="1"/>
  <c r="BA264" i="1" s="1"/>
  <c r="BB263" i="1"/>
  <c r="BB264" i="1" s="1"/>
  <c r="BC263" i="1"/>
  <c r="BC264" i="1" s="1"/>
  <c r="BD263" i="1"/>
  <c r="BD264" i="1" s="1"/>
  <c r="BE263" i="1"/>
  <c r="BE264" i="1" s="1"/>
  <c r="BF263" i="1"/>
  <c r="BF264" i="1" s="1"/>
  <c r="BG263" i="1"/>
  <c r="BG264" i="1" s="1"/>
  <c r="BH263" i="1"/>
  <c r="BH264" i="1" s="1"/>
  <c r="BI263" i="1"/>
  <c r="BI264" i="1" s="1"/>
  <c r="BJ263" i="1"/>
  <c r="BJ264" i="1" s="1"/>
  <c r="BK263" i="1"/>
  <c r="BK264" i="1" s="1"/>
  <c r="BL263" i="1"/>
  <c r="BL264" i="1" s="1"/>
  <c r="BM263" i="1"/>
  <c r="BM264" i="1" s="1"/>
  <c r="BN263" i="1"/>
  <c r="BN264" i="1" s="1"/>
  <c r="BO263" i="1"/>
  <c r="BO264" i="1" s="1"/>
  <c r="BP263" i="1"/>
  <c r="BP264" i="1" s="1"/>
  <c r="BQ263" i="1"/>
  <c r="BQ264" i="1" s="1"/>
  <c r="BR263" i="1"/>
  <c r="BR264" i="1" s="1"/>
  <c r="BS263" i="1"/>
  <c r="BS264" i="1" s="1"/>
  <c r="BT263" i="1"/>
  <c r="BT264" i="1" s="1"/>
  <c r="BU263" i="1"/>
  <c r="BU264" i="1" s="1"/>
  <c r="BV263" i="1"/>
  <c r="BV264" i="1" s="1"/>
  <c r="BW263" i="1"/>
  <c r="BW264" i="1" s="1"/>
  <c r="BX263" i="1"/>
  <c r="BX264" i="1" s="1"/>
  <c r="BY263" i="1"/>
  <c r="BY264" i="1" s="1"/>
  <c r="BZ263" i="1"/>
  <c r="BZ264" i="1" s="1"/>
  <c r="CA263" i="1"/>
  <c r="CA264" i="1" s="1"/>
  <c r="CB263" i="1"/>
  <c r="CB264" i="1" s="1"/>
  <c r="CC263" i="1"/>
  <c r="CC264" i="1" s="1"/>
  <c r="CD263" i="1"/>
  <c r="CD264" i="1" s="1"/>
  <c r="CE263" i="1"/>
  <c r="CE264" i="1" s="1"/>
  <c r="F267" i="1"/>
  <c r="F268" i="1" s="1"/>
  <c r="R267" i="1"/>
  <c r="R268" i="1" s="1"/>
  <c r="BF267" i="1"/>
  <c r="BF268" i="1" s="1"/>
  <c r="BN267" i="1"/>
  <c r="BN268" i="1" s="1"/>
  <c r="BZ267" i="1"/>
  <c r="BZ268" i="1" s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E269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CE281" i="1"/>
  <c r="C281" i="1"/>
  <c r="C271" i="1"/>
  <c r="C269" i="1"/>
  <c r="C267" i="1"/>
  <c r="F128" i="1"/>
  <c r="G128" i="1"/>
  <c r="G267" i="1" s="1"/>
  <c r="G268" i="1" s="1"/>
  <c r="H128" i="1"/>
  <c r="H267" i="1" s="1"/>
  <c r="H268" i="1" s="1"/>
  <c r="I128" i="1"/>
  <c r="I267" i="1" s="1"/>
  <c r="I268" i="1" s="1"/>
  <c r="J128" i="1"/>
  <c r="J267" i="1" s="1"/>
  <c r="J268" i="1" s="1"/>
  <c r="K128" i="1"/>
  <c r="K267" i="1" s="1"/>
  <c r="L128" i="1"/>
  <c r="L267" i="1" s="1"/>
  <c r="M128" i="1"/>
  <c r="M267" i="1" s="1"/>
  <c r="M268" i="1" s="1"/>
  <c r="N128" i="1"/>
  <c r="N267" i="1" s="1"/>
  <c r="N268" i="1" s="1"/>
  <c r="O128" i="1"/>
  <c r="O267" i="1" s="1"/>
  <c r="O268" i="1" s="1"/>
  <c r="P128" i="1"/>
  <c r="P267" i="1" s="1"/>
  <c r="P268" i="1" s="1"/>
  <c r="Q128" i="1"/>
  <c r="Q267" i="1" s="1"/>
  <c r="Q268" i="1" s="1"/>
  <c r="R128" i="1"/>
  <c r="S128" i="1"/>
  <c r="S267" i="1" s="1"/>
  <c r="T128" i="1"/>
  <c r="T267" i="1" s="1"/>
  <c r="U128" i="1"/>
  <c r="U267" i="1" s="1"/>
  <c r="U268" i="1" s="1"/>
  <c r="V128" i="1"/>
  <c r="V267" i="1" s="1"/>
  <c r="W128" i="1"/>
  <c r="W267" i="1" s="1"/>
  <c r="W268" i="1" s="1"/>
  <c r="X128" i="1"/>
  <c r="X267" i="1" s="1"/>
  <c r="X268" i="1" s="1"/>
  <c r="Y128" i="1"/>
  <c r="Y267" i="1" s="1"/>
  <c r="Y268" i="1" s="1"/>
  <c r="Z128" i="1"/>
  <c r="Z267" i="1" s="1"/>
  <c r="Z268" i="1" s="1"/>
  <c r="AA128" i="1"/>
  <c r="AA267" i="1" s="1"/>
  <c r="AB128" i="1"/>
  <c r="AB267" i="1" s="1"/>
  <c r="AC128" i="1"/>
  <c r="AC267" i="1" s="1"/>
  <c r="AC268" i="1" s="1"/>
  <c r="AD128" i="1"/>
  <c r="AD267" i="1" s="1"/>
  <c r="AE128" i="1"/>
  <c r="AE267" i="1" s="1"/>
  <c r="AE268" i="1" s="1"/>
  <c r="AF128" i="1"/>
  <c r="AF267" i="1" s="1"/>
  <c r="AF268" i="1" s="1"/>
  <c r="AG128" i="1"/>
  <c r="AG267" i="1" s="1"/>
  <c r="AG268" i="1" s="1"/>
  <c r="AH128" i="1"/>
  <c r="AH267" i="1" s="1"/>
  <c r="AH268" i="1" s="1"/>
  <c r="AI128" i="1"/>
  <c r="AI267" i="1" s="1"/>
  <c r="AJ128" i="1"/>
  <c r="AJ267" i="1" s="1"/>
  <c r="AK128" i="1"/>
  <c r="AK267" i="1" s="1"/>
  <c r="AK268" i="1" s="1"/>
  <c r="AL128" i="1"/>
  <c r="AL267" i="1" s="1"/>
  <c r="AM128" i="1"/>
  <c r="AM267" i="1" s="1"/>
  <c r="AM268" i="1" s="1"/>
  <c r="AN128" i="1"/>
  <c r="AN267" i="1" s="1"/>
  <c r="AN268" i="1" s="1"/>
  <c r="AO128" i="1"/>
  <c r="AO267" i="1" s="1"/>
  <c r="AP128" i="1"/>
  <c r="AP267" i="1" s="1"/>
  <c r="AP268" i="1" s="1"/>
  <c r="AQ128" i="1"/>
  <c r="AQ267" i="1" s="1"/>
  <c r="AR128" i="1"/>
  <c r="AR267" i="1" s="1"/>
  <c r="AS128" i="1"/>
  <c r="AS267" i="1" s="1"/>
  <c r="AS268" i="1" s="1"/>
  <c r="AT128" i="1"/>
  <c r="AT267" i="1" s="1"/>
  <c r="AU128" i="1"/>
  <c r="AU267" i="1" s="1"/>
  <c r="AU268" i="1" s="1"/>
  <c r="AV128" i="1"/>
  <c r="AV267" i="1" s="1"/>
  <c r="AV268" i="1" s="1"/>
  <c r="AW128" i="1"/>
  <c r="AW267" i="1" s="1"/>
  <c r="AX128" i="1"/>
  <c r="AX267" i="1" s="1"/>
  <c r="AX268" i="1" s="1"/>
  <c r="AY128" i="1"/>
  <c r="AY267" i="1" s="1"/>
  <c r="AZ128" i="1"/>
  <c r="AZ267" i="1" s="1"/>
  <c r="BA128" i="1"/>
  <c r="BA267" i="1" s="1"/>
  <c r="BA268" i="1" s="1"/>
  <c r="BB128" i="1"/>
  <c r="BB267" i="1" s="1"/>
  <c r="BC128" i="1"/>
  <c r="BC267" i="1" s="1"/>
  <c r="BC268" i="1" s="1"/>
  <c r="BD128" i="1"/>
  <c r="BD267" i="1" s="1"/>
  <c r="BD268" i="1" s="1"/>
  <c r="BE128" i="1"/>
  <c r="BE267" i="1" s="1"/>
  <c r="BF128" i="1"/>
  <c r="BG128" i="1"/>
  <c r="BG267" i="1" s="1"/>
  <c r="BH128" i="1"/>
  <c r="BH267" i="1" s="1"/>
  <c r="BI128" i="1"/>
  <c r="BI267" i="1" s="1"/>
  <c r="BI268" i="1" s="1"/>
  <c r="BJ128" i="1"/>
  <c r="BJ267" i="1" s="1"/>
  <c r="BK128" i="1"/>
  <c r="BK267" i="1" s="1"/>
  <c r="BK268" i="1" s="1"/>
  <c r="BL128" i="1"/>
  <c r="BL267" i="1" s="1"/>
  <c r="BL268" i="1" s="1"/>
  <c r="BM128" i="1"/>
  <c r="BM267" i="1" s="1"/>
  <c r="BN128" i="1"/>
  <c r="BO128" i="1"/>
  <c r="BO267" i="1" s="1"/>
  <c r="BP128" i="1"/>
  <c r="BP267" i="1" s="1"/>
  <c r="BQ128" i="1"/>
  <c r="BQ267" i="1" s="1"/>
  <c r="BQ268" i="1" s="1"/>
  <c r="BR128" i="1"/>
  <c r="BR267" i="1" s="1"/>
  <c r="BR268" i="1" s="1"/>
  <c r="BS128" i="1"/>
  <c r="BS267" i="1" s="1"/>
  <c r="BS268" i="1" s="1"/>
  <c r="BT128" i="1"/>
  <c r="BT267" i="1" s="1"/>
  <c r="BT268" i="1" s="1"/>
  <c r="BU128" i="1"/>
  <c r="BU267" i="1" s="1"/>
  <c r="BV128" i="1"/>
  <c r="BV267" i="1" s="1"/>
  <c r="BV268" i="1" s="1"/>
  <c r="BW128" i="1"/>
  <c r="BW267" i="1" s="1"/>
  <c r="BX128" i="1"/>
  <c r="BX267" i="1" s="1"/>
  <c r="BY128" i="1"/>
  <c r="BY267" i="1" s="1"/>
  <c r="BY268" i="1" s="1"/>
  <c r="BZ128" i="1"/>
  <c r="CA128" i="1"/>
  <c r="CA267" i="1" s="1"/>
  <c r="CA268" i="1" s="1"/>
  <c r="CB128" i="1"/>
  <c r="CB267" i="1" s="1"/>
  <c r="CB268" i="1" s="1"/>
  <c r="CC128" i="1"/>
  <c r="CC267" i="1" s="1"/>
  <c r="CD128" i="1"/>
  <c r="CD267" i="1" s="1"/>
  <c r="CD268" i="1" s="1"/>
  <c r="CE128" i="1"/>
  <c r="CE267" i="1" s="1"/>
  <c r="E128" i="1"/>
  <c r="E267" i="1" s="1"/>
  <c r="E268" i="1" s="1"/>
  <c r="D128" i="1"/>
  <c r="D267" i="1" s="1"/>
  <c r="D268" i="1" s="1"/>
  <c r="C128" i="1"/>
  <c r="E76" i="1"/>
  <c r="E265" i="1" s="1"/>
  <c r="E266" i="1" s="1"/>
  <c r="F76" i="1"/>
  <c r="F265" i="1" s="1"/>
  <c r="G76" i="1"/>
  <c r="G265" i="1" s="1"/>
  <c r="G266" i="1" s="1"/>
  <c r="H76" i="1"/>
  <c r="H265" i="1" s="1"/>
  <c r="H266" i="1" s="1"/>
  <c r="I76" i="1"/>
  <c r="I265" i="1" s="1"/>
  <c r="I266" i="1" s="1"/>
  <c r="J76" i="1"/>
  <c r="J265" i="1" s="1"/>
  <c r="J266" i="1" s="1"/>
  <c r="K76" i="1"/>
  <c r="K265" i="1" s="1"/>
  <c r="K266" i="1" s="1"/>
  <c r="L76" i="1"/>
  <c r="L265" i="1" s="1"/>
  <c r="M76" i="1"/>
  <c r="M265" i="1" s="1"/>
  <c r="M266" i="1" s="1"/>
  <c r="N76" i="1"/>
  <c r="N265" i="1" s="1"/>
  <c r="O76" i="1"/>
  <c r="O265" i="1" s="1"/>
  <c r="O266" i="1" s="1"/>
  <c r="P76" i="1"/>
  <c r="P265" i="1" s="1"/>
  <c r="P266" i="1" s="1"/>
  <c r="Q76" i="1"/>
  <c r="Q265" i="1" s="1"/>
  <c r="Q266" i="1" s="1"/>
  <c r="R76" i="1"/>
  <c r="R265" i="1" s="1"/>
  <c r="R266" i="1" s="1"/>
  <c r="S76" i="1"/>
  <c r="S265" i="1" s="1"/>
  <c r="S266" i="1" s="1"/>
  <c r="T76" i="1"/>
  <c r="T265" i="1" s="1"/>
  <c r="U76" i="1"/>
  <c r="U265" i="1" s="1"/>
  <c r="U266" i="1" s="1"/>
  <c r="V76" i="1"/>
  <c r="V265" i="1" s="1"/>
  <c r="W76" i="1"/>
  <c r="W265" i="1" s="1"/>
  <c r="W266" i="1" s="1"/>
  <c r="X76" i="1"/>
  <c r="X265" i="1" s="1"/>
  <c r="X266" i="1" s="1"/>
  <c r="Y76" i="1"/>
  <c r="Y265" i="1" s="1"/>
  <c r="Y266" i="1" s="1"/>
  <c r="Z76" i="1"/>
  <c r="Z265" i="1" s="1"/>
  <c r="Z266" i="1" s="1"/>
  <c r="AA76" i="1"/>
  <c r="AA265" i="1" s="1"/>
  <c r="AA266" i="1" s="1"/>
  <c r="AB76" i="1"/>
  <c r="AB265" i="1" s="1"/>
  <c r="AC76" i="1"/>
  <c r="AC265" i="1" s="1"/>
  <c r="AC266" i="1" s="1"/>
  <c r="AD76" i="1"/>
  <c r="AD265" i="1" s="1"/>
  <c r="AE76" i="1"/>
  <c r="AE265" i="1" s="1"/>
  <c r="AE266" i="1" s="1"/>
  <c r="AF76" i="1"/>
  <c r="AF265" i="1" s="1"/>
  <c r="AF266" i="1" s="1"/>
  <c r="AG76" i="1"/>
  <c r="AG265" i="1" s="1"/>
  <c r="AG266" i="1" s="1"/>
  <c r="AH76" i="1"/>
  <c r="AH265" i="1" s="1"/>
  <c r="AH266" i="1" s="1"/>
  <c r="AI76" i="1"/>
  <c r="AI265" i="1" s="1"/>
  <c r="AI266" i="1" s="1"/>
  <c r="AJ76" i="1"/>
  <c r="AJ265" i="1" s="1"/>
  <c r="AK76" i="1"/>
  <c r="AK265" i="1" s="1"/>
  <c r="AK266" i="1" s="1"/>
  <c r="AL76" i="1"/>
  <c r="AL265" i="1" s="1"/>
  <c r="AM76" i="1"/>
  <c r="AM265" i="1" s="1"/>
  <c r="AM266" i="1" s="1"/>
  <c r="AN76" i="1"/>
  <c r="AN265" i="1" s="1"/>
  <c r="AN266" i="1" s="1"/>
  <c r="AO76" i="1"/>
  <c r="AO265" i="1" s="1"/>
  <c r="AP76" i="1"/>
  <c r="AP265" i="1" s="1"/>
  <c r="AP266" i="1" s="1"/>
  <c r="AQ76" i="1"/>
  <c r="AQ265" i="1" s="1"/>
  <c r="AQ266" i="1" s="1"/>
  <c r="AR76" i="1"/>
  <c r="AR265" i="1" s="1"/>
  <c r="AS76" i="1"/>
  <c r="AS265" i="1" s="1"/>
  <c r="AS266" i="1" s="1"/>
  <c r="AT76" i="1"/>
  <c r="AT265" i="1" s="1"/>
  <c r="AU76" i="1"/>
  <c r="AU265" i="1" s="1"/>
  <c r="AU266" i="1" s="1"/>
  <c r="AV76" i="1"/>
  <c r="AV265" i="1" s="1"/>
  <c r="AV266" i="1" s="1"/>
  <c r="AW76" i="1"/>
  <c r="AW265" i="1" s="1"/>
  <c r="AW266" i="1" s="1"/>
  <c r="AX76" i="1"/>
  <c r="AX265" i="1" s="1"/>
  <c r="AX266" i="1" s="1"/>
  <c r="AY76" i="1"/>
  <c r="AY265" i="1" s="1"/>
  <c r="AY266" i="1" s="1"/>
  <c r="AZ76" i="1"/>
  <c r="AZ265" i="1" s="1"/>
  <c r="BA76" i="1"/>
  <c r="BA265" i="1" s="1"/>
  <c r="BA266" i="1" s="1"/>
  <c r="BB76" i="1"/>
  <c r="BB265" i="1" s="1"/>
  <c r="BC76" i="1"/>
  <c r="BC265" i="1" s="1"/>
  <c r="BC266" i="1" s="1"/>
  <c r="BD76" i="1"/>
  <c r="BD265" i="1" s="1"/>
  <c r="BD266" i="1" s="1"/>
  <c r="BE76" i="1"/>
  <c r="BE265" i="1" s="1"/>
  <c r="BE266" i="1" s="1"/>
  <c r="BF76" i="1"/>
  <c r="BF265" i="1" s="1"/>
  <c r="BF266" i="1" s="1"/>
  <c r="BG76" i="1"/>
  <c r="BG265" i="1" s="1"/>
  <c r="BG266" i="1" s="1"/>
  <c r="BH76" i="1"/>
  <c r="BH265" i="1" s="1"/>
  <c r="BI76" i="1"/>
  <c r="BI265" i="1" s="1"/>
  <c r="BI266" i="1" s="1"/>
  <c r="BJ76" i="1"/>
  <c r="BJ265" i="1" s="1"/>
  <c r="BK76" i="1"/>
  <c r="BK265" i="1" s="1"/>
  <c r="BK266" i="1" s="1"/>
  <c r="BL76" i="1"/>
  <c r="BL265" i="1" s="1"/>
  <c r="BL266" i="1" s="1"/>
  <c r="BM76" i="1"/>
  <c r="BM265" i="1" s="1"/>
  <c r="BM266" i="1" s="1"/>
  <c r="BN76" i="1"/>
  <c r="BN265" i="1" s="1"/>
  <c r="BN266" i="1" s="1"/>
  <c r="BO76" i="1"/>
  <c r="BO265" i="1" s="1"/>
  <c r="BO266" i="1" s="1"/>
  <c r="BP76" i="1"/>
  <c r="BP265" i="1" s="1"/>
  <c r="BQ76" i="1"/>
  <c r="BQ265" i="1" s="1"/>
  <c r="BQ266" i="1" s="1"/>
  <c r="BR76" i="1"/>
  <c r="BR265" i="1" s="1"/>
  <c r="BS76" i="1"/>
  <c r="BS265" i="1" s="1"/>
  <c r="BS266" i="1" s="1"/>
  <c r="BT76" i="1"/>
  <c r="BT265" i="1" s="1"/>
  <c r="BT266" i="1" s="1"/>
  <c r="BU76" i="1"/>
  <c r="BU265" i="1" s="1"/>
  <c r="BU266" i="1" s="1"/>
  <c r="BV76" i="1"/>
  <c r="BV265" i="1" s="1"/>
  <c r="BV266" i="1" s="1"/>
  <c r="BW76" i="1"/>
  <c r="BW265" i="1" s="1"/>
  <c r="BW266" i="1" s="1"/>
  <c r="BX76" i="1"/>
  <c r="BX265" i="1" s="1"/>
  <c r="BY76" i="1"/>
  <c r="BY265" i="1" s="1"/>
  <c r="BY266" i="1" s="1"/>
  <c r="BZ76" i="1"/>
  <c r="BZ265" i="1" s="1"/>
  <c r="CA76" i="1"/>
  <c r="CA265" i="1" s="1"/>
  <c r="CA266" i="1" s="1"/>
  <c r="CB76" i="1"/>
  <c r="CB265" i="1" s="1"/>
  <c r="CB266" i="1" s="1"/>
  <c r="CC76" i="1"/>
  <c r="CC265" i="1" s="1"/>
  <c r="CC266" i="1" s="1"/>
  <c r="CD76" i="1"/>
  <c r="CD265" i="1" s="1"/>
  <c r="CD266" i="1" s="1"/>
  <c r="CE76" i="1"/>
  <c r="CE265" i="1" s="1"/>
  <c r="CE266" i="1" s="1"/>
  <c r="D76" i="1"/>
  <c r="D265" i="1" s="1"/>
  <c r="C76" i="1"/>
  <c r="C263" i="1"/>
  <c r="C264" i="1" s="1"/>
  <c r="C260" i="1"/>
  <c r="C262" i="1" s="1"/>
  <c r="C259" i="1"/>
  <c r="C261" i="1" s="1"/>
  <c r="CE162" i="1"/>
  <c r="CE163" i="1"/>
  <c r="CE164" i="1"/>
  <c r="CE165" i="1"/>
  <c r="CE166" i="1"/>
  <c r="CE167" i="1"/>
  <c r="CE168" i="1"/>
  <c r="CE169" i="1"/>
  <c r="CE279" i="1" s="1"/>
  <c r="CE161" i="1"/>
  <c r="D266" i="1" l="1"/>
  <c r="BX266" i="1"/>
  <c r="BP266" i="1"/>
  <c r="BH266" i="1"/>
  <c r="AZ266" i="1"/>
  <c r="AR266" i="1"/>
  <c r="AJ266" i="1"/>
  <c r="AB266" i="1"/>
  <c r="T266" i="1"/>
  <c r="L266" i="1"/>
  <c r="BJ268" i="1"/>
  <c r="BB268" i="1"/>
  <c r="AT268" i="1"/>
  <c r="AL268" i="1"/>
  <c r="AD268" i="1"/>
  <c r="V268" i="1"/>
  <c r="BH268" i="1"/>
  <c r="AB268" i="1"/>
  <c r="BX268" i="1"/>
  <c r="AZ268" i="1"/>
  <c r="T268" i="1"/>
  <c r="AO266" i="1"/>
  <c r="CE268" i="1"/>
  <c r="BW268" i="1"/>
  <c r="BO268" i="1"/>
  <c r="BG268" i="1"/>
  <c r="AY268" i="1"/>
  <c r="AQ268" i="1"/>
  <c r="AI268" i="1"/>
  <c r="AA268" i="1"/>
  <c r="S268" i="1"/>
  <c r="K268" i="1"/>
  <c r="C285" i="1"/>
  <c r="CD227" i="1"/>
  <c r="CD285" i="1" s="1"/>
  <c r="BP268" i="1"/>
  <c r="AJ268" i="1"/>
  <c r="CC268" i="1"/>
  <c r="BU268" i="1"/>
  <c r="BM268" i="1"/>
  <c r="BE268" i="1"/>
  <c r="AW268" i="1"/>
  <c r="AO268" i="1"/>
  <c r="AR268" i="1"/>
  <c r="L268" i="1"/>
  <c r="BZ266" i="1"/>
  <c r="BR266" i="1"/>
  <c r="BJ266" i="1"/>
  <c r="BB266" i="1"/>
  <c r="AT266" i="1"/>
  <c r="AL266" i="1"/>
  <c r="AD266" i="1"/>
  <c r="V266" i="1"/>
  <c r="N266" i="1"/>
  <c r="F266" i="1"/>
  <c r="C268" i="1"/>
  <c r="E87" i="25"/>
  <c r="E9" i="25"/>
  <c r="E86" i="25"/>
  <c r="E84" i="25"/>
  <c r="E82" i="25"/>
  <c r="E80" i="25"/>
  <c r="E78" i="25"/>
  <c r="E76" i="25"/>
  <c r="E74" i="25"/>
  <c r="E72" i="25"/>
  <c r="E70" i="25"/>
  <c r="E68" i="25"/>
  <c r="E66" i="25"/>
  <c r="E64" i="25"/>
  <c r="E62" i="25"/>
  <c r="E60" i="25"/>
  <c r="E58" i="25"/>
  <c r="E56" i="25"/>
  <c r="E54" i="25"/>
  <c r="E52" i="25"/>
  <c r="E50" i="25"/>
  <c r="E48" i="25"/>
  <c r="E46" i="25"/>
  <c r="E44" i="25"/>
  <c r="E42" i="25"/>
  <c r="E40" i="25"/>
  <c r="E38" i="25"/>
  <c r="E36" i="25"/>
  <c r="E34" i="25"/>
  <c r="E32" i="25"/>
  <c r="E30" i="25"/>
  <c r="E28" i="25"/>
  <c r="E26" i="25"/>
  <c r="E24" i="25"/>
  <c r="E22" i="25"/>
  <c r="E20" i="25"/>
  <c r="E18" i="25"/>
  <c r="E16" i="25"/>
  <c r="E14" i="25"/>
  <c r="E12" i="25"/>
  <c r="E10" i="25"/>
  <c r="E85" i="25"/>
  <c r="E83" i="25"/>
  <c r="E81" i="25"/>
  <c r="E79" i="25"/>
  <c r="E77" i="25"/>
  <c r="E75" i="25"/>
  <c r="E73" i="25"/>
  <c r="E71" i="25"/>
  <c r="E69" i="25"/>
  <c r="E67" i="25"/>
  <c r="E65" i="25"/>
  <c r="E63" i="25"/>
  <c r="E61" i="25"/>
  <c r="E59" i="25"/>
  <c r="E57" i="25"/>
  <c r="E55" i="25"/>
  <c r="E53" i="25"/>
  <c r="E51" i="25"/>
  <c r="E49" i="25"/>
  <c r="E47" i="25"/>
  <c r="E45" i="25"/>
  <c r="E43" i="25"/>
  <c r="E41" i="25"/>
  <c r="E39" i="25"/>
  <c r="E37" i="25"/>
  <c r="E35" i="25"/>
  <c r="E33" i="25"/>
  <c r="E31" i="25"/>
  <c r="E29" i="25"/>
  <c r="E27" i="25"/>
  <c r="E25" i="25"/>
  <c r="E23" i="25"/>
  <c r="E21" i="25"/>
  <c r="E19" i="25"/>
  <c r="E17" i="25"/>
  <c r="E15" i="25"/>
  <c r="E13" i="25"/>
  <c r="E11" i="25"/>
  <c r="C265" i="1"/>
  <c r="C266" i="1" s="1"/>
  <c r="D12" i="5"/>
  <c r="D11" i="5"/>
  <c r="H3" i="24"/>
  <c r="D12" i="24" s="1"/>
  <c r="H3" i="23"/>
  <c r="R4" i="23" s="1"/>
  <c r="H3" i="22"/>
  <c r="F11" i="22" s="1"/>
  <c r="H3" i="21"/>
  <c r="R4" i="21" s="1"/>
  <c r="H3" i="20"/>
  <c r="F11" i="20" s="1"/>
  <c r="H3" i="19"/>
  <c r="F16" i="19" s="1"/>
  <c r="H3" i="18"/>
  <c r="D12" i="18" s="1"/>
  <c r="H3" i="17"/>
  <c r="D10" i="17" s="1"/>
  <c r="H3" i="16"/>
  <c r="D11" i="16" s="1"/>
  <c r="H3" i="15"/>
  <c r="F16" i="15" s="1"/>
  <c r="H3" i="14"/>
  <c r="F11" i="14" s="1"/>
  <c r="H3" i="13"/>
  <c r="D11" i="13" s="1"/>
  <c r="H3" i="12"/>
  <c r="R4" i="12" s="1"/>
  <c r="H3" i="11"/>
  <c r="D11" i="11" s="1"/>
  <c r="H3" i="10"/>
  <c r="F16" i="10" s="1"/>
  <c r="H3" i="9"/>
  <c r="H3" i="8"/>
  <c r="H3" i="7"/>
  <c r="D12" i="7" s="1"/>
  <c r="H3" i="6"/>
  <c r="F21" i="6" s="1"/>
  <c r="H3" i="5"/>
  <c r="F10" i="5" s="1"/>
  <c r="E5" i="22"/>
  <c r="E8" i="23"/>
  <c r="H8" i="23"/>
  <c r="E9" i="23"/>
  <c r="H9" i="23"/>
  <c r="E10" i="23"/>
  <c r="H10" i="23"/>
  <c r="E11" i="23"/>
  <c r="H11" i="23"/>
  <c r="E12" i="23"/>
  <c r="H12" i="23"/>
  <c r="E13" i="23"/>
  <c r="H13" i="23"/>
  <c r="E14" i="23"/>
  <c r="H14" i="23"/>
  <c r="E15" i="23"/>
  <c r="H15" i="23"/>
  <c r="E16" i="23"/>
  <c r="H16" i="23"/>
  <c r="E17" i="23"/>
  <c r="H17" i="23"/>
  <c r="E18" i="23"/>
  <c r="H18" i="23"/>
  <c r="E19" i="23"/>
  <c r="H19" i="23"/>
  <c r="E20" i="23"/>
  <c r="H20" i="23"/>
  <c r="E21" i="23"/>
  <c r="H21" i="23"/>
  <c r="E22" i="23"/>
  <c r="H22" i="23"/>
  <c r="E23" i="23"/>
  <c r="H23" i="23"/>
  <c r="E8" i="22"/>
  <c r="F8" i="22" s="1"/>
  <c r="H8" i="22"/>
  <c r="I8" i="22" s="1"/>
  <c r="E8" i="21"/>
  <c r="H8" i="21"/>
  <c r="E9" i="21"/>
  <c r="H9" i="21"/>
  <c r="E10" i="21"/>
  <c r="H10" i="21"/>
  <c r="E11" i="21"/>
  <c r="H11" i="21"/>
  <c r="E12" i="21"/>
  <c r="H12" i="21"/>
  <c r="E13" i="21"/>
  <c r="H13" i="21"/>
  <c r="E14" i="21"/>
  <c r="H14" i="21"/>
  <c r="E15" i="21"/>
  <c r="H15" i="21"/>
  <c r="E16" i="21"/>
  <c r="H16" i="21"/>
  <c r="E17" i="21"/>
  <c r="H17" i="21"/>
  <c r="E18" i="21"/>
  <c r="F18" i="21" s="1"/>
  <c r="H18" i="21"/>
  <c r="I18" i="21" s="1"/>
  <c r="E8" i="19"/>
  <c r="H8" i="19"/>
  <c r="E9" i="19"/>
  <c r="H9" i="19"/>
  <c r="E10" i="19"/>
  <c r="H10" i="19"/>
  <c r="E11" i="19"/>
  <c r="H11" i="19"/>
  <c r="E12" i="19"/>
  <c r="H12" i="19"/>
  <c r="E13" i="19"/>
  <c r="H13" i="19"/>
  <c r="E8" i="15"/>
  <c r="H8" i="15"/>
  <c r="E9" i="15"/>
  <c r="H9" i="15"/>
  <c r="E10" i="15"/>
  <c r="H10" i="15"/>
  <c r="E11" i="15"/>
  <c r="H11" i="15"/>
  <c r="E12" i="15"/>
  <c r="H12" i="15"/>
  <c r="E13" i="15"/>
  <c r="H13" i="15"/>
  <c r="E8" i="14"/>
  <c r="F8" i="14" s="1"/>
  <c r="H8" i="14"/>
  <c r="I8" i="14" s="1"/>
  <c r="E8" i="12"/>
  <c r="H8" i="12"/>
  <c r="E9" i="12"/>
  <c r="H9" i="12"/>
  <c r="E10" i="12"/>
  <c r="H10" i="12"/>
  <c r="E11" i="12"/>
  <c r="H11" i="12"/>
  <c r="E12" i="12"/>
  <c r="F12" i="12" s="1"/>
  <c r="H12" i="12"/>
  <c r="I12" i="12" s="1"/>
  <c r="E8" i="10"/>
  <c r="H8" i="10"/>
  <c r="E9" i="10"/>
  <c r="H9" i="10"/>
  <c r="E10" i="10"/>
  <c r="H10" i="10"/>
  <c r="E11" i="10"/>
  <c r="H11" i="10"/>
  <c r="E12" i="10"/>
  <c r="H12" i="10"/>
  <c r="E13" i="10"/>
  <c r="H13" i="10"/>
  <c r="E8" i="9"/>
  <c r="M8" i="9" s="1"/>
  <c r="N8" i="9" s="1"/>
  <c r="H8" i="9"/>
  <c r="E9" i="9"/>
  <c r="M9" i="9" s="1"/>
  <c r="N9" i="9" s="1"/>
  <c r="H9" i="9"/>
  <c r="E10" i="9"/>
  <c r="M10" i="9" s="1"/>
  <c r="N10" i="9" s="1"/>
  <c r="H10" i="9"/>
  <c r="E11" i="9"/>
  <c r="M11" i="9" s="1"/>
  <c r="N11" i="9" s="1"/>
  <c r="H11" i="9"/>
  <c r="E12" i="9"/>
  <c r="M12" i="9" s="1"/>
  <c r="N12" i="9" s="1"/>
  <c r="H12" i="9"/>
  <c r="E13" i="9"/>
  <c r="M13" i="9" s="1"/>
  <c r="N13" i="9" s="1"/>
  <c r="H13" i="9"/>
  <c r="E14" i="9"/>
  <c r="M14" i="9" s="1"/>
  <c r="N14" i="9" s="1"/>
  <c r="H14" i="9"/>
  <c r="E15" i="9"/>
  <c r="M15" i="9" s="1"/>
  <c r="N15" i="9" s="1"/>
  <c r="H15" i="9"/>
  <c r="E16" i="9"/>
  <c r="M16" i="9" s="1"/>
  <c r="N16" i="9" s="1"/>
  <c r="H16" i="9"/>
  <c r="E17" i="9"/>
  <c r="M17" i="9" s="1"/>
  <c r="N17" i="9" s="1"/>
  <c r="H17" i="9"/>
  <c r="E18" i="9"/>
  <c r="M18" i="9" s="1"/>
  <c r="N18" i="9" s="1"/>
  <c r="H18" i="9"/>
  <c r="E19" i="9"/>
  <c r="M19" i="9" s="1"/>
  <c r="N19" i="9" s="1"/>
  <c r="H19" i="9"/>
  <c r="E20" i="9"/>
  <c r="M20" i="9" s="1"/>
  <c r="N20" i="9" s="1"/>
  <c r="H20" i="9"/>
  <c r="E21" i="9"/>
  <c r="M21" i="9" s="1"/>
  <c r="N21" i="9" s="1"/>
  <c r="H21" i="9"/>
  <c r="E22" i="9"/>
  <c r="M22" i="9" s="1"/>
  <c r="N22" i="9" s="1"/>
  <c r="H22" i="9"/>
  <c r="E23" i="9"/>
  <c r="M23" i="9" s="1"/>
  <c r="N23" i="9" s="1"/>
  <c r="H23" i="9"/>
  <c r="E24" i="9"/>
  <c r="M24" i="9" s="1"/>
  <c r="N24" i="9" s="1"/>
  <c r="H24" i="9"/>
  <c r="E25" i="9"/>
  <c r="M25" i="9" s="1"/>
  <c r="N25" i="9" s="1"/>
  <c r="H25" i="9"/>
  <c r="E26" i="9"/>
  <c r="M26" i="9" s="1"/>
  <c r="N26" i="9" s="1"/>
  <c r="H26" i="9"/>
  <c r="E27" i="9"/>
  <c r="M27" i="9" s="1"/>
  <c r="N27" i="9" s="1"/>
  <c r="H27" i="9"/>
  <c r="E28" i="9"/>
  <c r="M28" i="9" s="1"/>
  <c r="N28" i="9" s="1"/>
  <c r="H28" i="9"/>
  <c r="E29" i="9"/>
  <c r="M29" i="9" s="1"/>
  <c r="N29" i="9" s="1"/>
  <c r="H29" i="9"/>
  <c r="E30" i="9"/>
  <c r="M30" i="9" s="1"/>
  <c r="N30" i="9" s="1"/>
  <c r="H30" i="9"/>
  <c r="E31" i="9"/>
  <c r="M31" i="9" s="1"/>
  <c r="N31" i="9" s="1"/>
  <c r="H31" i="9"/>
  <c r="E32" i="9"/>
  <c r="M32" i="9" s="1"/>
  <c r="N32" i="9" s="1"/>
  <c r="H32" i="9"/>
  <c r="E33" i="9"/>
  <c r="M33" i="9" s="1"/>
  <c r="N33" i="9" s="1"/>
  <c r="H33" i="9"/>
  <c r="E34" i="9"/>
  <c r="M34" i="9" s="1"/>
  <c r="N34" i="9" s="1"/>
  <c r="H34" i="9"/>
  <c r="E35" i="9"/>
  <c r="M35" i="9" s="1"/>
  <c r="N35" i="9" s="1"/>
  <c r="H35" i="9"/>
  <c r="E36" i="9"/>
  <c r="M36" i="9" s="1"/>
  <c r="N36" i="9" s="1"/>
  <c r="H36" i="9"/>
  <c r="E37" i="9"/>
  <c r="M37" i="9" s="1"/>
  <c r="N37" i="9" s="1"/>
  <c r="H37" i="9"/>
  <c r="E38" i="9"/>
  <c r="M38" i="9" s="1"/>
  <c r="N38" i="9" s="1"/>
  <c r="H38" i="9"/>
  <c r="E39" i="9"/>
  <c r="M39" i="9" s="1"/>
  <c r="N39" i="9" s="1"/>
  <c r="H39" i="9"/>
  <c r="E40" i="9"/>
  <c r="M40" i="9" s="1"/>
  <c r="N40" i="9" s="1"/>
  <c r="H40" i="9"/>
  <c r="E41" i="9"/>
  <c r="M41" i="9" s="1"/>
  <c r="N41" i="9" s="1"/>
  <c r="H41" i="9"/>
  <c r="E42" i="9"/>
  <c r="M42" i="9" s="1"/>
  <c r="N42" i="9" s="1"/>
  <c r="H42" i="9"/>
  <c r="E43" i="9"/>
  <c r="M43" i="9" s="1"/>
  <c r="N43" i="9" s="1"/>
  <c r="H43" i="9"/>
  <c r="E44" i="9"/>
  <c r="M44" i="9" s="1"/>
  <c r="N44" i="9" s="1"/>
  <c r="H44" i="9"/>
  <c r="E45" i="9"/>
  <c r="M45" i="9" s="1"/>
  <c r="N45" i="9" s="1"/>
  <c r="H45" i="9"/>
  <c r="E46" i="9"/>
  <c r="M46" i="9" s="1"/>
  <c r="N46" i="9" s="1"/>
  <c r="H46" i="9"/>
  <c r="E47" i="9"/>
  <c r="M47" i="9" s="1"/>
  <c r="N47" i="9" s="1"/>
  <c r="H47" i="9"/>
  <c r="E48" i="9"/>
  <c r="M48" i="9" s="1"/>
  <c r="N48" i="9" s="1"/>
  <c r="H48" i="9"/>
  <c r="E49" i="9"/>
  <c r="M49" i="9" s="1"/>
  <c r="N49" i="9" s="1"/>
  <c r="H49" i="9"/>
  <c r="E50" i="9"/>
  <c r="M50" i="9" s="1"/>
  <c r="N50" i="9" s="1"/>
  <c r="H50" i="9"/>
  <c r="E51" i="9"/>
  <c r="M51" i="9" s="1"/>
  <c r="N51" i="9" s="1"/>
  <c r="H51" i="9"/>
  <c r="E52" i="9"/>
  <c r="M52" i="9" s="1"/>
  <c r="N52" i="9" s="1"/>
  <c r="H52" i="9"/>
  <c r="E53" i="9"/>
  <c r="M53" i="9" s="1"/>
  <c r="N53" i="9" s="1"/>
  <c r="H53" i="9"/>
  <c r="E54" i="9"/>
  <c r="M54" i="9" s="1"/>
  <c r="N54" i="9" s="1"/>
  <c r="H54" i="9"/>
  <c r="E58" i="9"/>
  <c r="H58" i="9"/>
  <c r="E8" i="8"/>
  <c r="M8" i="8" s="1"/>
  <c r="N8" i="8" s="1"/>
  <c r="H8" i="8"/>
  <c r="E9" i="8"/>
  <c r="M9" i="8" s="1"/>
  <c r="N9" i="8" s="1"/>
  <c r="H9" i="8"/>
  <c r="E10" i="8"/>
  <c r="M10" i="8" s="1"/>
  <c r="N10" i="8" s="1"/>
  <c r="H10" i="8"/>
  <c r="E11" i="8"/>
  <c r="M11" i="8" s="1"/>
  <c r="N11" i="8" s="1"/>
  <c r="H11" i="8"/>
  <c r="E12" i="8"/>
  <c r="M12" i="8" s="1"/>
  <c r="N12" i="8" s="1"/>
  <c r="H12" i="8"/>
  <c r="E13" i="8"/>
  <c r="M13" i="8" s="1"/>
  <c r="N13" i="8" s="1"/>
  <c r="H13" i="8"/>
  <c r="E14" i="8"/>
  <c r="M14" i="8" s="1"/>
  <c r="N14" i="8" s="1"/>
  <c r="H14" i="8"/>
  <c r="E15" i="8"/>
  <c r="M15" i="8" s="1"/>
  <c r="N15" i="8" s="1"/>
  <c r="H15" i="8"/>
  <c r="E16" i="8"/>
  <c r="M16" i="8" s="1"/>
  <c r="N16" i="8" s="1"/>
  <c r="H16" i="8"/>
  <c r="E17" i="8"/>
  <c r="M17" i="8" s="1"/>
  <c r="N17" i="8" s="1"/>
  <c r="H17" i="8"/>
  <c r="E18" i="8"/>
  <c r="M18" i="8" s="1"/>
  <c r="N18" i="8" s="1"/>
  <c r="H18" i="8"/>
  <c r="E19" i="8"/>
  <c r="M19" i="8" s="1"/>
  <c r="N19" i="8" s="1"/>
  <c r="H19" i="8"/>
  <c r="E20" i="8"/>
  <c r="M20" i="8" s="1"/>
  <c r="N20" i="8" s="1"/>
  <c r="H20" i="8"/>
  <c r="E21" i="8"/>
  <c r="M21" i="8" s="1"/>
  <c r="N21" i="8" s="1"/>
  <c r="H21" i="8"/>
  <c r="E22" i="8"/>
  <c r="M22" i="8" s="1"/>
  <c r="N22" i="8" s="1"/>
  <c r="H22" i="8"/>
  <c r="E23" i="8"/>
  <c r="M23" i="8" s="1"/>
  <c r="N23" i="8" s="1"/>
  <c r="H23" i="8"/>
  <c r="E24" i="8"/>
  <c r="M24" i="8" s="1"/>
  <c r="N24" i="8" s="1"/>
  <c r="H24" i="8"/>
  <c r="E25" i="8"/>
  <c r="M25" i="8" s="1"/>
  <c r="N25" i="8" s="1"/>
  <c r="H25" i="8"/>
  <c r="E26" i="8"/>
  <c r="M26" i="8" s="1"/>
  <c r="N26" i="8" s="1"/>
  <c r="H26" i="8"/>
  <c r="E27" i="8"/>
  <c r="M27" i="8" s="1"/>
  <c r="N27" i="8" s="1"/>
  <c r="H27" i="8"/>
  <c r="E28" i="8"/>
  <c r="M28" i="8" s="1"/>
  <c r="N28" i="8" s="1"/>
  <c r="H28" i="8"/>
  <c r="E29" i="8"/>
  <c r="M29" i="8" s="1"/>
  <c r="N29" i="8" s="1"/>
  <c r="H29" i="8"/>
  <c r="E30" i="8"/>
  <c r="M30" i="8" s="1"/>
  <c r="N30" i="8" s="1"/>
  <c r="H30" i="8"/>
  <c r="E31" i="8"/>
  <c r="M31" i="8" s="1"/>
  <c r="N31" i="8" s="1"/>
  <c r="H31" i="8"/>
  <c r="E32" i="8"/>
  <c r="M32" i="8" s="1"/>
  <c r="N32" i="8" s="1"/>
  <c r="H32" i="8"/>
  <c r="E33" i="8"/>
  <c r="M33" i="8" s="1"/>
  <c r="N33" i="8" s="1"/>
  <c r="H33" i="8"/>
  <c r="E34" i="8"/>
  <c r="M34" i="8" s="1"/>
  <c r="N34" i="8" s="1"/>
  <c r="H34" i="8"/>
  <c r="E35" i="8"/>
  <c r="M35" i="8" s="1"/>
  <c r="N35" i="8" s="1"/>
  <c r="H35" i="8"/>
  <c r="E36" i="8"/>
  <c r="M36" i="8" s="1"/>
  <c r="N36" i="8" s="1"/>
  <c r="H36" i="8"/>
  <c r="E37" i="8"/>
  <c r="M37" i="8" s="1"/>
  <c r="N37" i="8" s="1"/>
  <c r="H37" i="8"/>
  <c r="E38" i="8"/>
  <c r="M38" i="8" s="1"/>
  <c r="N38" i="8" s="1"/>
  <c r="H38" i="8"/>
  <c r="E39" i="8"/>
  <c r="M39" i="8" s="1"/>
  <c r="N39" i="8" s="1"/>
  <c r="H39" i="8"/>
  <c r="E40" i="8"/>
  <c r="M40" i="8" s="1"/>
  <c r="N40" i="8" s="1"/>
  <c r="H40" i="8"/>
  <c r="E41" i="8"/>
  <c r="M41" i="8" s="1"/>
  <c r="N41" i="8" s="1"/>
  <c r="H41" i="8"/>
  <c r="E42" i="8"/>
  <c r="M42" i="8" s="1"/>
  <c r="N42" i="8" s="1"/>
  <c r="H42" i="8"/>
  <c r="E43" i="8"/>
  <c r="M43" i="8" s="1"/>
  <c r="N43" i="8" s="1"/>
  <c r="H43" i="8"/>
  <c r="E44" i="8"/>
  <c r="M44" i="8" s="1"/>
  <c r="N44" i="8" s="1"/>
  <c r="H44" i="8"/>
  <c r="E45" i="8"/>
  <c r="M45" i="8" s="1"/>
  <c r="N45" i="8" s="1"/>
  <c r="H45" i="8"/>
  <c r="E46" i="8"/>
  <c r="M46" i="8" s="1"/>
  <c r="N46" i="8" s="1"/>
  <c r="H46" i="8"/>
  <c r="E47" i="8"/>
  <c r="M47" i="8" s="1"/>
  <c r="N47" i="8" s="1"/>
  <c r="H47" i="8"/>
  <c r="E48" i="8"/>
  <c r="M48" i="8" s="1"/>
  <c r="N48" i="8" s="1"/>
  <c r="H48" i="8"/>
  <c r="E49" i="8"/>
  <c r="M49" i="8" s="1"/>
  <c r="N49" i="8" s="1"/>
  <c r="H49" i="8"/>
  <c r="E50" i="8"/>
  <c r="M50" i="8" s="1"/>
  <c r="N50" i="8" s="1"/>
  <c r="H50" i="8"/>
  <c r="E51" i="8"/>
  <c r="M51" i="8" s="1"/>
  <c r="N51" i="8" s="1"/>
  <c r="H51" i="8"/>
  <c r="E52" i="8"/>
  <c r="M52" i="8" s="1"/>
  <c r="N52" i="8" s="1"/>
  <c r="H52" i="8"/>
  <c r="E53" i="8"/>
  <c r="M53" i="8" s="1"/>
  <c r="N53" i="8" s="1"/>
  <c r="H53" i="8"/>
  <c r="E54" i="8"/>
  <c r="M54" i="8" s="1"/>
  <c r="N54" i="8" s="1"/>
  <c r="H54" i="8"/>
  <c r="E58" i="8"/>
  <c r="H58" i="8"/>
  <c r="E8" i="6"/>
  <c r="H8" i="6"/>
  <c r="E9" i="6"/>
  <c r="H9" i="6"/>
  <c r="E10" i="6"/>
  <c r="H10" i="6"/>
  <c r="E11" i="6"/>
  <c r="H11" i="6"/>
  <c r="E12" i="6"/>
  <c r="H12" i="6"/>
  <c r="E13" i="6"/>
  <c r="H13" i="6"/>
  <c r="E14" i="6"/>
  <c r="H14" i="6"/>
  <c r="E15" i="6"/>
  <c r="F15" i="6" s="1"/>
  <c r="H15" i="6"/>
  <c r="I15" i="6" s="1"/>
  <c r="H8" i="24"/>
  <c r="E8" i="24"/>
  <c r="E3" i="24"/>
  <c r="D11" i="24" s="1"/>
  <c r="H7" i="23"/>
  <c r="E7" i="23"/>
  <c r="H6" i="23"/>
  <c r="E6" i="23"/>
  <c r="H5" i="23"/>
  <c r="E5" i="23"/>
  <c r="E3" i="23"/>
  <c r="Q4" i="23" s="1"/>
  <c r="H7" i="22"/>
  <c r="E7" i="22"/>
  <c r="H6" i="22"/>
  <c r="E6" i="22"/>
  <c r="H5" i="22"/>
  <c r="E3" i="22"/>
  <c r="E11" i="22" s="1"/>
  <c r="H7" i="21"/>
  <c r="E7" i="21"/>
  <c r="H6" i="21"/>
  <c r="E6" i="21"/>
  <c r="H5" i="21"/>
  <c r="E5" i="21"/>
  <c r="E3" i="21"/>
  <c r="Q4" i="21" s="1"/>
  <c r="H7" i="20"/>
  <c r="E7" i="20"/>
  <c r="H6" i="20"/>
  <c r="E6" i="20"/>
  <c r="H5" i="20"/>
  <c r="E5" i="20"/>
  <c r="E3" i="20"/>
  <c r="E11" i="20" s="1"/>
  <c r="H7" i="19"/>
  <c r="E7" i="19"/>
  <c r="H6" i="19"/>
  <c r="E6" i="19"/>
  <c r="H5" i="19"/>
  <c r="I5" i="19" s="1"/>
  <c r="E5" i="19"/>
  <c r="F5" i="19" s="1"/>
  <c r="E3" i="19"/>
  <c r="E16" i="19" s="1"/>
  <c r="H7" i="18"/>
  <c r="I7" i="18" s="1"/>
  <c r="E7" i="18"/>
  <c r="F7" i="18" s="1"/>
  <c r="H6" i="18"/>
  <c r="E6" i="18"/>
  <c r="H5" i="18"/>
  <c r="I5" i="18" s="1"/>
  <c r="E12" i="18" s="1"/>
  <c r="E5" i="18"/>
  <c r="F5" i="18" s="1"/>
  <c r="E11" i="18" s="1"/>
  <c r="E3" i="18"/>
  <c r="D11" i="18" s="1"/>
  <c r="H5" i="17"/>
  <c r="E10" i="17" s="1"/>
  <c r="E5" i="17"/>
  <c r="E9" i="17" s="1"/>
  <c r="E3" i="17"/>
  <c r="D9" i="17" s="1"/>
  <c r="H7" i="16"/>
  <c r="I7" i="16" s="1"/>
  <c r="E7" i="16"/>
  <c r="F7" i="16" s="1"/>
  <c r="H6" i="16"/>
  <c r="E6" i="16"/>
  <c r="H5" i="16"/>
  <c r="I5" i="16" s="1"/>
  <c r="E5" i="16"/>
  <c r="E3" i="16"/>
  <c r="D10" i="16" s="1"/>
  <c r="H7" i="15"/>
  <c r="E7" i="15"/>
  <c r="H6" i="15"/>
  <c r="E6" i="15"/>
  <c r="H5" i="15"/>
  <c r="E5" i="15"/>
  <c r="F5" i="15" s="1"/>
  <c r="E3" i="15"/>
  <c r="E16" i="15" s="1"/>
  <c r="H7" i="14"/>
  <c r="E7" i="14"/>
  <c r="H6" i="14"/>
  <c r="E6" i="14"/>
  <c r="F6" i="14" s="1"/>
  <c r="E13" i="14" s="1"/>
  <c r="H5" i="14"/>
  <c r="I5" i="14" s="1"/>
  <c r="F12" i="14" s="1"/>
  <c r="E5" i="14"/>
  <c r="E3" i="14"/>
  <c r="E11" i="14" s="1"/>
  <c r="H6" i="13"/>
  <c r="E6" i="13"/>
  <c r="H5" i="13"/>
  <c r="E5" i="13"/>
  <c r="E3" i="13"/>
  <c r="D10" i="13" s="1"/>
  <c r="H7" i="12"/>
  <c r="I7" i="12" s="1"/>
  <c r="M18" i="12" s="1"/>
  <c r="N18" i="12" s="1"/>
  <c r="E7" i="12"/>
  <c r="F7" i="12" s="1"/>
  <c r="M7" i="12" s="1"/>
  <c r="N7" i="12" s="1"/>
  <c r="H6" i="12"/>
  <c r="I6" i="12" s="1"/>
  <c r="M17" i="12" s="1"/>
  <c r="N17" i="12" s="1"/>
  <c r="E6" i="12"/>
  <c r="H5" i="12"/>
  <c r="I5" i="12" s="1"/>
  <c r="M16" i="12" s="1"/>
  <c r="N16" i="12" s="1"/>
  <c r="E5" i="12"/>
  <c r="F5" i="12" s="1"/>
  <c r="M5" i="12" s="1"/>
  <c r="N5" i="12" s="1"/>
  <c r="E3" i="12"/>
  <c r="Q4" i="12" s="1"/>
  <c r="H7" i="11"/>
  <c r="I7" i="11" s="1"/>
  <c r="E7" i="11"/>
  <c r="F7" i="11" s="1"/>
  <c r="H6" i="11"/>
  <c r="E6" i="11"/>
  <c r="H5" i="11"/>
  <c r="E5" i="11"/>
  <c r="E3" i="11"/>
  <c r="D10" i="11" s="1"/>
  <c r="H7" i="10"/>
  <c r="E7" i="10"/>
  <c r="H6" i="10"/>
  <c r="E6" i="10"/>
  <c r="H5" i="10"/>
  <c r="I5" i="10" s="1"/>
  <c r="E5" i="10"/>
  <c r="E3" i="10"/>
  <c r="E16" i="10" s="1"/>
  <c r="H7" i="9"/>
  <c r="E7" i="9"/>
  <c r="M7" i="9" s="1"/>
  <c r="N7" i="9" s="1"/>
  <c r="H6" i="9"/>
  <c r="E6" i="9"/>
  <c r="M6" i="9" s="1"/>
  <c r="N6" i="9" s="1"/>
  <c r="H5" i="9"/>
  <c r="E5" i="9"/>
  <c r="M5" i="9" s="1"/>
  <c r="N5" i="9" s="1"/>
  <c r="E3" i="9"/>
  <c r="J3" i="9" s="1"/>
  <c r="H7" i="8"/>
  <c r="E7" i="8"/>
  <c r="M7" i="8" s="1"/>
  <c r="N7" i="8" s="1"/>
  <c r="H6" i="8"/>
  <c r="E6" i="8"/>
  <c r="M6" i="8" s="1"/>
  <c r="N6" i="8" s="1"/>
  <c r="H5" i="8"/>
  <c r="E5" i="8"/>
  <c r="M5" i="8" s="1"/>
  <c r="N5" i="8" s="1"/>
  <c r="E3" i="8"/>
  <c r="J3" i="8" s="1"/>
  <c r="H7" i="7"/>
  <c r="I7" i="7" s="1"/>
  <c r="E7" i="7"/>
  <c r="F7" i="7" s="1"/>
  <c r="H6" i="7"/>
  <c r="E6" i="7"/>
  <c r="H5" i="7"/>
  <c r="I5" i="7" s="1"/>
  <c r="E12" i="7" s="1"/>
  <c r="E5" i="7"/>
  <c r="F5" i="7" s="1"/>
  <c r="E11" i="7" s="1"/>
  <c r="E3" i="7"/>
  <c r="D11" i="7" s="1"/>
  <c r="H7" i="6"/>
  <c r="I7" i="6" s="1"/>
  <c r="F24" i="6" s="1"/>
  <c r="E7" i="6"/>
  <c r="H6" i="6"/>
  <c r="I6" i="6" s="1"/>
  <c r="F23" i="6" s="1"/>
  <c r="E6" i="6"/>
  <c r="F6" i="6" s="1"/>
  <c r="E23" i="6" s="1"/>
  <c r="H5" i="6"/>
  <c r="I5" i="6" s="1"/>
  <c r="F22" i="6" s="1"/>
  <c r="E5" i="6"/>
  <c r="E3" i="6"/>
  <c r="E21" i="6" s="1"/>
  <c r="E3" i="5"/>
  <c r="E10" i="5" s="1"/>
  <c r="H6" i="5"/>
  <c r="H7" i="5"/>
  <c r="I7" i="5" s="1"/>
  <c r="H5" i="5"/>
  <c r="E5" i="5"/>
  <c r="E6" i="5"/>
  <c r="E7" i="5"/>
  <c r="I6" i="14" l="1"/>
  <c r="F13" i="14" s="1"/>
  <c r="F7" i="14"/>
  <c r="F5" i="11"/>
  <c r="E10" i="11" s="1"/>
  <c r="I7" i="14"/>
  <c r="F5" i="10"/>
  <c r="I5" i="11"/>
  <c r="E11" i="11" s="1"/>
  <c r="F5" i="14"/>
  <c r="E12" i="14" s="1"/>
  <c r="I6" i="10"/>
  <c r="I7" i="10" s="1"/>
  <c r="I6" i="16"/>
  <c r="E11" i="16" s="1"/>
  <c r="F6" i="12"/>
  <c r="M6" i="12" s="1"/>
  <c r="N6" i="12" s="1"/>
  <c r="I5" i="15"/>
  <c r="F17" i="15" s="1"/>
  <c r="F6" i="15"/>
  <c r="F7" i="15" s="1"/>
  <c r="F6" i="19"/>
  <c r="E17" i="19" s="1"/>
  <c r="F5" i="21"/>
  <c r="M5" i="21" s="1"/>
  <c r="F7" i="21"/>
  <c r="F6" i="21"/>
  <c r="M6" i="21" s="1"/>
  <c r="N6" i="21" s="1"/>
  <c r="F5" i="16"/>
  <c r="F6" i="10"/>
  <c r="F7" i="10" s="1"/>
  <c r="F6" i="16"/>
  <c r="E10" i="16" s="1"/>
  <c r="F6" i="7"/>
  <c r="I6" i="11"/>
  <c r="H7" i="13"/>
  <c r="I7" i="13" s="1"/>
  <c r="I6" i="7"/>
  <c r="O5" i="8"/>
  <c r="P5" i="8" s="1"/>
  <c r="I6" i="15"/>
  <c r="F6" i="18"/>
  <c r="I6" i="19"/>
  <c r="F17" i="19" s="1"/>
  <c r="F6" i="11"/>
  <c r="E7" i="13"/>
  <c r="F7" i="13" s="1"/>
  <c r="I6" i="18"/>
  <c r="H8" i="20"/>
  <c r="I8" i="20" s="1"/>
  <c r="I5" i="23"/>
  <c r="F5" i="23"/>
  <c r="M5" i="23" s="1"/>
  <c r="N5" i="23" s="1"/>
  <c r="I8" i="10"/>
  <c r="I5" i="21"/>
  <c r="I6" i="21"/>
  <c r="I7" i="21"/>
  <c r="E8" i="20"/>
  <c r="F8" i="20" s="1"/>
  <c r="F6" i="23"/>
  <c r="M6" i="23" s="1"/>
  <c r="N6" i="23" s="1"/>
  <c r="F7" i="23"/>
  <c r="M7" i="23" s="1"/>
  <c r="N7" i="23" s="1"/>
  <c r="F17" i="21"/>
  <c r="F16" i="21"/>
  <c r="F15" i="21"/>
  <c r="M15" i="21" s="1"/>
  <c r="N15" i="21" s="1"/>
  <c r="F14" i="21"/>
  <c r="F13" i="21"/>
  <c r="F12" i="21"/>
  <c r="F11" i="21"/>
  <c r="M11" i="21" s="1"/>
  <c r="N11" i="21" s="1"/>
  <c r="F10" i="21"/>
  <c r="M10" i="21" s="1"/>
  <c r="N10" i="21" s="1"/>
  <c r="F9" i="21"/>
  <c r="F8" i="21"/>
  <c r="F20" i="23"/>
  <c r="M20" i="23" s="1"/>
  <c r="N20" i="23" s="1"/>
  <c r="F19" i="23"/>
  <c r="F18" i="23"/>
  <c r="M18" i="23" s="1"/>
  <c r="N18" i="23" s="1"/>
  <c r="F17" i="23"/>
  <c r="F16" i="23"/>
  <c r="M16" i="23" s="1"/>
  <c r="N16" i="23" s="1"/>
  <c r="F15" i="23"/>
  <c r="M15" i="23" s="1"/>
  <c r="N15" i="23" s="1"/>
  <c r="F14" i="23"/>
  <c r="M14" i="23" s="1"/>
  <c r="N14" i="23" s="1"/>
  <c r="F13" i="23"/>
  <c r="F12" i="23"/>
  <c r="M12" i="23" s="1"/>
  <c r="N12" i="23" s="1"/>
  <c r="F11" i="23"/>
  <c r="F10" i="23"/>
  <c r="F9" i="23"/>
  <c r="F8" i="23"/>
  <c r="M8" i="23" s="1"/>
  <c r="N8" i="23" s="1"/>
  <c r="I6" i="23"/>
  <c r="I7" i="23"/>
  <c r="I17" i="21"/>
  <c r="I16" i="21"/>
  <c r="I15" i="21"/>
  <c r="I14" i="21"/>
  <c r="I13" i="21"/>
  <c r="I12" i="21"/>
  <c r="I11" i="21"/>
  <c r="I10" i="21"/>
  <c r="I9" i="21"/>
  <c r="I8" i="21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E17" i="1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G9" i="25"/>
  <c r="M10" i="23"/>
  <c r="N10" i="23" s="1"/>
  <c r="F7" i="6"/>
  <c r="E24" i="6" s="1"/>
  <c r="F5" i="6"/>
  <c r="E22" i="6" s="1"/>
  <c r="F6" i="22"/>
  <c r="E13" i="22" s="1"/>
  <c r="I5" i="22"/>
  <c r="F12" i="22" s="1"/>
  <c r="I6" i="22"/>
  <c r="F13" i="22" s="1"/>
  <c r="I7" i="22"/>
  <c r="F14" i="22" s="1"/>
  <c r="H19" i="6"/>
  <c r="H18" i="6"/>
  <c r="E19" i="6"/>
  <c r="E18" i="6"/>
  <c r="E17" i="6"/>
  <c r="H17" i="6"/>
  <c r="O5" i="9"/>
  <c r="Q5" i="9" s="1"/>
  <c r="O7" i="8"/>
  <c r="O53" i="8"/>
  <c r="O51" i="8"/>
  <c r="O49" i="8"/>
  <c r="O47" i="8"/>
  <c r="O45" i="8"/>
  <c r="O44" i="8"/>
  <c r="O42" i="8"/>
  <c r="O40" i="8"/>
  <c r="O38" i="8"/>
  <c r="O36" i="8"/>
  <c r="O34" i="8"/>
  <c r="O32" i="8"/>
  <c r="O30" i="8"/>
  <c r="O28" i="8"/>
  <c r="O26" i="8"/>
  <c r="O24" i="8"/>
  <c r="O22" i="8"/>
  <c r="O16" i="8"/>
  <c r="O6" i="8"/>
  <c r="O54" i="8"/>
  <c r="O52" i="8"/>
  <c r="O50" i="8"/>
  <c r="O48" i="8"/>
  <c r="O46" i="8"/>
  <c r="O43" i="8"/>
  <c r="O41" i="8"/>
  <c r="O39" i="8"/>
  <c r="O37" i="8"/>
  <c r="O35" i="8"/>
  <c r="O33" i="8"/>
  <c r="O31" i="8"/>
  <c r="O29" i="8"/>
  <c r="O27" i="8"/>
  <c r="O25" i="8"/>
  <c r="O23" i="8"/>
  <c r="O21" i="8"/>
  <c r="O20" i="8"/>
  <c r="O19" i="8"/>
  <c r="O18" i="8"/>
  <c r="O17" i="8"/>
  <c r="O15" i="8"/>
  <c r="O14" i="8"/>
  <c r="O13" i="8"/>
  <c r="O12" i="8"/>
  <c r="O11" i="8"/>
  <c r="O10" i="8"/>
  <c r="O9" i="8"/>
  <c r="O8" i="8"/>
  <c r="N5" i="21"/>
  <c r="M7" i="21"/>
  <c r="N7" i="21" s="1"/>
  <c r="F7" i="22"/>
  <c r="E14" i="22" s="1"/>
  <c r="O6" i="9"/>
  <c r="O8" i="9"/>
  <c r="O10" i="9"/>
  <c r="O12" i="9"/>
  <c r="O14" i="9"/>
  <c r="O16" i="9"/>
  <c r="O18" i="9"/>
  <c r="O20" i="9"/>
  <c r="O22" i="9"/>
  <c r="O25" i="9"/>
  <c r="O27" i="9"/>
  <c r="O29" i="9"/>
  <c r="O31" i="9"/>
  <c r="O33" i="9"/>
  <c r="O35" i="9"/>
  <c r="O37" i="9"/>
  <c r="O39" i="9"/>
  <c r="O40" i="9"/>
  <c r="O42" i="9"/>
  <c r="O45" i="9"/>
  <c r="O47" i="9"/>
  <c r="O48" i="9"/>
  <c r="O51" i="9"/>
  <c r="O52" i="9"/>
  <c r="O54" i="9"/>
  <c r="O7" i="9"/>
  <c r="O9" i="9"/>
  <c r="O11" i="9"/>
  <c r="O13" i="9"/>
  <c r="O15" i="9"/>
  <c r="O17" i="9"/>
  <c r="O19" i="9"/>
  <c r="O21" i="9"/>
  <c r="O23" i="9"/>
  <c r="O24" i="9"/>
  <c r="O26" i="9"/>
  <c r="O28" i="9"/>
  <c r="O30" i="9"/>
  <c r="O32" i="9"/>
  <c r="O34" i="9"/>
  <c r="O36" i="9"/>
  <c r="O38" i="9"/>
  <c r="O41" i="9"/>
  <c r="O43" i="9"/>
  <c r="O44" i="9"/>
  <c r="O46" i="9"/>
  <c r="O49" i="9"/>
  <c r="O50" i="9"/>
  <c r="O53" i="9"/>
  <c r="E55" i="9"/>
  <c r="E56" i="9" s="1"/>
  <c r="F56" i="9" s="1"/>
  <c r="F6" i="5"/>
  <c r="E12" i="5" s="1"/>
  <c r="I5" i="5"/>
  <c r="F11" i="5" s="1"/>
  <c r="I6" i="5"/>
  <c r="F12" i="5" s="1"/>
  <c r="I12" i="10"/>
  <c r="F18" i="10" s="1"/>
  <c r="I11" i="10"/>
  <c r="I9" i="10"/>
  <c r="F12" i="10"/>
  <c r="E18" i="10" s="1"/>
  <c r="F11" i="10"/>
  <c r="E17" i="10" s="1"/>
  <c r="F9" i="10"/>
  <c r="F8" i="10"/>
  <c r="I7" i="20"/>
  <c r="F14" i="20" s="1"/>
  <c r="F8" i="24"/>
  <c r="E11" i="24" s="1"/>
  <c r="I14" i="6"/>
  <c r="F31" i="6" s="1"/>
  <c r="I13" i="6"/>
  <c r="F30" i="6" s="1"/>
  <c r="I12" i="6"/>
  <c r="F29" i="6" s="1"/>
  <c r="I11" i="6"/>
  <c r="I10" i="6"/>
  <c r="F27" i="6" s="1"/>
  <c r="I9" i="6"/>
  <c r="F26" i="6" s="1"/>
  <c r="I8" i="6"/>
  <c r="I11" i="12"/>
  <c r="M22" i="12" s="1"/>
  <c r="N22" i="12" s="1"/>
  <c r="I10" i="12"/>
  <c r="M21" i="12" s="1"/>
  <c r="N21" i="12" s="1"/>
  <c r="I9" i="12"/>
  <c r="M20" i="12" s="1"/>
  <c r="N20" i="12" s="1"/>
  <c r="I8" i="12"/>
  <c r="M19" i="12" s="1"/>
  <c r="N19" i="12" s="1"/>
  <c r="I12" i="15"/>
  <c r="I11" i="15"/>
  <c r="F19" i="15" s="1"/>
  <c r="I9" i="15"/>
  <c r="I8" i="15"/>
  <c r="F18" i="15" s="1"/>
  <c r="I12" i="19"/>
  <c r="F19" i="19" s="1"/>
  <c r="I11" i="19"/>
  <c r="I9" i="19"/>
  <c r="F18" i="19" s="1"/>
  <c r="I8" i="19"/>
  <c r="F5" i="22"/>
  <c r="E12" i="22" s="1"/>
  <c r="F5" i="5"/>
  <c r="E11" i="5" s="1"/>
  <c r="F6" i="20"/>
  <c r="E13" i="20" s="1"/>
  <c r="F7" i="20"/>
  <c r="E14" i="20" s="1"/>
  <c r="I8" i="24"/>
  <c r="E12" i="24" s="1"/>
  <c r="F14" i="6"/>
  <c r="E31" i="6" s="1"/>
  <c r="F13" i="6"/>
  <c r="E30" i="6" s="1"/>
  <c r="F12" i="6"/>
  <c r="E29" i="6" s="1"/>
  <c r="F11" i="6"/>
  <c r="F10" i="6"/>
  <c r="E27" i="6" s="1"/>
  <c r="F9" i="6"/>
  <c r="E26" i="6" s="1"/>
  <c r="F8" i="6"/>
  <c r="F11" i="12"/>
  <c r="M11" i="12" s="1"/>
  <c r="N11" i="12" s="1"/>
  <c r="F10" i="12"/>
  <c r="M10" i="12" s="1"/>
  <c r="N10" i="12" s="1"/>
  <c r="F9" i="12"/>
  <c r="M9" i="12" s="1"/>
  <c r="N9" i="12" s="1"/>
  <c r="F8" i="12"/>
  <c r="M8" i="12" s="1"/>
  <c r="N8" i="12" s="1"/>
  <c r="F12" i="15"/>
  <c r="F11" i="15"/>
  <c r="E19" i="15" s="1"/>
  <c r="F9" i="15"/>
  <c r="F8" i="15"/>
  <c r="E18" i="15" s="1"/>
  <c r="F12" i="19"/>
  <c r="E19" i="19" s="1"/>
  <c r="F11" i="19"/>
  <c r="F9" i="19"/>
  <c r="E18" i="19" s="1"/>
  <c r="F8" i="19"/>
  <c r="M17" i="21"/>
  <c r="N17" i="21" s="1"/>
  <c r="M16" i="21"/>
  <c r="N16" i="21" s="1"/>
  <c r="M14" i="21"/>
  <c r="N14" i="21" s="1"/>
  <c r="M13" i="21"/>
  <c r="N13" i="21" s="1"/>
  <c r="M12" i="21"/>
  <c r="N12" i="21" s="1"/>
  <c r="M9" i="21"/>
  <c r="N9" i="21" s="1"/>
  <c r="M8" i="21"/>
  <c r="N8" i="21" s="1"/>
  <c r="M19" i="23"/>
  <c r="N19" i="23" s="1"/>
  <c r="M17" i="23"/>
  <c r="N17" i="23" s="1"/>
  <c r="M13" i="23"/>
  <c r="N13" i="23" s="1"/>
  <c r="M11" i="23"/>
  <c r="N11" i="23" s="1"/>
  <c r="M9" i="23"/>
  <c r="N9" i="23" s="1"/>
  <c r="F5" i="13"/>
  <c r="E10" i="13" s="1"/>
  <c r="F7" i="5"/>
  <c r="F5" i="20"/>
  <c r="E12" i="20" s="1"/>
  <c r="H55" i="9"/>
  <c r="H55" i="8"/>
  <c r="E55" i="8"/>
  <c r="I6" i="20" l="1"/>
  <c r="F13" i="20" s="1"/>
  <c r="I5" i="20"/>
  <c r="F12" i="20" s="1"/>
  <c r="I5" i="13"/>
  <c r="E11" i="13" s="1"/>
  <c r="I6" i="13"/>
  <c r="I7" i="15"/>
  <c r="F6" i="13"/>
  <c r="Q5" i="8"/>
  <c r="F7" i="19"/>
  <c r="I7" i="19"/>
  <c r="O9" i="23"/>
  <c r="O13" i="23"/>
  <c r="O9" i="21"/>
  <c r="O17" i="23"/>
  <c r="O20" i="23"/>
  <c r="O11" i="21"/>
  <c r="O15" i="21"/>
  <c r="O11" i="23"/>
  <c r="O15" i="23"/>
  <c r="O19" i="23"/>
  <c r="O8" i="21"/>
  <c r="O10" i="21"/>
  <c r="O12" i="21"/>
  <c r="O14" i="21"/>
  <c r="O16" i="21"/>
  <c r="O7" i="21"/>
  <c r="O5" i="21"/>
  <c r="O8" i="23"/>
  <c r="O12" i="23"/>
  <c r="O16" i="23"/>
  <c r="O7" i="23"/>
  <c r="O5" i="23"/>
  <c r="O13" i="21"/>
  <c r="O17" i="21"/>
  <c r="O6" i="21"/>
  <c r="O10" i="23"/>
  <c r="O14" i="23"/>
  <c r="O18" i="23"/>
  <c r="O6" i="23"/>
  <c r="I13" i="19"/>
  <c r="P5" i="9"/>
  <c r="I13" i="15"/>
  <c r="O20" i="12"/>
  <c r="P6" i="9"/>
  <c r="O7" i="12"/>
  <c r="O10" i="12"/>
  <c r="O9" i="12"/>
  <c r="O11" i="12"/>
  <c r="Q6" i="9"/>
  <c r="F18" i="6"/>
  <c r="E25" i="6"/>
  <c r="F25" i="6"/>
  <c r="I18" i="6"/>
  <c r="O19" i="12"/>
  <c r="O21" i="12"/>
  <c r="O8" i="12"/>
  <c r="O5" i="12"/>
  <c r="F17" i="6"/>
  <c r="O18" i="12"/>
  <c r="O16" i="12"/>
  <c r="F13" i="15"/>
  <c r="E28" i="6"/>
  <c r="F19" i="6"/>
  <c r="F28" i="6"/>
  <c r="I19" i="6"/>
  <c r="I13" i="10"/>
  <c r="F17" i="10"/>
  <c r="O22" i="12"/>
  <c r="O6" i="12"/>
  <c r="I17" i="6"/>
  <c r="O17" i="12"/>
  <c r="F13" i="19"/>
  <c r="Q7" i="8"/>
  <c r="P54" i="9"/>
  <c r="P54" i="8"/>
  <c r="P52" i="8"/>
  <c r="P50" i="8"/>
  <c r="P48" i="8"/>
  <c r="P46" i="8"/>
  <c r="P44" i="8"/>
  <c r="P42" i="8"/>
  <c r="P40" i="8"/>
  <c r="P38" i="8"/>
  <c r="P36" i="8"/>
  <c r="P34" i="8"/>
  <c r="P32" i="8"/>
  <c r="P30" i="8"/>
  <c r="P28" i="8"/>
  <c r="P26" i="8"/>
  <c r="P24" i="8"/>
  <c r="P22" i="8"/>
  <c r="P20" i="8"/>
  <c r="P18" i="8"/>
  <c r="P16" i="8"/>
  <c r="P14" i="8"/>
  <c r="P12" i="8"/>
  <c r="P10" i="8"/>
  <c r="P8" i="8"/>
  <c r="P6" i="8"/>
  <c r="Q54" i="8"/>
  <c r="Q52" i="8"/>
  <c r="Q50" i="8"/>
  <c r="Q48" i="8"/>
  <c r="Q46" i="8"/>
  <c r="Q44" i="8"/>
  <c r="Q42" i="8"/>
  <c r="Q40" i="8"/>
  <c r="Q38" i="8"/>
  <c r="Q36" i="8"/>
  <c r="Q34" i="8"/>
  <c r="Q32" i="8"/>
  <c r="Q30" i="8"/>
  <c r="Q28" i="8"/>
  <c r="Q26" i="8"/>
  <c r="Q24" i="8"/>
  <c r="Q22" i="8"/>
  <c r="Q20" i="8"/>
  <c r="Q18" i="8"/>
  <c r="Q16" i="8"/>
  <c r="Q14" i="8"/>
  <c r="Q12" i="8"/>
  <c r="Q10" i="8"/>
  <c r="Q8" i="8"/>
  <c r="Q6" i="8"/>
  <c r="P53" i="8"/>
  <c r="P51" i="8"/>
  <c r="P49" i="8"/>
  <c r="P47" i="8"/>
  <c r="P45" i="8"/>
  <c r="P43" i="8"/>
  <c r="P41" i="8"/>
  <c r="P39" i="8"/>
  <c r="P37" i="8"/>
  <c r="P35" i="8"/>
  <c r="P33" i="8"/>
  <c r="P31" i="8"/>
  <c r="P29" i="8"/>
  <c r="P27" i="8"/>
  <c r="P25" i="8"/>
  <c r="P23" i="8"/>
  <c r="P21" i="8"/>
  <c r="P19" i="8"/>
  <c r="P17" i="8"/>
  <c r="P15" i="8"/>
  <c r="P13" i="8"/>
  <c r="P11" i="8"/>
  <c r="P9" i="8"/>
  <c r="P7" i="8"/>
  <c r="Q53" i="8"/>
  <c r="Q51" i="8"/>
  <c r="Q49" i="8"/>
  <c r="Q47" i="8"/>
  <c r="Q45" i="8"/>
  <c r="Q43" i="8"/>
  <c r="Q41" i="8"/>
  <c r="Q39" i="8"/>
  <c r="Q37" i="8"/>
  <c r="Q35" i="8"/>
  <c r="Q33" i="8"/>
  <c r="Q31" i="8"/>
  <c r="Q29" i="8"/>
  <c r="Q27" i="8"/>
  <c r="Q25" i="8"/>
  <c r="Q23" i="8"/>
  <c r="Q21" i="8"/>
  <c r="Q19" i="8"/>
  <c r="Q17" i="8"/>
  <c r="Q15" i="8"/>
  <c r="Q13" i="8"/>
  <c r="Q11" i="8"/>
  <c r="Q9" i="8"/>
  <c r="P7" i="9"/>
  <c r="P9" i="9"/>
  <c r="P11" i="9"/>
  <c r="P13" i="9"/>
  <c r="P15" i="9"/>
  <c r="P17" i="9"/>
  <c r="P19" i="9"/>
  <c r="P21" i="9"/>
  <c r="P23" i="9"/>
  <c r="P25" i="9"/>
  <c r="P27" i="9"/>
  <c r="P29" i="9"/>
  <c r="P31" i="9"/>
  <c r="P33" i="9"/>
  <c r="P35" i="9"/>
  <c r="P37" i="9"/>
  <c r="P39" i="9"/>
  <c r="P41" i="9"/>
  <c r="P43" i="9"/>
  <c r="P45" i="9"/>
  <c r="P47" i="9"/>
  <c r="P49" i="9"/>
  <c r="P51" i="9"/>
  <c r="P53" i="9"/>
  <c r="Q7" i="9"/>
  <c r="Q9" i="9"/>
  <c r="Q11" i="9"/>
  <c r="Q13" i="9"/>
  <c r="Q15" i="9"/>
  <c r="Q17" i="9"/>
  <c r="Q19" i="9"/>
  <c r="Q21" i="9"/>
  <c r="Q23" i="9"/>
  <c r="Q25" i="9"/>
  <c r="Q27" i="9"/>
  <c r="Q29" i="9"/>
  <c r="Q31" i="9"/>
  <c r="Q33" i="9"/>
  <c r="Q35" i="9"/>
  <c r="Q37" i="9"/>
  <c r="Q39" i="9"/>
  <c r="Q41" i="9"/>
  <c r="Q43" i="9"/>
  <c r="Q45" i="9"/>
  <c r="Q47" i="9"/>
  <c r="Q49" i="9"/>
  <c r="Q51" i="9"/>
  <c r="Q53" i="9"/>
  <c r="Q8" i="9"/>
  <c r="Q10" i="9"/>
  <c r="Q12" i="9"/>
  <c r="Q14" i="9"/>
  <c r="Q16" i="9"/>
  <c r="Q18" i="9"/>
  <c r="Q20" i="9"/>
  <c r="Q22" i="9"/>
  <c r="Q24" i="9"/>
  <c r="Q26" i="9"/>
  <c r="Q28" i="9"/>
  <c r="Q30" i="9"/>
  <c r="Q32" i="9"/>
  <c r="Q34" i="9"/>
  <c r="Q36" i="9"/>
  <c r="Q38" i="9"/>
  <c r="Q40" i="9"/>
  <c r="Q42" i="9"/>
  <c r="Q44" i="9"/>
  <c r="Q46" i="9"/>
  <c r="Q48" i="9"/>
  <c r="Q50" i="9"/>
  <c r="Q52" i="9"/>
  <c r="Q54" i="9"/>
  <c r="P8" i="9"/>
  <c r="P10" i="9"/>
  <c r="P12" i="9"/>
  <c r="P14" i="9"/>
  <c r="P16" i="9"/>
  <c r="P18" i="9"/>
  <c r="P20" i="9"/>
  <c r="P22" i="9"/>
  <c r="P24" i="9"/>
  <c r="P26" i="9"/>
  <c r="P28" i="9"/>
  <c r="P30" i="9"/>
  <c r="P32" i="9"/>
  <c r="P34" i="9"/>
  <c r="P36" i="9"/>
  <c r="P38" i="9"/>
  <c r="P40" i="9"/>
  <c r="P42" i="9"/>
  <c r="P44" i="9"/>
  <c r="P46" i="9"/>
  <c r="P48" i="9"/>
  <c r="P50" i="9"/>
  <c r="P52" i="9"/>
  <c r="F10" i="19"/>
  <c r="F10" i="15"/>
  <c r="I10" i="19"/>
  <c r="I10" i="15"/>
  <c r="F10" i="10"/>
  <c r="F13" i="10"/>
  <c r="I10" i="10"/>
  <c r="H56" i="9"/>
  <c r="H56" i="8"/>
  <c r="F10" i="9"/>
  <c r="F14" i="9"/>
  <c r="F8" i="9"/>
  <c r="F11" i="9"/>
  <c r="F13" i="9"/>
  <c r="F15" i="9"/>
  <c r="F17" i="9"/>
  <c r="F20" i="9"/>
  <c r="F24" i="9"/>
  <c r="F29" i="9"/>
  <c r="F33" i="9"/>
  <c r="F37" i="9"/>
  <c r="F42" i="9"/>
  <c r="F46" i="9"/>
  <c r="F50" i="9"/>
  <c r="F54" i="9"/>
  <c r="F5" i="9"/>
  <c r="F55" i="9"/>
  <c r="F18" i="9"/>
  <c r="F23" i="9"/>
  <c r="F26" i="9"/>
  <c r="F30" i="9"/>
  <c r="F34" i="9"/>
  <c r="F38" i="9"/>
  <c r="F41" i="9"/>
  <c r="F45" i="9"/>
  <c r="F49" i="9"/>
  <c r="F53" i="9"/>
  <c r="F6" i="9"/>
  <c r="E56" i="8"/>
  <c r="F55" i="8" s="1"/>
  <c r="F12" i="9"/>
  <c r="F16" i="9"/>
  <c r="F19" i="9"/>
  <c r="F22" i="9"/>
  <c r="F27" i="9"/>
  <c r="F31" i="9"/>
  <c r="F35" i="9"/>
  <c r="F39" i="9"/>
  <c r="F44" i="9"/>
  <c r="F48" i="9"/>
  <c r="F52" i="9"/>
  <c r="F7" i="9"/>
  <c r="F9" i="9"/>
  <c r="F21" i="9"/>
  <c r="F25" i="9"/>
  <c r="F28" i="9"/>
  <c r="F32" i="9"/>
  <c r="F36" i="9"/>
  <c r="F40" i="9"/>
  <c r="F43" i="9"/>
  <c r="F47" i="9"/>
  <c r="F51" i="9"/>
  <c r="F58" i="9"/>
  <c r="Q8" i="12" l="1"/>
  <c r="Q7" i="23"/>
  <c r="Q9" i="23"/>
  <c r="Q11" i="23"/>
  <c r="Q13" i="23"/>
  <c r="Q15" i="23"/>
  <c r="Q17" i="23"/>
  <c r="Q19" i="23"/>
  <c r="Q5" i="23"/>
  <c r="P7" i="23"/>
  <c r="R7" i="23" s="1"/>
  <c r="P9" i="23"/>
  <c r="R9" i="23" s="1"/>
  <c r="P11" i="23"/>
  <c r="R11" i="23" s="1"/>
  <c r="P13" i="23"/>
  <c r="R13" i="23" s="1"/>
  <c r="P15" i="23"/>
  <c r="R15" i="23" s="1"/>
  <c r="P17" i="23"/>
  <c r="R17" i="23" s="1"/>
  <c r="P19" i="23"/>
  <c r="R19" i="23" s="1"/>
  <c r="P5" i="23"/>
  <c r="R5" i="23" s="1"/>
  <c r="Q6" i="23"/>
  <c r="Q8" i="23"/>
  <c r="Q10" i="23"/>
  <c r="Q12" i="23"/>
  <c r="Q14" i="23"/>
  <c r="Q16" i="23"/>
  <c r="Q18" i="23"/>
  <c r="Q20" i="23"/>
  <c r="P6" i="23"/>
  <c r="R6" i="23" s="1"/>
  <c r="P8" i="23"/>
  <c r="R8" i="23" s="1"/>
  <c r="P10" i="23"/>
  <c r="R10" i="23" s="1"/>
  <c r="P12" i="23"/>
  <c r="R12" i="23" s="1"/>
  <c r="P14" i="23"/>
  <c r="R14" i="23" s="1"/>
  <c r="P16" i="23"/>
  <c r="R16" i="23" s="1"/>
  <c r="P18" i="23"/>
  <c r="R18" i="23" s="1"/>
  <c r="P20" i="23"/>
  <c r="R20" i="23" s="1"/>
  <c r="Q6" i="21"/>
  <c r="Q8" i="21"/>
  <c r="Q10" i="21"/>
  <c r="Q12" i="21"/>
  <c r="Q14" i="21"/>
  <c r="Q16" i="21"/>
  <c r="Q5" i="21"/>
  <c r="P7" i="21"/>
  <c r="R7" i="21" s="1"/>
  <c r="P9" i="21"/>
  <c r="R9" i="21" s="1"/>
  <c r="P11" i="21"/>
  <c r="R11" i="21" s="1"/>
  <c r="P13" i="21"/>
  <c r="R13" i="21" s="1"/>
  <c r="P15" i="21"/>
  <c r="R15" i="21" s="1"/>
  <c r="P17" i="21"/>
  <c r="R17" i="21" s="1"/>
  <c r="Q7" i="21"/>
  <c r="Q9" i="21"/>
  <c r="Q11" i="21"/>
  <c r="Q13" i="21"/>
  <c r="Q15" i="21"/>
  <c r="Q17" i="21"/>
  <c r="P6" i="21"/>
  <c r="R6" i="21" s="1"/>
  <c r="P8" i="21"/>
  <c r="R8" i="21" s="1"/>
  <c r="P10" i="21"/>
  <c r="R10" i="21" s="1"/>
  <c r="P12" i="21"/>
  <c r="R12" i="21" s="1"/>
  <c r="P14" i="21"/>
  <c r="R14" i="21" s="1"/>
  <c r="P16" i="21"/>
  <c r="R16" i="21" s="1"/>
  <c r="P5" i="21"/>
  <c r="R5" i="21" s="1"/>
  <c r="P9" i="12"/>
  <c r="R9" i="12" s="1"/>
  <c r="P5" i="12"/>
  <c r="R5" i="12" s="1"/>
  <c r="Q10" i="12"/>
  <c r="P11" i="12"/>
  <c r="R11" i="12" s="1"/>
  <c r="P7" i="12"/>
  <c r="R7" i="12" s="1"/>
  <c r="Q6" i="12"/>
  <c r="Q7" i="12"/>
  <c r="Q5" i="12"/>
  <c r="P10" i="12"/>
  <c r="R10" i="12" s="1"/>
  <c r="P8" i="12"/>
  <c r="R8" i="12" s="1"/>
  <c r="P6" i="12"/>
  <c r="R6" i="12" s="1"/>
  <c r="Q11" i="12"/>
  <c r="Q9" i="12"/>
  <c r="Q17" i="12"/>
  <c r="Q19" i="12"/>
  <c r="Q21" i="12"/>
  <c r="Q16" i="12"/>
  <c r="P18" i="12"/>
  <c r="P20" i="12"/>
  <c r="P22" i="12"/>
  <c r="Q18" i="12"/>
  <c r="Q20" i="12"/>
  <c r="Q22" i="12"/>
  <c r="P17" i="12"/>
  <c r="P19" i="12"/>
  <c r="P21" i="12"/>
  <c r="P16" i="12"/>
  <c r="I56" i="8"/>
  <c r="I58" i="8"/>
  <c r="I51" i="8"/>
  <c r="I47" i="8"/>
  <c r="I43" i="8"/>
  <c r="I38" i="8"/>
  <c r="I34" i="8"/>
  <c r="I29" i="8"/>
  <c r="I25" i="8"/>
  <c r="I20" i="8"/>
  <c r="I16" i="8"/>
  <c r="I12" i="8"/>
  <c r="I8" i="8"/>
  <c r="I7" i="8"/>
  <c r="I54" i="8"/>
  <c r="I50" i="8"/>
  <c r="I46" i="8"/>
  <c r="I42" i="8"/>
  <c r="I39" i="8"/>
  <c r="I35" i="8"/>
  <c r="I31" i="8"/>
  <c r="I28" i="8"/>
  <c r="I24" i="8"/>
  <c r="I21" i="8"/>
  <c r="I17" i="8"/>
  <c r="I13" i="8"/>
  <c r="I9" i="8"/>
  <c r="I6" i="8"/>
  <c r="I53" i="8"/>
  <c r="I49" i="8"/>
  <c r="I45" i="8"/>
  <c r="I40" i="8"/>
  <c r="I36" i="8"/>
  <c r="I32" i="8"/>
  <c r="I27" i="8"/>
  <c r="I23" i="8"/>
  <c r="I18" i="8"/>
  <c r="I14" i="8"/>
  <c r="I10" i="8"/>
  <c r="I5" i="8"/>
  <c r="I52" i="8"/>
  <c r="I48" i="8"/>
  <c r="I44" i="8"/>
  <c r="I41" i="8"/>
  <c r="I37" i="8"/>
  <c r="I33" i="8"/>
  <c r="I30" i="8"/>
  <c r="I26" i="8"/>
  <c r="I22" i="8"/>
  <c r="I19" i="8"/>
  <c r="I15" i="8"/>
  <c r="I11" i="8"/>
  <c r="I56" i="9"/>
  <c r="I5" i="9"/>
  <c r="I52" i="9"/>
  <c r="I48" i="9"/>
  <c r="I44" i="9"/>
  <c r="I39" i="9"/>
  <c r="I35" i="9"/>
  <c r="I32" i="9"/>
  <c r="I29" i="9"/>
  <c r="I27" i="9"/>
  <c r="I25" i="9"/>
  <c r="I23" i="9"/>
  <c r="I20" i="9"/>
  <c r="I18" i="9"/>
  <c r="I16" i="9"/>
  <c r="I14" i="9"/>
  <c r="I12" i="9"/>
  <c r="I10" i="9"/>
  <c r="I8" i="9"/>
  <c r="I53" i="9"/>
  <c r="I49" i="9"/>
  <c r="I45" i="9"/>
  <c r="I42" i="9"/>
  <c r="I38" i="9"/>
  <c r="I21" i="9"/>
  <c r="I7" i="9"/>
  <c r="I54" i="9"/>
  <c r="I50" i="9"/>
  <c r="I46" i="9"/>
  <c r="I41" i="9"/>
  <c r="I37" i="9"/>
  <c r="I33" i="9"/>
  <c r="I30" i="9"/>
  <c r="I28" i="9"/>
  <c r="I26" i="9"/>
  <c r="I24" i="9"/>
  <c r="I22" i="9"/>
  <c r="I19" i="9"/>
  <c r="I17" i="9"/>
  <c r="I15" i="9"/>
  <c r="I13" i="9"/>
  <c r="I11" i="9"/>
  <c r="I9" i="9"/>
  <c r="I6" i="9"/>
  <c r="I58" i="9"/>
  <c r="I51" i="9"/>
  <c r="I47" i="9"/>
  <c r="I43" i="9"/>
  <c r="I40" i="9"/>
  <c r="I36" i="9"/>
  <c r="I31" i="9"/>
  <c r="I34" i="9"/>
  <c r="I55" i="8"/>
  <c r="I55" i="9"/>
  <c r="F56" i="8"/>
  <c r="F7" i="8"/>
  <c r="F58" i="8"/>
  <c r="F51" i="8"/>
  <c r="F48" i="8"/>
  <c r="F44" i="8"/>
  <c r="F41" i="8"/>
  <c r="F37" i="8"/>
  <c r="F33" i="8"/>
  <c r="F29" i="8"/>
  <c r="F25" i="8"/>
  <c r="F21" i="8"/>
  <c r="F18" i="8"/>
  <c r="F14" i="8"/>
  <c r="F10" i="8"/>
  <c r="F6" i="8"/>
  <c r="F52" i="8"/>
  <c r="F47" i="8"/>
  <c r="F43" i="8"/>
  <c r="F38" i="8"/>
  <c r="F34" i="8"/>
  <c r="F30" i="8"/>
  <c r="F26" i="8"/>
  <c r="F22" i="8"/>
  <c r="F17" i="8"/>
  <c r="F13" i="8"/>
  <c r="F8" i="8"/>
  <c r="F5" i="8"/>
  <c r="F53" i="8"/>
  <c r="F50" i="8"/>
  <c r="F46" i="8"/>
  <c r="F42" i="8"/>
  <c r="F39" i="8"/>
  <c r="F35" i="8"/>
  <c r="F31" i="8"/>
  <c r="F27" i="8"/>
  <c r="F23" i="8"/>
  <c r="F20" i="8"/>
  <c r="F16" i="8"/>
  <c r="F12" i="8"/>
  <c r="F9" i="8"/>
  <c r="F54" i="8"/>
  <c r="F49" i="8"/>
  <c r="F45" i="8"/>
  <c r="F40" i="8"/>
  <c r="F36" i="8"/>
  <c r="F32" i="8"/>
  <c r="F28" i="8"/>
  <c r="F24" i="8"/>
  <c r="F19" i="8"/>
  <c r="F15" i="8"/>
  <c r="F11" i="8"/>
</calcChain>
</file>

<file path=xl/sharedStrings.xml><?xml version="1.0" encoding="utf-8"?>
<sst xmlns="http://schemas.openxmlformats.org/spreadsheetml/2006/main" count="3086" uniqueCount="453">
  <si>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</si>
  <si>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</si>
  <si>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</si>
  <si>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</si>
  <si>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</si>
  <si>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</si>
  <si>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</si>
  <si>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</si>
  <si>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</si>
  <si>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</si>
  <si>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</si>
  <si>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</si>
  <si>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</si>
  <si>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</si>
  <si>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Total</t>
  </si>
  <si>
    <t>Male</t>
  </si>
  <si>
    <t>Female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</si>
  <si>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</si>
  <si>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</si>
  <si>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</si>
  <si>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</si>
  <si>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</si>
  <si>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</si>
  <si>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</si>
  <si>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</si>
  <si>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</si>
  <si>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</si>
  <si>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Aboriginal &amp; TS Islander</t>
  </si>
  <si>
    <t>Non-Indigenous</t>
  </si>
  <si>
    <t>Australia</t>
  </si>
  <si>
    <t>England</t>
  </si>
  <si>
    <t>Italy</t>
  </si>
  <si>
    <t>Greece</t>
  </si>
  <si>
    <t>Germany</t>
  </si>
  <si>
    <t>Netherlands</t>
  </si>
  <si>
    <t>China</t>
  </si>
  <si>
    <t>Malta</t>
  </si>
  <si>
    <t>Scotland</t>
  </si>
  <si>
    <t>India</t>
  </si>
  <si>
    <t>New Zealand</t>
  </si>
  <si>
    <t>Vietnam</t>
  </si>
  <si>
    <t>Croatia</t>
  </si>
  <si>
    <t>Sri Lanka</t>
  </si>
  <si>
    <t>Poland</t>
  </si>
  <si>
    <t>Macedonia</t>
  </si>
  <si>
    <t>Malaysia</t>
  </si>
  <si>
    <t>Egypt</t>
  </si>
  <si>
    <t>Philippines</t>
  </si>
  <si>
    <t>South Africa</t>
  </si>
  <si>
    <t>Ireland</t>
  </si>
  <si>
    <t>Cyprus</t>
  </si>
  <si>
    <t>Hungary</t>
  </si>
  <si>
    <t>Lebanon</t>
  </si>
  <si>
    <t>Turkey</t>
  </si>
  <si>
    <t>Austria</t>
  </si>
  <si>
    <t>Mauritius</t>
  </si>
  <si>
    <t>Northern Ireland</t>
  </si>
  <si>
    <t>Serbia</t>
  </si>
  <si>
    <t>USA</t>
  </si>
  <si>
    <t>Hong Kong</t>
  </si>
  <si>
    <t>Ukraine</t>
  </si>
  <si>
    <t>Chile</t>
  </si>
  <si>
    <t>Russian Federation</t>
  </si>
  <si>
    <t>Cambodia</t>
  </si>
  <si>
    <t>Wales</t>
  </si>
  <si>
    <t>Slovenia</t>
  </si>
  <si>
    <t>Bosnia</t>
  </si>
  <si>
    <t>Indonesia</t>
  </si>
  <si>
    <t>Iraq</t>
  </si>
  <si>
    <t>Singapore</t>
  </si>
  <si>
    <t>Fiji</t>
  </si>
  <si>
    <t>Spain</t>
  </si>
  <si>
    <t>France</t>
  </si>
  <si>
    <t>Romania</t>
  </si>
  <si>
    <t>Latvia</t>
  </si>
  <si>
    <t>Argentina</t>
  </si>
  <si>
    <t>Timor-Leste</t>
  </si>
  <si>
    <t>Iran</t>
  </si>
  <si>
    <t>Canada</t>
  </si>
  <si>
    <t>Born OS</t>
  </si>
  <si>
    <t>English</t>
  </si>
  <si>
    <t>Italian</t>
  </si>
  <si>
    <t>Greek</t>
  </si>
  <si>
    <t>Cantonese</t>
  </si>
  <si>
    <t>Mandarin</t>
  </si>
  <si>
    <t>Maltese</t>
  </si>
  <si>
    <t>German</t>
  </si>
  <si>
    <t>Croatian</t>
  </si>
  <si>
    <t>Macedonian</t>
  </si>
  <si>
    <t>Vietnamese</t>
  </si>
  <si>
    <t>Arabic</t>
  </si>
  <si>
    <t>Spanish</t>
  </si>
  <si>
    <t>Polish</t>
  </si>
  <si>
    <t>Russian</t>
  </si>
  <si>
    <t>Dutch</t>
  </si>
  <si>
    <t>Serbian</t>
  </si>
  <si>
    <t>Turkish</t>
  </si>
  <si>
    <t>French</t>
  </si>
  <si>
    <t>Hungarian</t>
  </si>
  <si>
    <t>Sinhalese</t>
  </si>
  <si>
    <t>Tamil</t>
  </si>
  <si>
    <t>Hindi</t>
  </si>
  <si>
    <t>Tagalog</t>
  </si>
  <si>
    <t>Filipino</t>
  </si>
  <si>
    <t>Punjabi</t>
  </si>
  <si>
    <t>Ukrainian</t>
  </si>
  <si>
    <t>Min Nan</t>
  </si>
  <si>
    <t>Slovene</t>
  </si>
  <si>
    <t>Khmer</t>
  </si>
  <si>
    <t>Hakka</t>
  </si>
  <si>
    <t>Albanian</t>
  </si>
  <si>
    <t>Persian (excluding Dari)</t>
  </si>
  <si>
    <t>Portuguese</t>
  </si>
  <si>
    <t>Romanian</t>
  </si>
  <si>
    <t>Indonesian</t>
  </si>
  <si>
    <t>Bosnian</t>
  </si>
  <si>
    <t>Hebrew</t>
  </si>
  <si>
    <t>Assyrian Neo-Aramaic</t>
  </si>
  <si>
    <t>Czech</t>
  </si>
  <si>
    <t>Latvian</t>
  </si>
  <si>
    <t>Armenian</t>
  </si>
  <si>
    <t>Yiddish</t>
  </si>
  <si>
    <t>Samoan</t>
  </si>
  <si>
    <t>Japanese</t>
  </si>
  <si>
    <t>Afrikaans</t>
  </si>
  <si>
    <t>Slovak</t>
  </si>
  <si>
    <t>Gujarati</t>
  </si>
  <si>
    <t>Mauritian Creole</t>
  </si>
  <si>
    <t>Urdu</t>
  </si>
  <si>
    <t>Korean</t>
  </si>
  <si>
    <t>Speak LOTE</t>
  </si>
  <si>
    <t>Past 4.5 years</t>
  </si>
  <si>
    <t>Did not arrive 4.5 years ago</t>
  </si>
  <si>
    <t>Buddhism</t>
  </si>
  <si>
    <t>Christianity</t>
  </si>
  <si>
    <t>Hinduism</t>
  </si>
  <si>
    <t>Islam</t>
  </si>
  <si>
    <t>Judaism</t>
  </si>
  <si>
    <t>Other Religions</t>
  </si>
  <si>
    <t>Atheism</t>
  </si>
  <si>
    <t>Less than year 11</t>
  </si>
  <si>
    <t>Year 11-12</t>
  </si>
  <si>
    <t>Degree</t>
  </si>
  <si>
    <t>Other</t>
  </si>
  <si>
    <t>No Post-school Qualification/Not stated/Os visitor</t>
  </si>
  <si>
    <t>Male: Employed</t>
  </si>
  <si>
    <t>Male: Not employed</t>
  </si>
  <si>
    <t>Male: Total</t>
  </si>
  <si>
    <t>Female: Employed</t>
  </si>
  <si>
    <t>Female: Not employed</t>
  </si>
  <si>
    <t>Female: Total</t>
  </si>
  <si>
    <t>Persons: Employed</t>
  </si>
  <si>
    <t>Persons: Not employed</t>
  </si>
  <si>
    <t>Persons: Total</t>
  </si>
  <si>
    <t>Individual weekly incomes</t>
  </si>
  <si>
    <t>Has need for assistance with core activities</t>
  </si>
  <si>
    <t>Does not have need for assistance with core activities</t>
  </si>
  <si>
    <t>Males: No unpaid assistance provided</t>
  </si>
  <si>
    <t>Males: Provided unpaid assistance</t>
  </si>
  <si>
    <t>Males: Total</t>
  </si>
  <si>
    <t>Females: No unpaid assistance provided</t>
  </si>
  <si>
    <t>Females: Provided unpaid assistance</t>
  </si>
  <si>
    <t>Females: Total</t>
  </si>
  <si>
    <t>Persons: No unpaid assistance provided</t>
  </si>
  <si>
    <t>Persons: Provided unpaid assistance</t>
  </si>
  <si>
    <t>Not a volunteer</t>
  </si>
  <si>
    <t>Volunteer</t>
  </si>
  <si>
    <t>Not married</t>
  </si>
  <si>
    <t>Married in a de facto marriage</t>
  </si>
  <si>
    <t>Married in a registered marriage</t>
  </si>
  <si>
    <t>Husband, wife or partner, opposite-sex couple</t>
  </si>
  <si>
    <t>Husband, wife or partner, same-sex couple</t>
  </si>
  <si>
    <t>Lone parent</t>
  </si>
  <si>
    <t>Natural or adopted child under 15</t>
  </si>
  <si>
    <t>Step-child under 15</t>
  </si>
  <si>
    <t>Foster child under 15</t>
  </si>
  <si>
    <t>Grandchild under 15</t>
  </si>
  <si>
    <t>Otherwise related child under 15</t>
  </si>
  <si>
    <t>Unrelated child under 15</t>
  </si>
  <si>
    <t>Natural or adopted dependent student</t>
  </si>
  <si>
    <t>Dependent student step child</t>
  </si>
  <si>
    <t>Dependent student foster child</t>
  </si>
  <si>
    <t>Dependent student grandchild</t>
  </si>
  <si>
    <t>Non-dependent natural, or adopted child</t>
  </si>
  <si>
    <t>Non-dependent step child</t>
  </si>
  <si>
    <t>Non-dependent foster child</t>
  </si>
  <si>
    <t>Non-dependent grandchild</t>
  </si>
  <si>
    <t>Brother/sister</t>
  </si>
  <si>
    <t>Father/mother</t>
  </si>
  <si>
    <t>Grandfather/grandmother</t>
  </si>
  <si>
    <t>Cousin</t>
  </si>
  <si>
    <t>Uncle/aunt</t>
  </si>
  <si>
    <t>Nephew/niece</t>
  </si>
  <si>
    <t>Other related individual (nec)</t>
  </si>
  <si>
    <t>Unrelated individual living in family household</t>
  </si>
  <si>
    <t>Group household member</t>
  </si>
  <si>
    <t>Lone person</t>
  </si>
  <si>
    <t>Owned/Being purchased</t>
  </si>
  <si>
    <t>Rented</t>
  </si>
  <si>
    <t>Total (excl. not stated etc)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</si>
  <si>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</si>
  <si>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</si>
  <si>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</si>
  <si>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</si>
  <si>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</si>
  <si>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</si>
  <si>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Public hospital (not psychiatric)</t>
  </si>
  <si>
    <t>Private hospital (not psychiatric)</t>
  </si>
  <si>
    <t>Psychiatric hospital or institution</t>
  </si>
  <si>
    <t>Hostel for the disabled</t>
  </si>
  <si>
    <t>Nursing home</t>
  </si>
  <si>
    <t>Accommodation for the retired or aged (not self-contained)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</si>
  <si>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</si>
  <si>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</si>
  <si>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</si>
  <si>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</si>
  <si>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</si>
  <si>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</si>
  <si>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</si>
  <si>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Other and non-classifiable</t>
  </si>
  <si>
    <t>Not stated</t>
  </si>
  <si>
    <t>Not applicable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</si>
  <si>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</si>
  <si>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</si>
  <si>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</si>
  <si>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</si>
  <si>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</si>
  <si>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</si>
  <si>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</si>
  <si>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</si>
  <si>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</si>
  <si>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</si>
  <si>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</si>
  <si>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</si>
  <si>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</si>
  <si>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</si>
  <si>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</si>
  <si>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</si>
  <si>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</si>
  <si>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</si>
  <si>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</si>
  <si>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</si>
  <si>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</si>
  <si>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</si>
  <si>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</si>
  <si>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</si>
  <si>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</si>
  <si>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</si>
  <si>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</si>
  <si>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</si>
  <si>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</si>
  <si>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</si>
  <si>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</si>
  <si>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</si>
  <si>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</si>
  <si>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</si>
  <si>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</si>
  <si>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</si>
  <si>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</si>
  <si>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</si>
  <si>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</si>
  <si>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</si>
  <si>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</si>
  <si>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</si>
  <si>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</si>
  <si>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</si>
  <si>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</si>
  <si>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</si>
  <si>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</si>
  <si>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</si>
  <si>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</si>
  <si>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</si>
  <si>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</si>
  <si>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</si>
  <si>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</si>
  <si>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</si>
  <si>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</si>
  <si>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</si>
  <si>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</si>
  <si>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</si>
  <si>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</si>
  <si>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</si>
  <si>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</si>
  <si>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</si>
  <si>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</si>
  <si>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</si>
  <si>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</si>
  <si>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</si>
  <si>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</si>
  <si>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</si>
  <si>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</si>
  <si>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</si>
  <si>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</si>
  <si>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</si>
  <si>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</si>
  <si>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</si>
  <si>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</si>
  <si>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</si>
  <si>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</si>
  <si>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</si>
  <si>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</si>
  <si>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Victoria</t>
  </si>
  <si>
    <t>Metro. Melbourne</t>
  </si>
  <si>
    <t>Aged Pensioners</t>
  </si>
  <si>
    <t>Metro Melb</t>
  </si>
  <si>
    <t>Male: English/English well/very well</t>
  </si>
  <si>
    <t>Male: English Not well/not at all</t>
  </si>
  <si>
    <t>Female: English/English well/very well</t>
  </si>
  <si>
    <t>Female: English Not well/not at all</t>
  </si>
  <si>
    <t>Person: English/English well/very well</t>
  </si>
  <si>
    <t>Person: English Not well/not at all</t>
  </si>
  <si>
    <t>Person: Total</t>
  </si>
  <si>
    <t>ALL VARIABLES</t>
  </si>
  <si>
    <t>Persons Place of Usual Residence; 65+ unless otherwise stated; 2016</t>
  </si>
  <si>
    <t>GENDER</t>
  </si>
  <si>
    <t>AGE</t>
  </si>
  <si>
    <t>INDIGENOUS STATUS</t>
  </si>
  <si>
    <t>BIRTHPLACES</t>
  </si>
  <si>
    <t>LANGUAGES</t>
  </si>
  <si>
    <t>ENGLISH FLUENCY</t>
  </si>
  <si>
    <t>YEAR OF ARRIVAL</t>
  </si>
  <si>
    <t>RELIGION</t>
  </si>
  <si>
    <t>SCHOOL ATTAINMENT</t>
  </si>
  <si>
    <t>POST-SCHOOL QUALIFICATION</t>
  </si>
  <si>
    <t>LABOUR FORCE STATUS</t>
  </si>
  <si>
    <t>VOLUNTEERING</t>
  </si>
  <si>
    <t>INCOMES</t>
  </si>
  <si>
    <t>DISABILITY</t>
  </si>
  <si>
    <t>CARERS</t>
  </si>
  <si>
    <t>MARITAL STATUS</t>
  </si>
  <si>
    <t>HOME OWNERSHIP</t>
  </si>
  <si>
    <t>NON-PRIVATE ACCOMMODATION</t>
  </si>
  <si>
    <t>AGED PENSIONS</t>
  </si>
  <si>
    <t>RELATIONSHIP IN HOUSEHOLD</t>
  </si>
  <si>
    <t>……….Back to Index……….</t>
  </si>
  <si>
    <t>Number</t>
  </si>
  <si>
    <t>Per cent</t>
  </si>
  <si>
    <r>
      <t>GENDER</t>
    </r>
    <r>
      <rPr>
        <b/>
        <sz val="10"/>
        <color theme="2" tint="-9.9978637043366805E-2"/>
        <rFont val="Garamond"/>
        <family val="1"/>
      </rPr>
      <t>……………………………………...</t>
    </r>
  </si>
  <si>
    <r>
      <t>AGE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</si>
  <si>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INDIGENOUS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</si>
  <si>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BIRTHPLACES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</si>
  <si>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LANGUAGES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</si>
  <si>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ENGLISH FLUENCY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</si>
  <si>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YEAR OF ARRIVAL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</si>
  <si>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RELIGION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</si>
  <si>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SCHOOL ATTAINMENT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</si>
  <si>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LABOUR FORCE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</si>
  <si>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VOLUNTEERING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</si>
  <si>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INCOMES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</si>
  <si>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DISABILITY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</si>
  <si>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CARERS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</si>
  <si>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MARITAL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</si>
  <si>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HOME OWNERSHIP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</si>
  <si>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AGED PENSIONS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</si>
  <si>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t>Russia</t>
  </si>
  <si>
    <t>65+</t>
  </si>
  <si>
    <t>70+</t>
  </si>
  <si>
    <t>85+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</si>
  <si>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</si>
  <si>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</si>
  <si>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</si>
  <si>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</si>
  <si>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</si>
  <si>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</si>
  <si>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</si>
  <si>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</si>
  <si>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</si>
  <si>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</si>
  <si>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Persons</t>
  </si>
  <si>
    <t>Males</t>
  </si>
  <si>
    <t>Females</t>
  </si>
  <si>
    <t>PROFILE OF OLDER RESIDENTS</t>
  </si>
  <si>
    <t>*</t>
  </si>
  <si>
    <t>65+ Number</t>
  </si>
  <si>
    <t>85+ Number</t>
  </si>
  <si>
    <t>65+ Per cent of pop</t>
  </si>
  <si>
    <t>85+ per cent of pop.</t>
  </si>
  <si>
    <t>Total population</t>
  </si>
  <si>
    <t>Aboriginal &amp; Torres Strait Islanders Number</t>
  </si>
  <si>
    <t>Aboriginal &amp; Torres Strait Islanders per cent of 65+</t>
  </si>
  <si>
    <t>OS Born Number</t>
  </si>
  <si>
    <t>OS Born Per cent of 65+</t>
  </si>
  <si>
    <t>Speak languages other than English - Number</t>
  </si>
  <si>
    <t>Speak languages other than English - per cent of 65+</t>
  </si>
  <si>
    <t>Limited English fluency - Number</t>
  </si>
  <si>
    <t>Limited English fluency - per cent of 65+</t>
  </si>
  <si>
    <t>Arrived past 4.5 years - number</t>
  </si>
  <si>
    <t>Arrived past 4.5 years - per cent of 65+</t>
  </si>
  <si>
    <t>Buddhists - per cent of 65+</t>
  </si>
  <si>
    <t>Muslims - per cent of 65+</t>
  </si>
  <si>
    <t>Hindus - per cent of 65+</t>
  </si>
  <si>
    <t>Athiests - per cent of 65+</t>
  </si>
  <si>
    <t>Schooling less than year 11 - per cent of 65+</t>
  </si>
  <si>
    <t>Degree holders - per cent of 65+</t>
  </si>
  <si>
    <t>Persons employed - per cent of 65+</t>
  </si>
  <si>
    <t>Persons who volunteered in past year - per cent of 65+</t>
  </si>
  <si>
    <t>Median individual weekly incomes</t>
  </si>
  <si>
    <t>Persons requring daily assistance with core activities - per cent of 65+</t>
  </si>
  <si>
    <t>Persons who provide unpaid assistance to someone with a disability - per cent of 65+</t>
  </si>
  <si>
    <t>Persons living alone in household - per cent of 65+</t>
  </si>
  <si>
    <t>Persons renting their private accommodation - per cent of 65+</t>
  </si>
  <si>
    <t>Persons living in non-private accommodation - per cent of 65+</t>
  </si>
  <si>
    <t>Aged pensioners as a proportion of persons aged 65+</t>
  </si>
  <si>
    <t>COMPARISON OF CONDITIONS</t>
  </si>
  <si>
    <t>This sheet compares Victorian municipalities in a selection of conditions relating to older residents</t>
  </si>
  <si>
    <r>
      <t xml:space="preserve">Select condition to compare, below </t>
    </r>
    <r>
      <rPr>
        <b/>
        <sz val="12"/>
        <color theme="3" tint="-0.499984740745262"/>
        <rFont val="Wingdings"/>
        <charset val="2"/>
      </rPr>
      <t>H</t>
    </r>
  </si>
  <si>
    <r>
      <t>COMPARISON ACROSS LGAS</t>
    </r>
    <r>
      <rPr>
        <b/>
        <sz val="10"/>
        <color rgb="FFFFFF00"/>
        <rFont val="Garamond"/>
        <family val="1"/>
      </rPr>
      <t>………...</t>
    </r>
  </si>
  <si>
    <t>Select localities of interest, below, 
then click on the index at left, to select specific information</t>
  </si>
  <si>
    <t>Accommodation for the retired or aged</t>
  </si>
  <si>
    <r>
      <rPr>
        <b/>
        <sz val="10"/>
        <rFont val="Garamond"/>
        <family val="1"/>
      </rPr>
      <t>Ratio</t>
    </r>
    <r>
      <rPr>
        <sz val="10"/>
        <rFont val="Garamond"/>
        <family val="1"/>
      </rPr>
      <t>: Aged pensions to persons 65+</t>
    </r>
  </si>
  <si>
    <t>Ratio: Aged pensions to persons 65+</t>
  </si>
  <si>
    <r>
      <rPr>
        <b/>
        <sz val="16"/>
        <color theme="3" tint="-0.499984740745262"/>
        <rFont val="Wingdings"/>
        <charset val="2"/>
      </rPr>
      <t xml:space="preserve">E </t>
    </r>
    <r>
      <rPr>
        <b/>
        <sz val="16"/>
        <color theme="3" tint="-0.499984740745262"/>
        <rFont val="Garamond"/>
        <family val="1"/>
      </rPr>
      <t>Select a municipality</t>
    </r>
  </si>
  <si>
    <r>
      <rPr>
        <b/>
        <sz val="16"/>
        <color rgb="FFC00000"/>
        <rFont val="Wingdings"/>
        <charset val="2"/>
      </rPr>
      <t xml:space="preserve">E </t>
    </r>
    <r>
      <rPr>
        <b/>
        <sz val="16"/>
        <color rgb="FFC00000"/>
        <rFont val="Garamond"/>
        <family val="1"/>
      </rPr>
      <t>Select a locality for comparison</t>
    </r>
  </si>
  <si>
    <r>
      <rPr>
        <sz val="16"/>
        <color rgb="FFFFFF00"/>
        <rFont val="Garamond"/>
        <family val="1"/>
      </rPr>
      <t>All information presented here relates to persons aged 65 years or more, unless otherwise indicated</t>
    </r>
    <r>
      <rPr>
        <sz val="14"/>
        <color theme="0"/>
        <rFont val="Garamond"/>
        <family val="1"/>
      </rPr>
      <t xml:space="preserve">
</t>
    </r>
    <r>
      <rPr>
        <sz val="13"/>
        <color theme="0"/>
        <rFont val="Garamond"/>
        <family val="1"/>
      </rPr>
      <t xml:space="preserve">
Also note: where appropriate, individuals whose circumstances were not stated or not adequately described, are omitted from these tabulations. As a result, totals for persons aged 65 years or more may vary to some extent from one table to another</t>
    </r>
  </si>
  <si>
    <t>Persons for whom gender was not recorded are omitted from these figures</t>
  </si>
  <si>
    <t>Persons for whom age was not recorded are omitted from these figures</t>
  </si>
  <si>
    <t>Persons for whom indigenous status was not recorded are omitted from these figures</t>
  </si>
  <si>
    <t>Persons for whom birthplace was not recorded are omitted from these figures</t>
  </si>
  <si>
    <t>Persons for whom spoken language was not recorded are omitted from these figures</t>
  </si>
  <si>
    <t>Persons for whom fluency in the use of spoken language was not recorded are omitted from these figures</t>
  </si>
  <si>
    <t>Persons for whom year of arrival (if born overseas) was not recorded are omitted from these figures</t>
  </si>
  <si>
    <t>Persons for whom religion was not recorded are omitted from these figures</t>
  </si>
  <si>
    <t>Persons for whom school level completed was not recorded are omitted from these figures</t>
  </si>
  <si>
    <t>Persons for whom labour force status was not recorded are omitted from these figures</t>
  </si>
  <si>
    <t>Persons for whom participation in volunteering was not recorded are omitted from these figures</t>
  </si>
  <si>
    <t>Persons for whom personal income level was not recorded are omitted from these figures</t>
  </si>
  <si>
    <t>Persons for whom disability status was not recorded are omitted from these figures</t>
  </si>
  <si>
    <t>Persons for whom involvement in unpaid care for a person with a disability was not recorded are omitted from these figures</t>
  </si>
  <si>
    <t>Persons for whom marital status was not recorded are omitted from these figures</t>
  </si>
  <si>
    <t>Persons for whom relationship within their household was not recorded are omitted from these figures</t>
  </si>
  <si>
    <t>Persons for whom home ownership or rental status was not recorded are omitted from these figures</t>
  </si>
  <si>
    <t>Median individual weekly incomes (inc. nil and negative)</t>
  </si>
  <si>
    <r>
      <t xml:space="preserve">GENDER </t>
    </r>
    <r>
      <rPr>
        <sz val="14"/>
        <color rgb="FFFFFF00"/>
        <rFont val="Garamond"/>
        <family val="1"/>
      </rPr>
      <t>(persons 65+)</t>
    </r>
  </si>
  <si>
    <r>
      <t xml:space="preserve">INDIGENOUS STATUS </t>
    </r>
    <r>
      <rPr>
        <sz val="14"/>
        <color rgb="FFFFFF00"/>
        <rFont val="Garamond"/>
        <family val="1"/>
      </rPr>
      <t>(persons 65+)</t>
    </r>
  </si>
  <si>
    <r>
      <t xml:space="preserve">BIRTHPLACES </t>
    </r>
    <r>
      <rPr>
        <sz val="14"/>
        <color rgb="FFFFFF00"/>
        <rFont val="Garamond"/>
        <family val="1"/>
      </rPr>
      <t>(persons 65+)</t>
    </r>
  </si>
  <si>
    <r>
      <t xml:space="preserve">SPOKEN LANGUAGES </t>
    </r>
    <r>
      <rPr>
        <sz val="14"/>
        <color rgb="FFFFFF00"/>
        <rFont val="Garamond"/>
        <family val="1"/>
      </rPr>
      <t>(persons 65+)</t>
    </r>
  </si>
  <si>
    <r>
      <t xml:space="preserve">ENGLISH FLUENCY </t>
    </r>
    <r>
      <rPr>
        <sz val="14"/>
        <color rgb="FFFFFF00"/>
        <rFont val="Garamond"/>
        <family val="1"/>
      </rPr>
      <t>(persons 65+)</t>
    </r>
  </si>
  <si>
    <r>
      <t xml:space="preserve">YEAR OF ARRIVAL </t>
    </r>
    <r>
      <rPr>
        <sz val="14"/>
        <color rgb="FFFFFF00"/>
        <rFont val="Garamond"/>
        <family val="1"/>
      </rPr>
      <t>(persons 65+)</t>
    </r>
  </si>
  <si>
    <r>
      <t xml:space="preserve">RELIGION </t>
    </r>
    <r>
      <rPr>
        <sz val="14"/>
        <color rgb="FFFFFF00"/>
        <rFont val="Garamond"/>
        <family val="1"/>
      </rPr>
      <t>(persons 65+)</t>
    </r>
  </si>
  <si>
    <r>
      <t xml:space="preserve">SCHOOL ATTAINMENT </t>
    </r>
    <r>
      <rPr>
        <sz val="14"/>
        <color rgb="FFFFFF00"/>
        <rFont val="Garamond"/>
        <family val="1"/>
      </rPr>
      <t>(persons 65+)</t>
    </r>
  </si>
  <si>
    <r>
      <t xml:space="preserve">POST-SCHOOL QUALIFICATIONS </t>
    </r>
    <r>
      <rPr>
        <sz val="14"/>
        <color rgb="FFFFFF00"/>
        <rFont val="Garamond"/>
        <family val="1"/>
      </rPr>
      <t>(persons 65+)</t>
    </r>
  </si>
  <si>
    <r>
      <t xml:space="preserve">LABOUR FORCE STATUS </t>
    </r>
    <r>
      <rPr>
        <sz val="14"/>
        <color rgb="FFFFFF00"/>
        <rFont val="Garamond"/>
        <family val="1"/>
      </rPr>
      <t>(persons 65+)</t>
    </r>
  </si>
  <si>
    <r>
      <t xml:space="preserve">VOLUNTEERING </t>
    </r>
    <r>
      <rPr>
        <sz val="14"/>
        <color rgb="FFFFFF00"/>
        <rFont val="Garamond"/>
        <family val="1"/>
      </rPr>
      <t>(persons 65+)</t>
    </r>
  </si>
  <si>
    <r>
      <t xml:space="preserve">INCOMES </t>
    </r>
    <r>
      <rPr>
        <sz val="14"/>
        <color rgb="FFFFFF00"/>
        <rFont val="Garamond"/>
        <family val="1"/>
      </rPr>
      <t>(persons 65+)</t>
    </r>
  </si>
  <si>
    <r>
      <t xml:space="preserve">DISABILITY </t>
    </r>
    <r>
      <rPr>
        <sz val="14"/>
        <color rgb="FFFFFF00"/>
        <rFont val="Garamond"/>
        <family val="1"/>
      </rPr>
      <t>(persons 65+)</t>
    </r>
  </si>
  <si>
    <r>
      <t>CARERS</t>
    </r>
    <r>
      <rPr>
        <sz val="14"/>
        <color rgb="FFFFFF00"/>
        <rFont val="Garamond"/>
        <family val="1"/>
      </rPr>
      <t xml:space="preserve"> (persons 65+)</t>
    </r>
  </si>
  <si>
    <r>
      <t xml:space="preserve">MARITAL STATUS </t>
    </r>
    <r>
      <rPr>
        <sz val="14"/>
        <color rgb="FFFFFF00"/>
        <rFont val="Garamond"/>
        <family val="1"/>
      </rPr>
      <t>(persons 65+)</t>
    </r>
  </si>
  <si>
    <r>
      <t xml:space="preserve">RELATIONSHIP IN HOUSEHOLD </t>
    </r>
    <r>
      <rPr>
        <sz val="14"/>
        <color rgb="FFFFFF00"/>
        <rFont val="Garamond"/>
        <family val="1"/>
      </rPr>
      <t>(persons 65+)</t>
    </r>
  </si>
  <si>
    <r>
      <t xml:space="preserve">HOME OWNERSHIP </t>
    </r>
    <r>
      <rPr>
        <sz val="14"/>
        <color rgb="FFFFFF00"/>
        <rFont val="Garamond"/>
        <family val="1"/>
      </rPr>
      <t>(persons 65+)</t>
    </r>
  </si>
  <si>
    <r>
      <t xml:space="preserve">NON-PRIVATE ACCOMMODATION </t>
    </r>
    <r>
      <rPr>
        <sz val="14"/>
        <color rgb="FFFFFF00"/>
        <rFont val="Garamond"/>
        <family val="1"/>
      </rPr>
      <t>(persons 65+)</t>
    </r>
  </si>
  <si>
    <t>Aged pension numbers presented here are for 2018. All other data in this file are from the findings of the 2016 Census</t>
  </si>
  <si>
    <t>From the findings of the 2016 Census and Centrelink 2018, by Municipality</t>
  </si>
  <si>
    <t>Population 65+ 2018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</si>
</sst>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0"/>
      <name val="Garamond"/>
      <family val="1"/>
    </font>
    <font>
      <sz val="22"/>
      <color rgb="FFFFFF00"/>
      <name val="Garamond"/>
      <family val="1"/>
    </font>
    <font>
      <sz val="9"/>
      <name val="Garamond"/>
      <family val="1"/>
    </font>
    <font>
      <b/>
      <sz val="10"/>
      <color rgb="FF008000"/>
      <name val="Garamond"/>
      <family val="1"/>
    </font>
    <font>
      <u/>
      <sz val="10"/>
      <color theme="10"/>
      <name val="Arial"/>
      <family val="2"/>
    </font>
    <font>
      <b/>
      <sz val="14"/>
      <color theme="3" tint="-0.249977111117893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b/>
      <sz val="8"/>
      <name val="Calibri"/>
      <family val="2"/>
      <scheme val="minor"/>
    </font>
    <font>
      <sz val="10"/>
      <color theme="0"/>
      <name val="Garamond"/>
      <family val="1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2" tint="-9.9978637043366805E-2"/>
      <name val="Garamond"/>
      <family val="1"/>
    </font>
    <font>
      <sz val="9"/>
      <color theme="0"/>
      <name val="Garamond"/>
      <family val="1"/>
    </font>
    <font>
      <sz val="10"/>
      <color theme="1"/>
      <name val="Garamond"/>
      <family val="1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Arial"/>
      <family val="2"/>
    </font>
    <font>
      <sz val="9"/>
      <color theme="1"/>
      <name val="Garamond"/>
      <family val="1"/>
    </font>
    <font>
      <b/>
      <sz val="12"/>
      <color theme="3" tint="-0.499984740745262"/>
      <name val="Calibri"/>
      <family val="2"/>
      <scheme val="minor"/>
    </font>
    <font>
      <b/>
      <sz val="12"/>
      <color theme="3" tint="-0.499984740745262"/>
      <name val="Wingdings"/>
      <charset val="2"/>
    </font>
    <font>
      <b/>
      <sz val="10"/>
      <color rgb="FFFFFF00"/>
      <name val="Garamond"/>
      <family val="1"/>
    </font>
    <font>
      <b/>
      <sz val="10"/>
      <color rgb="FF006600"/>
      <name val="Garamond"/>
      <family val="1"/>
    </font>
    <font>
      <sz val="9"/>
      <color theme="5" tint="-0.499984740745262"/>
      <name val="Garamond"/>
      <family val="1"/>
    </font>
    <font>
      <sz val="10"/>
      <color theme="5" tint="-0.499984740745262"/>
      <name val="Garamond"/>
      <family val="1"/>
    </font>
    <font>
      <sz val="14"/>
      <color theme="0"/>
      <name val="Garamond"/>
      <family val="1"/>
    </font>
    <font>
      <sz val="13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6"/>
      <color theme="3" tint="-0.499984740745262"/>
      <name val="Wingdings"/>
      <charset val="2"/>
    </font>
    <font>
      <b/>
      <sz val="16"/>
      <color rgb="FFC00000"/>
      <name val="Garamond"/>
      <family val="1"/>
    </font>
    <font>
      <b/>
      <sz val="16"/>
      <color rgb="FFC00000"/>
      <name val="Wingdings"/>
      <charset val="2"/>
    </font>
    <font>
      <sz val="11"/>
      <color theme="0"/>
      <name val="Garamond"/>
      <family val="1"/>
    </font>
    <font>
      <sz val="16"/>
      <color rgb="FFFFFF00"/>
      <name val="Garamond"/>
      <family val="1"/>
    </font>
    <font>
      <sz val="1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4"/>
      <color rgb="FFFFFF00"/>
      <name val="Garamond"/>
      <family val="1"/>
    </font>
    <font>
      <b/>
      <sz val="10"/>
      <color theme="3" tint="-0.249977111117893"/>
      <name val="Garamond"/>
      <family val="1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1" fillId="2" borderId="0">
      <protection locked="0"/>
    </xf>
    <xf numFmtId="0" fontId="20" fillId="0" borderId="0" applyNumberFormat="0" applyFill="0" applyBorder="0" applyAlignment="0" applyProtection="0">
      <protection locked="0"/>
    </xf>
  </cellStyleXfs>
  <cellXfs count="148">
    <xf numFmtId="0" fontId="0" fillId="0" borderId="0" xfId="0">
      <protection locked="0"/>
    </xf>
    <xf numFmtId="10" fontId="0" fillId="0" borderId="0" xfId="0" applyNumberForma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6" fillId="5" borderId="0" xfId="6" applyFont="1" applyFill="1">
      <protection locked="0"/>
    </xf>
    <xf numFmtId="0" fontId="5" fillId="5" borderId="0" xfId="5" applyFont="1" applyFill="1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7" fillId="5" borderId="3" xfId="2" applyFont="1" applyFill="1" applyBorder="1" applyAlignment="1">
      <alignment horizontal="center" vertic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8" fillId="0" borderId="0" xfId="0" applyFont="1">
      <protection locked="0"/>
    </xf>
    <xf numFmtId="0" fontId="9" fillId="0" borderId="0" xfId="0" applyFont="1">
      <protection locked="0"/>
    </xf>
    <xf numFmtId="3" fontId="10" fillId="0" borderId="4" xfId="0" applyNumberFormat="1" applyFont="1" applyBorder="1" applyAlignment="1" applyProtection="1">
      <alignment vertical="center"/>
    </xf>
    <xf numFmtId="0" fontId="1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25" fillId="0" borderId="0" xfId="0" applyFont="1" applyFill="1" applyProtection="1">
      <protection hidden="1"/>
    </xf>
    <xf numFmtId="3" fontId="16" fillId="0" borderId="0" xfId="0" applyNumberFormat="1" applyFont="1" applyProtection="1">
      <protection hidden="1"/>
    </xf>
    <xf numFmtId="164" fontId="16" fillId="0" borderId="0" xfId="0" applyNumberFormat="1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3" fontId="19" fillId="7" borderId="4" xfId="0" applyNumberFormat="1" applyFont="1" applyFill="1" applyBorder="1" applyAlignment="1" applyProtection="1">
      <alignment vertical="center"/>
      <protection hidden="1"/>
    </xf>
    <xf numFmtId="3" fontId="22" fillId="0" borderId="0" xfId="0" applyNumberFormat="1" applyFont="1" applyAlignment="1" applyProtection="1">
      <alignment horizontal="center"/>
      <protection hidden="1"/>
    </xf>
    <xf numFmtId="164" fontId="22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3" fontId="26" fillId="0" borderId="0" xfId="0" applyNumberFormat="1" applyFont="1" applyFill="1" applyAlignment="1" applyProtection="1">
      <alignment horizontal="center" vertical="center"/>
      <protection hidden="1"/>
    </xf>
    <xf numFmtId="3" fontId="10" fillId="5" borderId="4" xfId="7" applyNumberFormat="1" applyFont="1" applyFill="1" applyBorder="1" applyAlignment="1" applyProtection="1">
      <alignment vertical="center" wrapText="1"/>
      <protection hidden="1"/>
    </xf>
    <xf numFmtId="3" fontId="16" fillId="0" borderId="4" xfId="0" applyNumberFormat="1" applyFont="1" applyBorder="1" applyProtection="1">
      <protection hidden="1"/>
    </xf>
    <xf numFmtId="164" fontId="16" fillId="12" borderId="4" xfId="0" applyNumberFormat="1" applyFont="1" applyFill="1" applyBorder="1" applyAlignment="1" applyProtection="1">
      <alignment horizontal="center"/>
      <protection hidden="1"/>
    </xf>
    <xf numFmtId="3" fontId="10" fillId="5" borderId="5" xfId="7" applyNumberFormat="1" applyFont="1" applyFill="1" applyBorder="1" applyAlignment="1" applyProtection="1">
      <alignment vertical="center" wrapText="1"/>
      <protection hidden="1"/>
    </xf>
    <xf numFmtId="3" fontId="16" fillId="0" borderId="5" xfId="0" applyNumberFormat="1" applyFont="1" applyBorder="1" applyProtection="1">
      <protection hidden="1"/>
    </xf>
    <xf numFmtId="164" fontId="16" fillId="12" borderId="5" xfId="0" applyNumberFormat="1" applyFont="1" applyFill="1" applyBorder="1" applyAlignment="1" applyProtection="1">
      <alignment horizontal="center"/>
      <protection hidden="1"/>
    </xf>
    <xf numFmtId="3" fontId="19" fillId="5" borderId="4" xfId="7" applyNumberFormat="1" applyFont="1" applyFill="1" applyBorder="1" applyAlignment="1" applyProtection="1">
      <alignment vertical="center" wrapText="1"/>
      <protection hidden="1"/>
    </xf>
    <xf numFmtId="3" fontId="24" fillId="5" borderId="2" xfId="7" applyNumberFormat="1" applyFont="1" applyFill="1" applyBorder="1" applyAlignment="1" applyProtection="1">
      <alignment vertical="center" wrapText="1"/>
      <protection hidden="1"/>
    </xf>
    <xf numFmtId="3" fontId="22" fillId="0" borderId="2" xfId="0" applyNumberFormat="1" applyFont="1" applyBorder="1" applyProtection="1">
      <protection hidden="1"/>
    </xf>
    <xf numFmtId="3" fontId="22" fillId="12" borderId="2" xfId="0" applyNumberFormat="1" applyFont="1" applyFill="1" applyBorder="1" applyAlignment="1" applyProtection="1">
      <alignment horizontal="center"/>
      <protection hidden="1"/>
    </xf>
    <xf numFmtId="3" fontId="2" fillId="0" borderId="2" xfId="0" applyNumberFormat="1" applyFont="1" applyBorder="1" applyProtection="1">
      <protection hidden="1"/>
    </xf>
    <xf numFmtId="3" fontId="19" fillId="0" borderId="4" xfId="0" applyNumberFormat="1" applyFont="1" applyBorder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3" fontId="31" fillId="0" borderId="0" xfId="0" applyNumberFormat="1" applyFont="1" applyProtection="1">
      <protection hidden="1"/>
    </xf>
    <xf numFmtId="164" fontId="31" fillId="0" borderId="0" xfId="0" applyNumberFormat="1" applyFont="1" applyProtection="1">
      <protection hidden="1"/>
    </xf>
    <xf numFmtId="0" fontId="27" fillId="0" borderId="0" xfId="0" applyFont="1" applyFill="1" applyProtection="1">
      <protection hidden="1"/>
    </xf>
    <xf numFmtId="3" fontId="10" fillId="17" borderId="4" xfId="7" applyNumberFormat="1" applyFont="1" applyFill="1" applyBorder="1" applyAlignment="1" applyProtection="1">
      <alignment vertical="center" wrapText="1"/>
      <protection hidden="1"/>
    </xf>
    <xf numFmtId="3" fontId="10" fillId="18" borderId="4" xfId="7" applyNumberFormat="1" applyFont="1" applyFill="1" applyBorder="1" applyAlignment="1" applyProtection="1">
      <alignment vertical="center" wrapText="1"/>
      <protection hidden="1"/>
    </xf>
    <xf numFmtId="3" fontId="10" fillId="19" borderId="4" xfId="7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Protection="1">
      <protection hidden="1"/>
    </xf>
    <xf numFmtId="164" fontId="31" fillId="0" borderId="0" xfId="0" applyNumberFormat="1" applyFont="1" applyAlignment="1" applyProtection="1">
      <alignment horizontal="center"/>
      <protection hidden="1"/>
    </xf>
    <xf numFmtId="3" fontId="31" fillId="5" borderId="4" xfId="7" applyNumberFormat="1" applyFont="1" applyFill="1" applyBorder="1" applyAlignment="1" applyProtection="1">
      <alignment vertical="center" wrapText="1"/>
      <protection hidden="1"/>
    </xf>
    <xf numFmtId="0" fontId="30" fillId="0" borderId="0" xfId="0" applyFont="1" applyFill="1" applyProtection="1">
      <protection hidden="1"/>
    </xf>
    <xf numFmtId="0" fontId="25" fillId="0" borderId="0" xfId="0" applyFont="1" applyProtection="1">
      <protection hidden="1"/>
    </xf>
    <xf numFmtId="0" fontId="30" fillId="0" borderId="0" xfId="0" applyFont="1" applyProtection="1">
      <protection hidden="1"/>
    </xf>
    <xf numFmtId="3" fontId="25" fillId="0" borderId="0" xfId="0" applyNumberFormat="1" applyFont="1" applyProtection="1">
      <protection hidden="1"/>
    </xf>
    <xf numFmtId="0" fontId="8" fillId="0" borderId="0" xfId="0" applyFont="1" applyFill="1" applyProtection="1">
      <protection hidden="1"/>
    </xf>
    <xf numFmtId="3" fontId="10" fillId="0" borderId="4" xfId="0" applyNumberFormat="1" applyFont="1" applyBorder="1" applyAlignment="1" applyProtection="1">
      <alignment vertical="center"/>
      <protection hidden="1"/>
    </xf>
    <xf numFmtId="0" fontId="31" fillId="0" borderId="0" xfId="0" applyFont="1" applyBorder="1" applyProtection="1">
      <protection hidden="1"/>
    </xf>
    <xf numFmtId="164" fontId="31" fillId="0" borderId="0" xfId="0" applyNumberFormat="1" applyFont="1" applyBorder="1" applyProtection="1">
      <protection hidden="1"/>
    </xf>
    <xf numFmtId="3" fontId="31" fillId="5" borderId="0" xfId="7" applyNumberFormat="1" applyFont="1" applyFill="1" applyBorder="1" applyAlignment="1" applyProtection="1">
      <alignment vertical="center" wrapText="1"/>
      <protection hidden="1"/>
    </xf>
    <xf numFmtId="3" fontId="32" fillId="5" borderId="0" xfId="7" applyNumberFormat="1" applyFont="1" applyFill="1" applyBorder="1" applyAlignment="1" applyProtection="1">
      <alignment vertical="center" wrapText="1"/>
      <protection hidden="1"/>
    </xf>
    <xf numFmtId="164" fontId="8" fillId="0" borderId="0" xfId="0" applyNumberFormat="1" applyFont="1" applyBorder="1" applyProtection="1">
      <protection hidden="1"/>
    </xf>
    <xf numFmtId="0" fontId="8" fillId="0" borderId="0" xfId="0" applyFont="1" applyProtection="1">
      <protection hidden="1"/>
    </xf>
    <xf numFmtId="0" fontId="25" fillId="0" borderId="0" xfId="0" applyFont="1" applyBorder="1" applyProtection="1">
      <protection hidden="1"/>
    </xf>
    <xf numFmtId="0" fontId="27" fillId="0" borderId="0" xfId="0" applyFont="1" applyProtection="1">
      <protection hidden="1"/>
    </xf>
    <xf numFmtId="3" fontId="25" fillId="0" borderId="0" xfId="0" applyNumberFormat="1" applyFont="1" applyBorder="1" applyProtection="1">
      <protection hidden="1"/>
    </xf>
    <xf numFmtId="0" fontId="33" fillId="0" borderId="0" xfId="0" applyFont="1" applyProtection="1">
      <protection hidden="1"/>
    </xf>
    <xf numFmtId="3" fontId="33" fillId="0" borderId="0" xfId="0" applyNumberFormat="1" applyFont="1" applyProtection="1">
      <protection hidden="1"/>
    </xf>
    <xf numFmtId="164" fontId="33" fillId="0" borderId="0" xfId="0" applyNumberFormat="1" applyFont="1" applyProtection="1">
      <protection hidden="1"/>
    </xf>
    <xf numFmtId="0" fontId="34" fillId="0" borderId="0" xfId="0" applyFont="1" applyProtection="1">
      <protection hidden="1"/>
    </xf>
    <xf numFmtId="3" fontId="10" fillId="0" borderId="0" xfId="0" applyNumberFormat="1" applyFont="1" applyAlignment="1" applyProtection="1">
      <alignment vertical="center"/>
    </xf>
    <xf numFmtId="3" fontId="13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vertical="center"/>
    </xf>
    <xf numFmtId="3" fontId="15" fillId="9" borderId="0" xfId="0" applyNumberFormat="1" applyFont="1" applyFill="1" applyAlignment="1" applyProtection="1">
      <alignment horizontal="center" vertical="center"/>
    </xf>
    <xf numFmtId="3" fontId="15" fillId="7" borderId="0" xfId="0" applyNumberFormat="1" applyFont="1" applyFill="1" applyAlignment="1" applyProtection="1">
      <alignment horizontal="center" vertical="center"/>
    </xf>
    <xf numFmtId="3" fontId="14" fillId="8" borderId="4" xfId="0" applyNumberFormat="1" applyFont="1" applyFill="1" applyBorder="1" applyAlignment="1" applyProtection="1">
      <alignment vertical="center"/>
    </xf>
    <xf numFmtId="3" fontId="14" fillId="5" borderId="4" xfId="2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vertical="center" wrapText="1"/>
    </xf>
    <xf numFmtId="3" fontId="10" fillId="5" borderId="4" xfId="1" applyNumberFormat="1" applyFont="1" applyFill="1" applyBorder="1" applyAlignment="1" applyProtection="1">
      <alignment vertical="center"/>
    </xf>
    <xf numFmtId="3" fontId="10" fillId="5" borderId="4" xfId="5" applyNumberFormat="1" applyFont="1" applyFill="1" applyBorder="1" applyAlignment="1" applyProtection="1">
      <alignment vertical="center"/>
    </xf>
    <xf numFmtId="3" fontId="12" fillId="8" borderId="4" xfId="0" applyNumberFormat="1" applyFont="1" applyFill="1" applyBorder="1" applyAlignment="1" applyProtection="1">
      <alignment vertical="center"/>
    </xf>
    <xf numFmtId="3" fontId="10" fillId="5" borderId="4" xfId="2" applyNumberFormat="1" applyFont="1" applyFill="1" applyBorder="1" applyAlignment="1" applyProtection="1">
      <alignment horizontal="center" vertical="center" wrapText="1"/>
    </xf>
    <xf numFmtId="3" fontId="14" fillId="0" borderId="4" xfId="0" applyNumberFormat="1" applyFont="1" applyBorder="1" applyAlignment="1" applyProtection="1">
      <alignment vertical="center"/>
    </xf>
    <xf numFmtId="3" fontId="10" fillId="12" borderId="0" xfId="0" applyNumberFormat="1" applyFont="1" applyFill="1" applyAlignment="1" applyProtection="1">
      <alignment vertical="center"/>
    </xf>
    <xf numFmtId="3" fontId="39" fillId="11" borderId="4" xfId="9" applyNumberFormat="1" applyFont="1" applyFill="1" applyBorder="1" applyAlignment="1">
      <alignment vertical="center"/>
      <protection locked="0"/>
    </xf>
    <xf numFmtId="164" fontId="32" fillId="0" borderId="0" xfId="0" applyNumberFormat="1" applyFont="1" applyProtection="1">
      <protection hidden="1"/>
    </xf>
    <xf numFmtId="0" fontId="30" fillId="0" borderId="0" xfId="0" applyFont="1" applyBorder="1" applyProtection="1">
      <protection hidden="1"/>
    </xf>
    <xf numFmtId="3" fontId="30" fillId="0" borderId="0" xfId="0" applyNumberFormat="1" applyFont="1" applyBorder="1" applyProtection="1">
      <protection hidden="1"/>
    </xf>
    <xf numFmtId="0" fontId="27" fillId="0" borderId="0" xfId="0" applyFont="1">
      <protection locked="0"/>
    </xf>
    <xf numFmtId="3" fontId="2" fillId="0" borderId="0" xfId="0" applyNumberFormat="1" applyFont="1" applyBorder="1" applyProtection="1">
      <protection hidden="1"/>
    </xf>
    <xf numFmtId="0" fontId="0" fillId="0" borderId="0" xfId="0" applyBorder="1" applyProtection="1">
      <protection hidden="1"/>
    </xf>
    <xf numFmtId="0" fontId="18" fillId="20" borderId="0" xfId="0" applyFont="1" applyFill="1" applyProtection="1">
      <protection hidden="1"/>
    </xf>
    <xf numFmtId="0" fontId="19" fillId="20" borderId="0" xfId="0" applyFont="1" applyFill="1" applyProtection="1">
      <protection hidden="1"/>
    </xf>
    <xf numFmtId="0" fontId="0" fillId="20" borderId="0" xfId="0" applyFill="1" applyProtection="1">
      <protection locked="0" hidden="1"/>
    </xf>
    <xf numFmtId="0" fontId="18" fillId="0" borderId="0" xfId="0" applyFont="1" applyProtection="1">
      <protection hidden="1"/>
    </xf>
    <xf numFmtId="0" fontId="18" fillId="20" borderId="0" xfId="0" applyFont="1" applyFill="1" applyAlignment="1" applyProtection="1">
      <alignment horizontal="center"/>
      <protection hidden="1"/>
    </xf>
    <xf numFmtId="3" fontId="19" fillId="7" borderId="4" xfId="0" applyNumberFormat="1" applyFont="1" applyFill="1" applyBorder="1" applyAlignment="1" applyProtection="1">
      <alignment vertical="center"/>
      <protection locked="0" hidden="1"/>
    </xf>
    <xf numFmtId="0" fontId="40" fillId="20" borderId="0" xfId="0" applyFont="1" applyFill="1" applyAlignment="1" applyProtection="1">
      <alignment horizontal="center"/>
      <protection hidden="1"/>
    </xf>
    <xf numFmtId="0" fontId="29" fillId="20" borderId="0" xfId="0" applyFont="1" applyFill="1" applyProtection="1">
      <protection hidden="1"/>
    </xf>
    <xf numFmtId="3" fontId="19" fillId="20" borderId="4" xfId="7" applyNumberFormat="1" applyFont="1" applyFill="1" applyBorder="1" applyAlignment="1" applyProtection="1">
      <alignment vertical="center" wrapText="1"/>
      <protection locked="0" hidden="1"/>
    </xf>
    <xf numFmtId="0" fontId="40" fillId="20" borderId="0" xfId="0" applyFont="1" applyFill="1" applyProtection="1">
      <protection hidden="1"/>
    </xf>
    <xf numFmtId="0" fontId="18" fillId="13" borderId="0" xfId="0" applyFont="1" applyFill="1" applyProtection="1">
      <protection hidden="1"/>
    </xf>
    <xf numFmtId="3" fontId="19" fillId="20" borderId="4" xfId="0" applyNumberFormat="1" applyFont="1" applyFill="1" applyBorder="1" applyAlignment="1" applyProtection="1">
      <alignment vertical="center"/>
      <protection locked="0" hidden="1"/>
    </xf>
    <xf numFmtId="0" fontId="18" fillId="13" borderId="0" xfId="0" applyFont="1" applyFill="1" applyAlignment="1" applyProtection="1">
      <alignment horizontal="center"/>
      <protection locked="0" hidden="1"/>
    </xf>
    <xf numFmtId="0" fontId="18" fillId="14" borderId="0" xfId="0" applyFont="1" applyFill="1" applyProtection="1">
      <protection hidden="1"/>
    </xf>
    <xf numFmtId="0" fontId="18" fillId="14" borderId="0" xfId="0" applyFont="1" applyFill="1" applyAlignment="1" applyProtection="1">
      <alignment horizontal="center"/>
      <protection locked="0" hidden="1"/>
    </xf>
    <xf numFmtId="0" fontId="19" fillId="20" borderId="0" xfId="0" applyFont="1" applyFill="1" applyProtection="1">
      <protection locked="0" hidden="1"/>
    </xf>
    <xf numFmtId="0" fontId="41" fillId="20" borderId="0" xfId="0" applyFont="1" applyFill="1" applyProtection="1">
      <protection locked="0" hidden="1"/>
    </xf>
    <xf numFmtId="3" fontId="39" fillId="11" borderId="4" xfId="9" applyNumberFormat="1" applyFont="1" applyFill="1" applyBorder="1" applyAlignment="1" applyProtection="1">
      <alignment vertical="center"/>
      <protection locked="0" hidden="1"/>
    </xf>
    <xf numFmtId="0" fontId="16" fillId="20" borderId="0" xfId="0" applyFont="1" applyFill="1" applyProtection="1">
      <protection locked="0" hidden="1"/>
    </xf>
    <xf numFmtId="0" fontId="19" fillId="0" borderId="0" xfId="0" applyFont="1" applyProtection="1">
      <protection locked="0" hidden="1"/>
    </xf>
    <xf numFmtId="0" fontId="16" fillId="0" borderId="0" xfId="0" applyFont="1" applyProtection="1">
      <protection locked="0" hidden="1"/>
    </xf>
    <xf numFmtId="0" fontId="10" fillId="0" borderId="0" xfId="0" applyFont="1" applyProtection="1">
      <protection hidden="1"/>
    </xf>
    <xf numFmtId="0" fontId="0" fillId="0" borderId="0" xfId="0" applyProtection="1">
      <protection locked="0" hidden="1"/>
    </xf>
    <xf numFmtId="1" fontId="10" fillId="0" borderId="0" xfId="0" applyNumberFormat="1" applyFont="1" applyProtection="1">
      <protection hidden="1"/>
    </xf>
    <xf numFmtId="0" fontId="36" fillId="0" borderId="0" xfId="0" applyFont="1" applyProtection="1">
      <protection hidden="1"/>
    </xf>
    <xf numFmtId="0" fontId="10" fillId="0" borderId="0" xfId="0" applyFont="1" applyProtection="1">
      <protection locked="0" hidden="1"/>
    </xf>
    <xf numFmtId="1" fontId="31" fillId="0" borderId="0" xfId="0" applyNumberFormat="1" applyFont="1" applyProtection="1">
      <protection hidden="1"/>
    </xf>
    <xf numFmtId="1" fontId="31" fillId="0" borderId="0" xfId="0" applyNumberFormat="1" applyFont="1" applyAlignment="1" applyProtection="1">
      <alignment horizontal="center"/>
      <protection hidden="1"/>
    </xf>
    <xf numFmtId="0" fontId="51" fillId="0" borderId="0" xfId="0" applyFont="1" applyProtection="1">
      <protection hidden="1"/>
    </xf>
    <xf numFmtId="3" fontId="24" fillId="18" borderId="2" xfId="7" applyNumberFormat="1" applyFont="1" applyFill="1" applyBorder="1" applyAlignment="1" applyProtection="1">
      <alignment vertical="center" wrapText="1"/>
      <protection hidden="1"/>
    </xf>
    <xf numFmtId="3" fontId="22" fillId="18" borderId="2" xfId="0" applyNumberFormat="1" applyFont="1" applyFill="1" applyBorder="1" applyProtection="1">
      <protection hidden="1"/>
    </xf>
    <xf numFmtId="0" fontId="53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48" fillId="20" borderId="0" xfId="0" applyFont="1" applyFill="1" applyAlignment="1" applyProtection="1">
      <alignment horizontal="center"/>
      <protection hidden="1"/>
    </xf>
    <xf numFmtId="0" fontId="17" fillId="10" borderId="0" xfId="0" applyFont="1" applyFill="1" applyAlignment="1" applyProtection="1">
      <alignment horizontal="center"/>
      <protection hidden="1"/>
    </xf>
    <xf numFmtId="0" fontId="48" fillId="20" borderId="0" xfId="0" applyFont="1" applyFill="1" applyAlignment="1" applyProtection="1">
      <alignment horizontal="center" vertical="center"/>
      <protection hidden="1"/>
    </xf>
    <xf numFmtId="0" fontId="50" fillId="20" borderId="0" xfId="0" applyFont="1" applyFill="1" applyAlignment="1" applyProtection="1">
      <alignment horizontal="center" vertical="center" wrapText="1"/>
      <protection hidden="1"/>
    </xf>
    <xf numFmtId="0" fontId="42" fillId="20" borderId="7" xfId="0" applyFont="1" applyFill="1" applyBorder="1" applyAlignment="1" applyProtection="1">
      <alignment horizontal="left" vertical="center" wrapText="1"/>
      <protection hidden="1"/>
    </xf>
    <xf numFmtId="0" fontId="42" fillId="20" borderId="8" xfId="0" applyFont="1" applyFill="1" applyBorder="1" applyAlignment="1" applyProtection="1">
      <alignment horizontal="left" vertical="center" wrapText="1"/>
      <protection hidden="1"/>
    </xf>
    <xf numFmtId="0" fontId="42" fillId="20" borderId="9" xfId="0" applyFont="1" applyFill="1" applyBorder="1" applyAlignment="1" applyProtection="1">
      <alignment horizontal="left" vertical="center" wrapText="1"/>
      <protection hidden="1"/>
    </xf>
    <xf numFmtId="0" fontId="42" fillId="20" borderId="10" xfId="0" applyFont="1" applyFill="1" applyBorder="1" applyAlignment="1" applyProtection="1">
      <alignment horizontal="left" vertical="center" wrapText="1"/>
      <protection hidden="1"/>
    </xf>
    <xf numFmtId="0" fontId="42" fillId="20" borderId="0" xfId="0" applyFont="1" applyFill="1" applyBorder="1" applyAlignment="1" applyProtection="1">
      <alignment horizontal="left" vertical="center" wrapText="1"/>
      <protection hidden="1"/>
    </xf>
    <xf numFmtId="0" fontId="42" fillId="20" borderId="11" xfId="0" applyFont="1" applyFill="1" applyBorder="1" applyAlignment="1" applyProtection="1">
      <alignment horizontal="left" vertical="center" wrapText="1"/>
      <protection hidden="1"/>
    </xf>
    <xf numFmtId="0" fontId="42" fillId="20" borderId="12" xfId="0" applyFont="1" applyFill="1" applyBorder="1" applyAlignment="1" applyProtection="1">
      <alignment horizontal="left" vertical="center" wrapText="1"/>
      <protection hidden="1"/>
    </xf>
    <xf numFmtId="0" fontId="42" fillId="20" borderId="13" xfId="0" applyFont="1" applyFill="1" applyBorder="1" applyAlignment="1" applyProtection="1">
      <alignment horizontal="left" vertical="center" wrapText="1"/>
      <protection hidden="1"/>
    </xf>
    <xf numFmtId="0" fontId="42" fillId="20" borderId="14" xfId="0" applyFont="1" applyFill="1" applyBorder="1" applyAlignment="1" applyProtection="1">
      <alignment horizontal="left" vertical="center" wrapText="1"/>
      <protection hidden="1"/>
    </xf>
    <xf numFmtId="0" fontId="44" fillId="13" borderId="0" xfId="0" applyFont="1" applyFill="1" applyAlignment="1" applyProtection="1">
      <alignment horizontal="left" vertical="center"/>
      <protection hidden="1"/>
    </xf>
    <xf numFmtId="0" fontId="46" fillId="14" borderId="0" xfId="0" applyFont="1" applyFill="1" applyAlignment="1" applyProtection="1">
      <alignment horizontal="left" vertical="center"/>
      <protection hidden="1"/>
    </xf>
    <xf numFmtId="0" fontId="21" fillId="11" borderId="0" xfId="9" applyFont="1" applyFill="1" applyAlignment="1" applyProtection="1">
      <alignment horizontal="center"/>
      <protection hidden="1"/>
    </xf>
    <xf numFmtId="0" fontId="23" fillId="15" borderId="0" xfId="0" applyFont="1" applyFill="1" applyAlignment="1" applyProtection="1">
      <alignment horizontal="center"/>
      <protection hidden="1"/>
    </xf>
    <xf numFmtId="0" fontId="23" fillId="16" borderId="0" xfId="0" applyFont="1" applyFill="1" applyAlignment="1" applyProtection="1">
      <alignment horizont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51" fillId="0" borderId="0" xfId="0" applyFont="1" applyAlignment="1" applyProtection="1">
      <alignment horizontal="left" wrapText="1"/>
      <protection hidden="1"/>
    </xf>
    <xf numFmtId="0" fontId="54" fillId="0" borderId="0" xfId="0" applyFont="1" applyAlignment="1" applyProtection="1">
      <alignment horizontal="center" vertical="center" wrapText="1"/>
      <protection hidden="1"/>
    </xf>
    <xf numFmtId="3" fontId="22" fillId="0" borderId="0" xfId="0" applyNumberFormat="1" applyFont="1" applyAlignment="1" applyProtection="1">
      <alignment horizontal="center" vertical="center"/>
      <protection hidden="1"/>
    </xf>
    <xf numFmtId="164" fontId="16" fillId="0" borderId="0" xfId="0" applyNumberFormat="1" applyFont="1" applyAlignment="1" applyProtection="1">
      <alignment horizontal="center" vertical="center" wrapText="1"/>
      <protection hidden="1"/>
    </xf>
    <xf numFmtId="164" fontId="16" fillId="0" borderId="6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theme" Target="theme/theme1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calcChain" Target="calcChain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sharedStrings" Target="sharedStrings.xml" Id="rId28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styles" Target="styles.xml" Id="rId27" /><Relationship Type="http://schemas.openxmlformats.org/officeDocument/2006/relationships/customXml" Target="/customXML/item.xml" Id="R0f296594757043c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32852143482471E-2"/>
          <c:y val="5.1400554097404488E-2"/>
          <c:w val="0.7874435695538056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Gender!$D$11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Gender!$E$11:$F$11</c:f>
              <c:numCache>
                <c:formatCode>0.0</c:formatCode>
                <c:ptCount val="2"/>
                <c:pt idx="0" formatCode="#,##0">
                  <c:v>46.697720029418974</c:v>
                </c:pt>
                <c:pt idx="1">
                  <c:v>45.128628590689971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6-46E2-A658-83D991C492F1}"/>
            </c:ext>
          </c:extLst>
        </c:ser>
        <c:ser>
          <c:idx val="1"/>
          <c:order val="1"/>
          <c:tx>
            <c:strRef>
              <c:f>Gender!$D$12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Gender!$E$12:$F$12</c:f>
              <c:numCache>
                <c:formatCode>0.0</c:formatCode>
                <c:ptCount val="2"/>
                <c:pt idx="0" formatCode="#,##0">
                  <c:v>53.321892620740371</c:v>
                </c:pt>
                <c:pt idx="1">
                  <c:v>54.871371409310029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6-46E2-A658-83D991C49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63360"/>
        <c:axId val="215664896"/>
      </c:barChart>
      <c:catAx>
        <c:axId val="21566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664896"/>
        <c:crosses val="autoZero"/>
        <c:auto val="1"/>
        <c:lblAlgn val="ctr"/>
        <c:lblOffset val="100"/>
        <c:noMultiLvlLbl val="0"/>
      </c:catAx>
      <c:valAx>
        <c:axId val="215664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2.0736623608323492E-3"/>
              <c:y val="0.2582996186250190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6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252195219786"/>
          <c:y val="5.0925925925925923E-2"/>
          <c:w val="0.84230430498513253"/>
          <c:h val="0.883847261027855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'Post School'!$D$12</c:f>
              <c:strCache>
                <c:ptCount val="1"/>
                <c:pt idx="0">
                  <c:v>Degree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School'!$E$12:$F$12</c:f>
              <c:numCache>
                <c:formatCode>0.0</c:formatCode>
                <c:ptCount val="2"/>
                <c:pt idx="0">
                  <c:v>4.6433443773143637</c:v>
                </c:pt>
                <c:pt idx="1">
                  <c:v>11.681052064807714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7-4455-8BC5-8E7042E5BBE4}"/>
            </c:ext>
          </c:extLst>
        </c:ser>
        <c:ser>
          <c:idx val="1"/>
          <c:order val="1"/>
          <c:tx>
            <c:strRef>
              <c:f>'Post School'!$D$13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School'!$E$13:$F$13</c:f>
              <c:numCache>
                <c:formatCode>0.0</c:formatCode>
                <c:ptCount val="2"/>
                <c:pt idx="0">
                  <c:v>18.168972909764179</c:v>
                </c:pt>
                <c:pt idx="1">
                  <c:v>21.364845241397315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57-4455-8BC5-8E7042E5B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45152"/>
        <c:axId val="74167424"/>
      </c:barChart>
      <c:catAx>
        <c:axId val="7414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167424"/>
        <c:crosses val="autoZero"/>
        <c:auto val="1"/>
        <c:lblAlgn val="ctr"/>
        <c:lblOffset val="100"/>
        <c:noMultiLvlLbl val="0"/>
      </c:catAx>
      <c:valAx>
        <c:axId val="74167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4.3253895588632775E-3"/>
              <c:y val="0.2679818248525385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14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63336559674231"/>
          <c:y val="2.0160866988400649E-2"/>
          <c:w val="0.13562909287501854"/>
          <c:h val="0.120968588603843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2"/>
          <c:y val="1.932284314355558E-2"/>
          <c:w val="0.83457912115824229"/>
          <c:h val="0.8952062285178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'Labour force'!$E$16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force'!$E$17:$E$19</c:f>
              <c:numCache>
                <c:formatCode>0.0</c:formatCode>
                <c:ptCount val="3"/>
                <c:pt idx="0">
                  <c:v>14.207774494203228</c:v>
                </c:pt>
                <c:pt idx="1">
                  <c:v>7.3290555444154801</c:v>
                </c:pt>
                <c:pt idx="2">
                  <c:v>10.552951203920733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A-42B6-B47B-AB5D726BDDF7}"/>
            </c:ext>
          </c:extLst>
        </c:ser>
        <c:ser>
          <c:idx val="1"/>
          <c:order val="1"/>
          <c:tx>
            <c:strRef>
              <c:f>'Labour force'!$F$16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force'!$F$17:$F$19</c:f>
              <c:numCache>
                <c:formatCode>0.0</c:formatCode>
                <c:ptCount val="3"/>
                <c:pt idx="0">
                  <c:v>17.963752665245202</c:v>
                </c:pt>
                <c:pt idx="1">
                  <c:v>9.5183559610487656</c:v>
                </c:pt>
                <c:pt idx="2">
                  <c:v>13.344205612055632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3A-42B6-B47B-AB5D726BD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63264"/>
        <c:axId val="74765056"/>
      </c:barChart>
      <c:catAx>
        <c:axId val="7476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765056"/>
        <c:crosses val="autoZero"/>
        <c:auto val="1"/>
        <c:lblAlgn val="ctr"/>
        <c:lblOffset val="100"/>
        <c:noMultiLvlLbl val="0"/>
      </c:catAx>
      <c:valAx>
        <c:axId val="74765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are in paid employment</a:t>
                </a:r>
              </a:p>
            </c:rich>
          </c:tx>
          <c:layout>
            <c:manualLayout>
              <c:xMode val="edge"/>
              <c:yMode val="edge"/>
              <c:x val="6.4516129032258989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763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46973160613064"/>
          <c:y val="2.2351185693625139E-2"/>
          <c:w val="0.22019693506053678"/>
          <c:h val="0.131196253529533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76"/>
          <c:y val="5.0925925925925923E-2"/>
          <c:w val="0.81930314960629858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CF-4D9D-9F88-D06B9853A29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CF-4D9D-9F88-D06B9853A2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Volunteering!$D$10:$D$11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Volunteering!$E$10:$E$11</c:f>
              <c:numCache>
                <c:formatCode>0.0</c:formatCode>
                <c:ptCount val="2"/>
                <c:pt idx="0">
                  <c:v>11.021857923497267</c:v>
                </c:pt>
                <c:pt idx="1">
                  <c:v>17.374947799701403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CF-4D9D-9F88-D06B9853A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381376"/>
        <c:axId val="181387264"/>
      </c:barChart>
      <c:catAx>
        <c:axId val="18138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387264"/>
        <c:crosses val="autoZero"/>
        <c:auto val="1"/>
        <c:lblAlgn val="ctr"/>
        <c:lblOffset val="100"/>
        <c:noMultiLvlLbl val="0"/>
      </c:catAx>
      <c:valAx>
        <c:axId val="181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volunteered in the previous</a:t>
                </a:r>
                <a:r>
                  <a:rPr lang="en-US" baseline="0"/>
                  <a:t> 12 months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16376046985E-2"/>
              <c:y val="0.1685376330611194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38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67-4026-833A-DDFF4B9E204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67-4026-833A-DDFF4B9E204F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Incomes!$D$9:$D$10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Incomes!$E$9:$E$10</c:f>
              <c:numCache>
                <c:formatCode>#,##0</c:formatCode>
                <c:ptCount val="2"/>
                <c:pt idx="0">
                  <c:v>390.72785405303745</c:v>
                </c:pt>
                <c:pt idx="1">
                  <c:v>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67-4026-833A-DDFF4B9E2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88736"/>
        <c:axId val="181590272"/>
      </c:barChart>
      <c:catAx>
        <c:axId val="18158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590272"/>
        <c:crosses val="autoZero"/>
        <c:auto val="1"/>
        <c:lblAlgn val="ctr"/>
        <c:lblOffset val="100"/>
        <c:noMultiLvlLbl val="0"/>
      </c:catAx>
      <c:valAx>
        <c:axId val="181590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Persons 65+</a:t>
                </a:r>
              </a:p>
              <a:p>
                <a:pPr>
                  <a:defRPr/>
                </a:pPr>
                <a:r>
                  <a:rPr lang="en-US"/>
                  <a:t> median weekly gross individual incomes</a:t>
                </a:r>
              </a:p>
            </c:rich>
          </c:tx>
          <c:layout>
            <c:manualLayout>
              <c:xMode val="edge"/>
              <c:yMode val="edge"/>
              <c:x val="3.2818377041712887E-3"/>
              <c:y val="0.1785758855614753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8158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997-4E6E-ACE1-91EA6F170E1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997-4E6E-ACE1-91EA6F170E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Disability!$D$11:$D$12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Disability!$E$11:$E$12</c:f>
              <c:numCache>
                <c:formatCode>0.0</c:formatCode>
                <c:ptCount val="2"/>
                <c:pt idx="0">
                  <c:v>27.53715162092125</c:v>
                </c:pt>
                <c:pt idx="1">
                  <c:v>21.038936594054505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97-4E6E-ACE1-91EA6F170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99616"/>
        <c:axId val="71591040"/>
      </c:barChart>
      <c:catAx>
        <c:axId val="18159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1591040"/>
        <c:crosses val="autoZero"/>
        <c:auto val="1"/>
        <c:lblAlgn val="ctr"/>
        <c:lblOffset val="100"/>
        <c:noMultiLvlLbl val="0"/>
      </c:catAx>
      <c:valAx>
        <c:axId val="71591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</a:t>
                </a:r>
              </a:p>
              <a:p>
                <a:pPr>
                  <a:defRPr/>
                </a:pPr>
                <a:r>
                  <a:rPr lang="en-US"/>
                  <a:t> who require daily assistance with core</a:t>
                </a:r>
                <a:r>
                  <a:rPr lang="en-US" baseline="0"/>
                  <a:t> activities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28183770417129E-3"/>
              <c:y val="0.1785758855614754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59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9"/>
          <c:y val="8.5329383332034048E-2"/>
          <c:w val="0.83457912115824229"/>
          <c:h val="0.8291996049998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Carers!$E$16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Carers!$E$17:$E$19</c:f>
              <c:numCache>
                <c:formatCode>0.0</c:formatCode>
                <c:ptCount val="3"/>
                <c:pt idx="0">
                  <c:v>13.034743559442214</c:v>
                </c:pt>
                <c:pt idx="1">
                  <c:v>14.303678088651367</c:v>
                </c:pt>
                <c:pt idx="2">
                  <c:v>13.705555555555557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2-4687-AE5C-0BC6A9E07775}"/>
            </c:ext>
          </c:extLst>
        </c:ser>
        <c:ser>
          <c:idx val="1"/>
          <c:order val="1"/>
          <c:tx>
            <c:strRef>
              <c:f>Carers!$F$16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Carers!$F$17:$F$19</c:f>
              <c:numCache>
                <c:formatCode>0.0</c:formatCode>
                <c:ptCount val="3"/>
                <c:pt idx="0">
                  <c:v>12.985574704572359</c:v>
                </c:pt>
                <c:pt idx="1">
                  <c:v>14.430476139582108</c:v>
                </c:pt>
                <c:pt idx="2">
                  <c:v>13.777050279981335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D2-4687-AE5C-0BC6A9E07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64160"/>
        <c:axId val="73978240"/>
      </c:barChart>
      <c:catAx>
        <c:axId val="73964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978240"/>
        <c:crosses val="autoZero"/>
        <c:auto val="1"/>
        <c:lblAlgn val="ctr"/>
        <c:lblOffset val="100"/>
        <c:noMultiLvlLbl val="0"/>
      </c:catAx>
      <c:valAx>
        <c:axId val="73978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provide</a:t>
                </a:r>
                <a:r>
                  <a:rPr lang="en-US" baseline="0"/>
                  <a:t> unpaid care to a person with a disability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4474699283279468E-5"/>
              <c:y val="0.1479137756295314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9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55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65"/>
          <c:y val="8.5329383332034048E-2"/>
          <c:w val="0.83457912115824229"/>
          <c:h val="0.8291996049998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'Marital Status'!$E$11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Status'!$E$12:$E$14</c:f>
              <c:numCache>
                <c:formatCode>0.0</c:formatCode>
                <c:ptCount val="3"/>
                <c:pt idx="0">
                  <c:v>36.88321906260537</c:v>
                </c:pt>
                <c:pt idx="1">
                  <c:v>2.7087782398561315</c:v>
                </c:pt>
                <c:pt idx="2">
                  <c:v>60.4080026975385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C-4A74-98E6-E817F999D0D7}"/>
            </c:ext>
          </c:extLst>
        </c:ser>
        <c:ser>
          <c:idx val="1"/>
          <c:order val="1"/>
          <c:tx>
            <c:strRef>
              <c:f>'Marital Status'!$F$11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Status'!$F$12:$F$14</c:f>
              <c:numCache>
                <c:formatCode>0.0</c:formatCode>
                <c:ptCount val="3"/>
                <c:pt idx="0">
                  <c:v>38.281069544849757</c:v>
                </c:pt>
                <c:pt idx="1">
                  <c:v>2.8523486729954626</c:v>
                </c:pt>
                <c:pt idx="2">
                  <c:v>58.866581782154782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C-4A74-98E6-E817F999D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41600"/>
        <c:axId val="74043392"/>
      </c:barChart>
      <c:catAx>
        <c:axId val="7404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043392"/>
        <c:crosses val="autoZero"/>
        <c:auto val="1"/>
        <c:lblAlgn val="ctr"/>
        <c:lblOffset val="100"/>
        <c:noMultiLvlLbl val="0"/>
      </c:catAx>
      <c:valAx>
        <c:axId val="74043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Marital Status of Persons aged 65+</a:t>
                </a:r>
              </a:p>
            </c:rich>
          </c:tx>
          <c:layout>
            <c:manualLayout>
              <c:xMode val="edge"/>
              <c:yMode val="edge"/>
              <c:x val="6.4516129032259097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04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68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8"/>
          <c:y val="9.398209481675078E-2"/>
          <c:w val="0.89717388451443569"/>
          <c:h val="0.904338744172810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Relationship!$Q$4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Lone person</c:v>
                </c:pt>
                <c:pt idx="2">
                  <c:v>Lone parent</c:v>
                </c:pt>
                <c:pt idx="3">
                  <c:v>Father/mother</c:v>
                </c:pt>
                <c:pt idx="4">
                  <c:v>Group household member</c:v>
                </c:pt>
                <c:pt idx="5">
                  <c:v>Brother/sister</c:v>
                </c:pt>
                <c:pt idx="6">
                  <c:v>Unrelated individual living in family household</c:v>
                </c:pt>
                <c:pt idx="7">
                  <c:v>Grandfather/grandmother</c:v>
                </c:pt>
                <c:pt idx="8">
                  <c:v>Uncle/aunt</c:v>
                </c:pt>
                <c:pt idx="9">
                  <c:v>Other related individual (nec)</c:v>
                </c:pt>
                <c:pt idx="10">
                  <c:v>Cousin</c:v>
                </c:pt>
                <c:pt idx="11">
                  <c:v>Husband, wife or partner, same-sex couple</c:v>
                </c:pt>
                <c:pt idx="12">
                  <c:v>Nephew/niece</c:v>
                </c:pt>
              </c:strCache>
            </c:strRef>
          </c:cat>
          <c:val>
            <c:numRef>
              <c:f>Relationship!$Q$5:$Q$17</c:f>
              <c:numCache>
                <c:formatCode>General</c:formatCode>
                <c:ptCount val="13"/>
                <c:pt idx="0">
                  <c:v>62.997079308020666</c:v>
                </c:pt>
                <c:pt idx="1">
                  <c:v>19.692203999101327</c:v>
                </c:pt>
                <c:pt idx="2">
                  <c:v>7.9139519209166478</c:v>
                </c:pt>
                <c:pt idx="3">
                  <c:v>5.9986519883172322</c:v>
                </c:pt>
                <c:pt idx="4">
                  <c:v>1.4996629970793081</c:v>
                </c:pt>
                <c:pt idx="5">
                  <c:v>0.67962255672882499</c:v>
                </c:pt>
                <c:pt idx="6">
                  <c:v>0.32015277465738035</c:v>
                </c:pt>
                <c:pt idx="7">
                  <c:v>0.24151875982925183</c:v>
                </c:pt>
                <c:pt idx="8">
                  <c:v>0.19658503707032127</c:v>
                </c:pt>
                <c:pt idx="9">
                  <c:v>0.10110087620759381</c:v>
                </c:pt>
                <c:pt idx="10">
                  <c:v>6.7400584138395864E-2</c:v>
                </c:pt>
                <c:pt idx="11">
                  <c:v>6.1783868793529539E-2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A-493C-BD27-2FA7EBA98E3B}"/>
            </c:ext>
          </c:extLst>
        </c:ser>
        <c:ser>
          <c:idx val="1"/>
          <c:order val="1"/>
          <c:tx>
            <c:strRef>
              <c:f>Relationship!$R$4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Lone person</c:v>
                </c:pt>
                <c:pt idx="2">
                  <c:v>Lone parent</c:v>
                </c:pt>
                <c:pt idx="3">
                  <c:v>Father/mother</c:v>
                </c:pt>
                <c:pt idx="4">
                  <c:v>Group household member</c:v>
                </c:pt>
                <c:pt idx="5">
                  <c:v>Brother/sister</c:v>
                </c:pt>
                <c:pt idx="6">
                  <c:v>Unrelated individual living in family household</c:v>
                </c:pt>
                <c:pt idx="7">
                  <c:v>Grandfather/grandmother</c:v>
                </c:pt>
                <c:pt idx="8">
                  <c:v>Uncle/aunt</c:v>
                </c:pt>
                <c:pt idx="9">
                  <c:v>Other related individual (nec)</c:v>
                </c:pt>
                <c:pt idx="10">
                  <c:v>Cousin</c:v>
                </c:pt>
                <c:pt idx="11">
                  <c:v>Husband, wife or partner, same-sex couple</c:v>
                </c:pt>
                <c:pt idx="12">
                  <c:v>Nephew/niece</c:v>
                </c:pt>
              </c:strCache>
            </c:strRef>
          </c:cat>
          <c:val>
            <c:numRef>
              <c:f>Relationship!$R$5:$R$17</c:f>
              <c:numCache>
                <c:formatCode>General</c:formatCode>
                <c:ptCount val="13"/>
                <c:pt idx="0">
                  <c:v>61.570826953988536</c:v>
                </c:pt>
                <c:pt idx="1">
                  <c:v>25.525460744598398</c:v>
                </c:pt>
                <c:pt idx="2">
                  <c:v>5.9888207152756836</c:v>
                </c:pt>
                <c:pt idx="3">
                  <c:v>3.4631728856528694</c:v>
                </c:pt>
                <c:pt idx="4">
                  <c:v>1.7740623794924268</c:v>
                </c:pt>
                <c:pt idx="5">
                  <c:v>0.66949712309049181</c:v>
                </c:pt>
                <c:pt idx="6">
                  <c:v>0.28940907858716447</c:v>
                </c:pt>
                <c:pt idx="7">
                  <c:v>7.788845914483053E-2</c:v>
                </c:pt>
                <c:pt idx="8">
                  <c:v>0.12045984735389233</c:v>
                </c:pt>
                <c:pt idx="9">
                  <c:v>8.7433613451795053E-2</c:v>
                </c:pt>
                <c:pt idx="10">
                  <c:v>3.9135132658554554E-2</c:v>
                </c:pt>
                <c:pt idx="11">
                  <c:v>0.14947711644706449</c:v>
                </c:pt>
                <c:pt idx="12">
                  <c:v>4.3907709812036821E-3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3A-493C-BD27-2FA7EBA9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860992"/>
        <c:axId val="73862528"/>
      </c:barChart>
      <c:catAx>
        <c:axId val="73860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73862528"/>
        <c:crosses val="autoZero"/>
        <c:auto val="1"/>
        <c:lblAlgn val="ctr"/>
        <c:lblOffset val="100"/>
        <c:noMultiLvlLbl val="0"/>
      </c:catAx>
      <c:valAx>
        <c:axId val="738625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386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89354779290458"/>
          <c:y val="0.84122512464791643"/>
          <c:w val="0.24417142515450765"/>
          <c:h val="8.98209691229683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5616797900263"/>
          <c:y val="2.2539315549545375E-2"/>
          <c:w val="0.87040162432526125"/>
          <c:h val="0.90264401160381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'Home ownership'!$E$11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ownership'!$E$12:$E$14</c:f>
              <c:numCache>
                <c:formatCode>0.0</c:formatCode>
                <c:ptCount val="3"/>
                <c:pt idx="0">
                  <c:v>86.359323547468875</c:v>
                </c:pt>
                <c:pt idx="1">
                  <c:v>12.027683205893844</c:v>
                </c:pt>
                <c:pt idx="2">
                  <c:v>1.6129932466372718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7-4E4F-9CAA-E2FF2CC6341A}"/>
            </c:ext>
          </c:extLst>
        </c:ser>
        <c:ser>
          <c:idx val="1"/>
          <c:order val="1"/>
          <c:tx>
            <c:strRef>
              <c:f>'Home ownership'!$F$11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ownership'!$F$12:$F$14</c:f>
              <c:numCache>
                <c:formatCode>0.0</c:formatCode>
                <c:ptCount val="3"/>
                <c:pt idx="0">
                  <c:v>86.278330427648442</c:v>
                </c:pt>
                <c:pt idx="1">
                  <c:v>11.159349278516544</c:v>
                </c:pt>
                <c:pt idx="2">
                  <c:v>2.5623202938350103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E7-4E4F-9CAA-E2FF2CC63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19360"/>
        <c:axId val="189520896"/>
      </c:barChart>
      <c:catAx>
        <c:axId val="18951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9520896"/>
        <c:crosses val="autoZero"/>
        <c:auto val="1"/>
        <c:lblAlgn val="ctr"/>
        <c:lblOffset val="100"/>
        <c:noMultiLvlLbl val="0"/>
      </c:catAx>
      <c:valAx>
        <c:axId val="189520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895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34823948893368"/>
          <c:y val="0.43767254854915988"/>
          <c:w val="0.2525574208884267"/>
          <c:h val="0.1246546120793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734402385748445"/>
          <c:y val="0.12953756780402451"/>
          <c:w val="0.5892616911258185"/>
          <c:h val="0.868783202099739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 Private Accom'!$Q$4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Hotel, motel, bed and breakfast</c:v>
                </c:pt>
                <c:pt idx="3">
                  <c:v>Public hospital (not psychiatric)</c:v>
                </c:pt>
                <c:pt idx="4">
                  <c:v>Hostel for the disabled</c:v>
                </c:pt>
                <c:pt idx="5">
                  <c:v>Convent, monastery, etc.</c:v>
                </c:pt>
                <c:pt idx="6">
                  <c:v>Boarding house, private hotel</c:v>
                </c:pt>
                <c:pt idx="7">
                  <c:v>Other and non-classifiable</c:v>
                </c:pt>
                <c:pt idx="8">
                  <c:v>Immigration detention centre</c:v>
                </c:pt>
              </c:strCache>
            </c:strRef>
          </c:cat>
          <c:val>
            <c:numRef>
              <c:f>'Non Private Accom'!$Q$5:$Q$13</c:f>
              <c:numCache>
                <c:formatCode>General</c:formatCode>
                <c:ptCount val="9"/>
                <c:pt idx="0">
                  <c:v>36.806883365200768</c:v>
                </c:pt>
                <c:pt idx="1">
                  <c:v>34.703632887189293</c:v>
                </c:pt>
                <c:pt idx="2">
                  <c:v>19.789674952198851</c:v>
                </c:pt>
                <c:pt idx="3">
                  <c:v>7.2657743785850863</c:v>
                </c:pt>
                <c:pt idx="4">
                  <c:v>0.86042065009560231</c:v>
                </c:pt>
                <c:pt idx="5">
                  <c:v>0.28680688336520077</c:v>
                </c:pt>
                <c:pt idx="6">
                  <c:v>0.28680688336520077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0-4172-A101-63FEDF166C24}"/>
            </c:ext>
          </c:extLst>
        </c:ser>
        <c:ser>
          <c:idx val="1"/>
          <c:order val="1"/>
          <c:tx>
            <c:strRef>
              <c:f>'Non Private Accom'!$R$4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Hotel, motel, bed and breakfast</c:v>
                </c:pt>
                <c:pt idx="3">
                  <c:v>Public hospital (not psychiatric)</c:v>
                </c:pt>
                <c:pt idx="4">
                  <c:v>Hostel for the disabled</c:v>
                </c:pt>
                <c:pt idx="5">
                  <c:v>Convent, monastery, etc.</c:v>
                </c:pt>
                <c:pt idx="6">
                  <c:v>Boarding house, private hotel</c:v>
                </c:pt>
                <c:pt idx="7">
                  <c:v>Other and non-classifiable</c:v>
                </c:pt>
                <c:pt idx="8">
                  <c:v>Immigration detention centre</c:v>
                </c:pt>
              </c:strCache>
            </c:strRef>
          </c:cat>
          <c:val>
            <c:numRef>
              <c:f>'Non Private Accom'!$R$5:$R$13</c:f>
              <c:numCache>
                <c:formatCode>General</c:formatCode>
                <c:ptCount val="9"/>
                <c:pt idx="0">
                  <c:v>31.242669027332081</c:v>
                </c:pt>
                <c:pt idx="1">
                  <c:v>43.702556158017039</c:v>
                </c:pt>
                <c:pt idx="2">
                  <c:v>7.9628195197521308</c:v>
                </c:pt>
                <c:pt idx="3">
                  <c:v>8.0845413300874185</c:v>
                </c:pt>
                <c:pt idx="4">
                  <c:v>0.90959389177824501</c:v>
                </c:pt>
                <c:pt idx="5">
                  <c:v>0.66172402345911252</c:v>
                </c:pt>
                <c:pt idx="6">
                  <c:v>0.975987606506584</c:v>
                </c:pt>
                <c:pt idx="7">
                  <c:v>0.19254177271218323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90-4172-A101-63FEDF16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1486720"/>
        <c:axId val="181488256"/>
      </c:barChart>
      <c:catAx>
        <c:axId val="181486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8256"/>
        <c:crosses val="autoZero"/>
        <c:auto val="1"/>
        <c:lblAlgn val="ctr"/>
        <c:lblOffset val="100"/>
        <c:noMultiLvlLbl val="0"/>
      </c:catAx>
      <c:valAx>
        <c:axId val="1814882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living in non-private</a:t>
                </a:r>
                <a:r>
                  <a:rPr lang="en-US" baseline="0"/>
                  <a:t> accommodation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78163776039641"/>
              <c:y val="8.1160324372726717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63112669628763"/>
          <c:y val="0.86820843394575675"/>
          <c:w val="0.21471152841621396"/>
          <c:h val="8.982096912296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97180650432003E-2"/>
          <c:y val="1.7835683217004079E-2"/>
          <c:w val="0.9088849489840255"/>
          <c:h val="0.91934277658856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Age!$E$21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Age!$E$22:$E$31</c:f>
              <c:numCache>
                <c:formatCode>0.0</c:formatCode>
                <c:ptCount val="10"/>
                <c:pt idx="0">
                  <c:v>26.947032737057153</c:v>
                </c:pt>
                <c:pt idx="1">
                  <c:v>22.228312322487419</c:v>
                </c:pt>
                <c:pt idx="2">
                  <c:v>18.426428820569036</c:v>
                </c:pt>
                <c:pt idx="3">
                  <c:v>12.895510488813594</c:v>
                </c:pt>
                <c:pt idx="4">
                  <c:v>8.8494693308087093</c:v>
                </c:pt>
                <c:pt idx="5">
                  <c:v>5.9245602670785793</c:v>
                </c:pt>
                <c:pt idx="6">
                  <c:v>3.373361901440032</c:v>
                </c:pt>
                <c:pt idx="7">
                  <c:v>1.0862524291195375</c:v>
                </c:pt>
                <c:pt idx="8">
                  <c:v>0.2242264188549504</c:v>
                </c:pt>
                <c:pt idx="9">
                  <c:v>2.9896855847326723E-2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D-4DFF-8C56-8D9042564B07}"/>
            </c:ext>
          </c:extLst>
        </c:ser>
        <c:ser>
          <c:idx val="1"/>
          <c:order val="1"/>
          <c:tx>
            <c:strRef>
              <c:f>Age!$F$21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Age!$F$22:$F$31</c:f>
              <c:numCache>
                <c:formatCode>0.0</c:formatCode>
                <c:ptCount val="10"/>
                <c:pt idx="0">
                  <c:v>23.080528173511745</c:v>
                </c:pt>
                <c:pt idx="1">
                  <c:v>19.943062094112953</c:v>
                </c:pt>
                <c:pt idx="2">
                  <c:v>17.75698100446332</c:v>
                </c:pt>
                <c:pt idx="3">
                  <c:v>13.303492087413836</c:v>
                </c:pt>
                <c:pt idx="4">
                  <c:v>10.234763182972294</c:v>
                </c:pt>
                <c:pt idx="5">
                  <c:v>7.568716498667988</c:v>
                </c:pt>
                <c:pt idx="6">
                  <c:v>5.1489473930875027</c:v>
                </c:pt>
                <c:pt idx="7">
                  <c:v>2.3309989036971963</c:v>
                </c:pt>
                <c:pt idx="8">
                  <c:v>0.56616274720801174</c:v>
                </c:pt>
                <c:pt idx="9">
                  <c:v>6.8920964195099618E-2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D-4DFF-8C56-8D9042564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6093056"/>
        <c:axId val="216094592"/>
      </c:barChart>
      <c:catAx>
        <c:axId val="216093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6094592"/>
        <c:crosses val="autoZero"/>
        <c:auto val="1"/>
        <c:lblAlgn val="ctr"/>
        <c:lblOffset val="100"/>
        <c:noMultiLvlLbl val="0"/>
      </c:catAx>
      <c:valAx>
        <c:axId val="216094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</a:t>
                </a:r>
              </a:p>
            </c:rich>
          </c:tx>
          <c:layout>
            <c:manualLayout>
              <c:xMode val="edge"/>
              <c:yMode val="edge"/>
              <c:x val="1.5925327214892913E-3"/>
              <c:y val="0.349698817186548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609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80971128609126"/>
          <c:y val="8.8919470651754096E-2"/>
          <c:w val="0.27841251093613301"/>
          <c:h val="0.1254640467238892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96-4920-960E-2A5BCCCF341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96-4920-960E-2A5BCCCF34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Pensions!$D$11:$D$12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Pensions!$E$11:$E$12</c:f>
              <c:numCache>
                <c:formatCode>0.0</c:formatCode>
                <c:ptCount val="2"/>
                <c:pt idx="0">
                  <c:v>81.014954645746514</c:v>
                </c:pt>
                <c:pt idx="1">
                  <c:v>62.955191672808731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96-4920-960E-2A5BCCCF3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883264"/>
        <c:axId val="181884800"/>
      </c:barChart>
      <c:catAx>
        <c:axId val="18188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884800"/>
        <c:crosses val="autoZero"/>
        <c:auto val="1"/>
        <c:lblAlgn val="ctr"/>
        <c:lblOffset val="100"/>
        <c:noMultiLvlLbl val="0"/>
      </c:catAx>
      <c:valAx>
        <c:axId val="1818848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of Aged Pensioners to persons aged 65+</a:t>
                </a:r>
              </a:p>
            </c:rich>
          </c:tx>
          <c:layout>
            <c:manualLayout>
              <c:xMode val="edge"/>
              <c:yMode val="edge"/>
              <c:x val="2.5309435004834936E-2"/>
              <c:y val="0.1724094488188983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88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24223951478254"/>
          <c:y val="2.5330762226150376E-2"/>
          <c:w val="0.8120999684423611"/>
          <c:h val="0.960260503151391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Comparison!$F$9:$F$87</c:f>
              <c:strCache>
                <c:ptCount val="79"/>
                <c:pt idx="0">
                  <c:v>Central Goldfields</c:v>
                </c:pt>
                <c:pt idx="1">
                  <c:v>Bass Coast</c:v>
                </c:pt>
                <c:pt idx="2">
                  <c:v>Benalla</c:v>
                </c:pt>
                <c:pt idx="3">
                  <c:v>Greater Dandenong</c:v>
                </c:pt>
                <c:pt idx="4">
                  <c:v>Latrobe</c:v>
                </c:pt>
                <c:pt idx="5">
                  <c:v>Hindmarsh</c:v>
                </c:pt>
                <c:pt idx="6">
                  <c:v>Wodonga</c:v>
                </c:pt>
                <c:pt idx="7">
                  <c:v>East Gippsland</c:v>
                </c:pt>
                <c:pt idx="8">
                  <c:v>Hume</c:v>
                </c:pt>
                <c:pt idx="9">
                  <c:v>Mansfield</c:v>
                </c:pt>
                <c:pt idx="10">
                  <c:v>Moira</c:v>
                </c:pt>
                <c:pt idx="11">
                  <c:v>Wangaratta</c:v>
                </c:pt>
                <c:pt idx="12">
                  <c:v>Greater Shepparton</c:v>
                </c:pt>
                <c:pt idx="13">
                  <c:v>Ballarat</c:v>
                </c:pt>
                <c:pt idx="14">
                  <c:v>Glenelg</c:v>
                </c:pt>
                <c:pt idx="15">
                  <c:v>Warrnambool</c:v>
                </c:pt>
                <c:pt idx="16">
                  <c:v>Northern Grampians</c:v>
                </c:pt>
                <c:pt idx="17">
                  <c:v>Mildura</c:v>
                </c:pt>
                <c:pt idx="18">
                  <c:v>Swan Hill</c:v>
                </c:pt>
                <c:pt idx="19">
                  <c:v>Darebin</c:v>
                </c:pt>
                <c:pt idx="20">
                  <c:v>Gannawarra</c:v>
                </c:pt>
                <c:pt idx="21">
                  <c:v>Maribyrnong</c:v>
                </c:pt>
                <c:pt idx="22">
                  <c:v>Brimbank</c:v>
                </c:pt>
                <c:pt idx="23">
                  <c:v>Greater Bendigo</c:v>
                </c:pt>
                <c:pt idx="24">
                  <c:v>Campaspe</c:v>
                </c:pt>
                <c:pt idx="25">
                  <c:v>Alpine</c:v>
                </c:pt>
                <c:pt idx="26">
                  <c:v>Baw Baw</c:v>
                </c:pt>
                <c:pt idx="27">
                  <c:v>Moreland</c:v>
                </c:pt>
                <c:pt idx="28">
                  <c:v>Horsham</c:v>
                </c:pt>
                <c:pt idx="29">
                  <c:v>Greater Geelong</c:v>
                </c:pt>
                <c:pt idx="30">
                  <c:v>Ararat</c:v>
                </c:pt>
                <c:pt idx="31">
                  <c:v>Frankston</c:v>
                </c:pt>
                <c:pt idx="32">
                  <c:v>Hepburn</c:v>
                </c:pt>
                <c:pt idx="33">
                  <c:v>Whittlesea</c:v>
                </c:pt>
                <c:pt idx="34">
                  <c:v>Mount Alexander</c:v>
                </c:pt>
                <c:pt idx="35">
                  <c:v>Buloke</c:v>
                </c:pt>
                <c:pt idx="36">
                  <c:v>Pyrenees</c:v>
                </c:pt>
                <c:pt idx="37">
                  <c:v>Strathbogie</c:v>
                </c:pt>
                <c:pt idx="38">
                  <c:v>Mitchell</c:v>
                </c:pt>
                <c:pt idx="39">
                  <c:v>Wellington</c:v>
                </c:pt>
                <c:pt idx="40">
                  <c:v>Cardinia</c:v>
                </c:pt>
                <c:pt idx="41">
                  <c:v>West Wimmera</c:v>
                </c:pt>
                <c:pt idx="42">
                  <c:v>Colac-Otway</c:v>
                </c:pt>
                <c:pt idx="43">
                  <c:v>South Gippsland</c:v>
                </c:pt>
                <c:pt idx="44">
                  <c:v>Southern Grampians</c:v>
                </c:pt>
                <c:pt idx="45">
                  <c:v>Corangamite</c:v>
                </c:pt>
                <c:pt idx="46">
                  <c:v>Yarra Ranges</c:v>
                </c:pt>
                <c:pt idx="47">
                  <c:v>Towong</c:v>
                </c:pt>
                <c:pt idx="48">
                  <c:v>Golden Plains</c:v>
                </c:pt>
                <c:pt idx="49">
                  <c:v>Wyndham</c:v>
                </c:pt>
                <c:pt idx="50">
                  <c:v>Hobsons Bay</c:v>
                </c:pt>
                <c:pt idx="51">
                  <c:v>Loddon</c:v>
                </c:pt>
                <c:pt idx="52">
                  <c:v>Indigo</c:v>
                </c:pt>
                <c:pt idx="53">
                  <c:v>Yarriambiack</c:v>
                </c:pt>
                <c:pt idx="54">
                  <c:v>Kingston</c:v>
                </c:pt>
                <c:pt idx="55">
                  <c:v>Mornington Peninsula</c:v>
                </c:pt>
                <c:pt idx="56">
                  <c:v>Moorabool</c:v>
                </c:pt>
                <c:pt idx="57">
                  <c:v>Knox</c:v>
                </c:pt>
                <c:pt idx="58">
                  <c:v>Casey</c:v>
                </c:pt>
                <c:pt idx="59">
                  <c:v>Murrindindi</c:v>
                </c:pt>
                <c:pt idx="60">
                  <c:v>Maroondah</c:v>
                </c:pt>
                <c:pt idx="61">
                  <c:v>Moonee Valley</c:v>
                </c:pt>
                <c:pt idx="62">
                  <c:v>Surf Coast</c:v>
                </c:pt>
                <c:pt idx="63">
                  <c:v>Moyne</c:v>
                </c:pt>
                <c:pt idx="64">
                  <c:v>Macedon Ranges</c:v>
                </c:pt>
                <c:pt idx="65">
                  <c:v>Monash</c:v>
                </c:pt>
                <c:pt idx="66">
                  <c:v>Melton</c:v>
                </c:pt>
                <c:pt idx="67">
                  <c:v>Whitehorse</c:v>
                </c:pt>
                <c:pt idx="68">
                  <c:v>Banyule</c:v>
                </c:pt>
                <c:pt idx="69">
                  <c:v>Glen Eira</c:v>
                </c:pt>
                <c:pt idx="70">
                  <c:v>Queenscliffe</c:v>
                </c:pt>
                <c:pt idx="71">
                  <c:v>Manningham</c:v>
                </c:pt>
                <c:pt idx="72">
                  <c:v>Port Phillip</c:v>
                </c:pt>
                <c:pt idx="73">
                  <c:v>Nillumbik</c:v>
                </c:pt>
                <c:pt idx="74">
                  <c:v>Yarra</c:v>
                </c:pt>
                <c:pt idx="75">
                  <c:v>Bayside</c:v>
                </c:pt>
                <c:pt idx="76">
                  <c:v>Stonnington</c:v>
                </c:pt>
                <c:pt idx="77">
                  <c:v>Boroondara</c:v>
                </c:pt>
                <c:pt idx="78">
                  <c:v>Melbourne</c:v>
                </c:pt>
              </c:strCache>
            </c:strRef>
          </c:cat>
          <c:val>
            <c:numRef>
              <c:f>Comparison!$G$9:$G$87</c:f>
              <c:numCache>
                <c:formatCode>0</c:formatCode>
                <c:ptCount val="79"/>
                <c:pt idx="0">
                  <c:v>81.015301640199624</c:v>
                </c:pt>
                <c:pt idx="1">
                  <c:v>76.028931714810241</c:v>
                </c:pt>
                <c:pt idx="2">
                  <c:v>73.679977364692334</c:v>
                </c:pt>
                <c:pt idx="3">
                  <c:v>73.623345249854083</c:v>
                </c:pt>
                <c:pt idx="4">
                  <c:v>73.006076646773948</c:v>
                </c:pt>
                <c:pt idx="5">
                  <c:v>72.527646585801961</c:v>
                </c:pt>
                <c:pt idx="6">
                  <c:v>72.504848575264816</c:v>
                </c:pt>
                <c:pt idx="7">
                  <c:v>72.394767294067691</c:v>
                </c:pt>
                <c:pt idx="8">
                  <c:v>72.023220980479053</c:v>
                </c:pt>
                <c:pt idx="9">
                  <c:v>71.133170360132624</c:v>
                </c:pt>
                <c:pt idx="10">
                  <c:v>71.049959624126217</c:v>
                </c:pt>
                <c:pt idx="11">
                  <c:v>71.00924169150278</c:v>
                </c:pt>
                <c:pt idx="12">
                  <c:v>70.642458174392303</c:v>
                </c:pt>
                <c:pt idx="13">
                  <c:v>70.483418471729593</c:v>
                </c:pt>
                <c:pt idx="14">
                  <c:v>70.479611150438956</c:v>
                </c:pt>
                <c:pt idx="15">
                  <c:v>70.461355750756724</c:v>
                </c:pt>
                <c:pt idx="16">
                  <c:v>69.958615639690478</c:v>
                </c:pt>
                <c:pt idx="17">
                  <c:v>69.761551770860109</c:v>
                </c:pt>
                <c:pt idx="18">
                  <c:v>69.714739743008337</c:v>
                </c:pt>
                <c:pt idx="19">
                  <c:v>69.694272977043369</c:v>
                </c:pt>
                <c:pt idx="20">
                  <c:v>69.190518730513944</c:v>
                </c:pt>
                <c:pt idx="21">
                  <c:v>69.134680352777906</c:v>
                </c:pt>
                <c:pt idx="22">
                  <c:v>69.069488421083889</c:v>
                </c:pt>
                <c:pt idx="23">
                  <c:v>69.003518363956474</c:v>
                </c:pt>
                <c:pt idx="24">
                  <c:v>68.472204747968419</c:v>
                </c:pt>
                <c:pt idx="25">
                  <c:v>68.370366539028026</c:v>
                </c:pt>
                <c:pt idx="26">
                  <c:v>68.189568271167786</c:v>
                </c:pt>
                <c:pt idx="27">
                  <c:v>67.921370895923786</c:v>
                </c:pt>
                <c:pt idx="28">
                  <c:v>67.863913075623543</c:v>
                </c:pt>
                <c:pt idx="29">
                  <c:v>67.468814224038397</c:v>
                </c:pt>
                <c:pt idx="30">
                  <c:v>67.2975180839248</c:v>
                </c:pt>
                <c:pt idx="31">
                  <c:v>67.175459510136633</c:v>
                </c:pt>
                <c:pt idx="32">
                  <c:v>66.932333462202635</c:v>
                </c:pt>
                <c:pt idx="33">
                  <c:v>66.744786681846207</c:v>
                </c:pt>
                <c:pt idx="34">
                  <c:v>66.713533265116595</c:v>
                </c:pt>
                <c:pt idx="35">
                  <c:v>66.569681765048287</c:v>
                </c:pt>
                <c:pt idx="36">
                  <c:v>66.520875581472566</c:v>
                </c:pt>
                <c:pt idx="37">
                  <c:v>66.397261980082931</c:v>
                </c:pt>
                <c:pt idx="38">
                  <c:v>66.278281635764671</c:v>
                </c:pt>
                <c:pt idx="39">
                  <c:v>66.040859322770402</c:v>
                </c:pt>
                <c:pt idx="40">
                  <c:v>66.022337745622977</c:v>
                </c:pt>
                <c:pt idx="41">
                  <c:v>65.594042135847445</c:v>
                </c:pt>
                <c:pt idx="42">
                  <c:v>65.256631020223736</c:v>
                </c:pt>
                <c:pt idx="43">
                  <c:v>64.772406793050081</c:v>
                </c:pt>
                <c:pt idx="44">
                  <c:v>64.654100006145825</c:v>
                </c:pt>
                <c:pt idx="45">
                  <c:v>64.121452500754003</c:v>
                </c:pt>
                <c:pt idx="46">
                  <c:v>64.109191569949147</c:v>
                </c:pt>
                <c:pt idx="47">
                  <c:v>63.825276812316254</c:v>
                </c:pt>
                <c:pt idx="48">
                  <c:v>63.790140421156082</c:v>
                </c:pt>
                <c:pt idx="49">
                  <c:v>63.72586919560942</c:v>
                </c:pt>
                <c:pt idx="50">
                  <c:v>63.408413185099846</c:v>
                </c:pt>
                <c:pt idx="51">
                  <c:v>63.385718694088688</c:v>
                </c:pt>
                <c:pt idx="52">
                  <c:v>62.894693104013143</c:v>
                </c:pt>
                <c:pt idx="53">
                  <c:v>62.718595979658723</c:v>
                </c:pt>
                <c:pt idx="54">
                  <c:v>62.557617892873843</c:v>
                </c:pt>
                <c:pt idx="55">
                  <c:v>62.518490804005452</c:v>
                </c:pt>
                <c:pt idx="56">
                  <c:v>61.993706404184387</c:v>
                </c:pt>
                <c:pt idx="57">
                  <c:v>61.96738154684315</c:v>
                </c:pt>
                <c:pt idx="58">
                  <c:v>61.846578449034403</c:v>
                </c:pt>
                <c:pt idx="59">
                  <c:v>60.597022955691202</c:v>
                </c:pt>
                <c:pt idx="60">
                  <c:v>59.445520302012824</c:v>
                </c:pt>
                <c:pt idx="61">
                  <c:v>59.379215950813311</c:v>
                </c:pt>
                <c:pt idx="62">
                  <c:v>56.43874699654782</c:v>
                </c:pt>
                <c:pt idx="63">
                  <c:v>55.031731330195512</c:v>
                </c:pt>
                <c:pt idx="64">
                  <c:v>54.333545137338191</c:v>
                </c:pt>
                <c:pt idx="65">
                  <c:v>54.068522004306494</c:v>
                </c:pt>
                <c:pt idx="66">
                  <c:v>53.184743851265701</c:v>
                </c:pt>
                <c:pt idx="67">
                  <c:v>53.177214663646232</c:v>
                </c:pt>
                <c:pt idx="68">
                  <c:v>52.9763088215945</c:v>
                </c:pt>
                <c:pt idx="69">
                  <c:v>49.63694697696203</c:v>
                </c:pt>
                <c:pt idx="70">
                  <c:v>48.551609734885744</c:v>
                </c:pt>
                <c:pt idx="71">
                  <c:v>47.428516699918475</c:v>
                </c:pt>
                <c:pt idx="72">
                  <c:v>45.368366484282241</c:v>
                </c:pt>
                <c:pt idx="73">
                  <c:v>43.669642704987062</c:v>
                </c:pt>
                <c:pt idx="74">
                  <c:v>42.872896891240757</c:v>
                </c:pt>
                <c:pt idx="75">
                  <c:v>34.474522323478162</c:v>
                </c:pt>
                <c:pt idx="76">
                  <c:v>32.484979791255668</c:v>
                </c:pt>
                <c:pt idx="77">
                  <c:v>29.881071576684903</c:v>
                </c:pt>
                <c:pt idx="78">
                  <c:v>25.625265889882233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E-46EE-9CCE-17AEA654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82343936"/>
        <c:axId val="182353920"/>
      </c:barChart>
      <c:catAx>
        <c:axId val="182343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2353920"/>
        <c:crosses val="autoZero"/>
        <c:auto val="1"/>
        <c:lblAlgn val="ctr"/>
        <c:lblOffset val="100"/>
        <c:noMultiLvlLbl val="0"/>
      </c:catAx>
      <c:valAx>
        <c:axId val="182353920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crossAx val="182343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B37-492B-84E6-E284BF17F64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B37-492B-84E6-E284BF17F6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Indigenous!$D$11:$D$12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Indigenous!$E$11:$E$12</c:f>
              <c:numCache>
                <c:formatCode>0.0</c:formatCode>
                <c:ptCount val="2"/>
                <c:pt idx="0">
                  <c:v>0.33597564176597194</c:v>
                </c:pt>
                <c:pt idx="1">
                  <c:v>0.20384210435473016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37-492B-84E6-E284BF17F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235593088"/>
        <c:axId val="235598976"/>
      </c:barChart>
      <c:catAx>
        <c:axId val="235593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5598976"/>
        <c:crosses val="autoZero"/>
        <c:auto val="1"/>
        <c:lblAlgn val="ctr"/>
        <c:lblOffset val="100"/>
        <c:noMultiLvlLbl val="0"/>
      </c:catAx>
      <c:valAx>
        <c:axId val="2355989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are aboriginal</a:t>
                </a:r>
                <a:r>
                  <a:rPr lang="en-US" baseline="0"/>
                  <a:t> or Torres Strait Islanders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29419092577E-2"/>
              <c:y val="0.2145146647667942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crossAx val="23559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5057556007738"/>
          <c:y val="3.2858710213186405E-2"/>
          <c:w val="0.79341846314154552"/>
          <c:h val="0.955299715711055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Birthplaces!$P$6:$P$54</c:f>
              <c:strCache>
                <c:ptCount val="49"/>
                <c:pt idx="0">
                  <c:v>Italy</c:v>
                </c:pt>
                <c:pt idx="1">
                  <c:v>England</c:v>
                </c:pt>
                <c:pt idx="2">
                  <c:v>Turkey</c:v>
                </c:pt>
                <c:pt idx="3">
                  <c:v>Iraq</c:v>
                </c:pt>
                <c:pt idx="4">
                  <c:v>Malta</c:v>
                </c:pt>
                <c:pt idx="5">
                  <c:v>Greece</c:v>
                </c:pt>
                <c:pt idx="6">
                  <c:v>India</c:v>
                </c:pt>
                <c:pt idx="7">
                  <c:v>Lebanon</c:v>
                </c:pt>
                <c:pt idx="8">
                  <c:v>Croatia</c:v>
                </c:pt>
                <c:pt idx="9">
                  <c:v>Germany</c:v>
                </c:pt>
                <c:pt idx="10">
                  <c:v>Egypt</c:v>
                </c:pt>
                <c:pt idx="11">
                  <c:v>Sri Lanka</c:v>
                </c:pt>
                <c:pt idx="12">
                  <c:v>Scotland</c:v>
                </c:pt>
                <c:pt idx="13">
                  <c:v>Cyprus</c:v>
                </c:pt>
                <c:pt idx="14">
                  <c:v>Philippines</c:v>
                </c:pt>
                <c:pt idx="15">
                  <c:v>Vietnam</c:v>
                </c:pt>
                <c:pt idx="16">
                  <c:v>Netherlands</c:v>
                </c:pt>
                <c:pt idx="17">
                  <c:v>New Zealand</c:v>
                </c:pt>
                <c:pt idx="18">
                  <c:v>Poland</c:v>
                </c:pt>
                <c:pt idx="19">
                  <c:v>China</c:v>
                </c:pt>
                <c:pt idx="20">
                  <c:v>Fiji</c:v>
                </c:pt>
                <c:pt idx="21">
                  <c:v>Serbia</c:v>
                </c:pt>
                <c:pt idx="22">
                  <c:v>Northern Ireland</c:v>
                </c:pt>
                <c:pt idx="23">
                  <c:v>Ireland</c:v>
                </c:pt>
                <c:pt idx="24">
                  <c:v>Macedonia</c:v>
                </c:pt>
                <c:pt idx="25">
                  <c:v>Slovenia</c:v>
                </c:pt>
                <c:pt idx="26">
                  <c:v>Spain</c:v>
                </c:pt>
                <c:pt idx="27">
                  <c:v>Bosnia</c:v>
                </c:pt>
                <c:pt idx="28">
                  <c:v>Hungary</c:v>
                </c:pt>
                <c:pt idx="29">
                  <c:v>Iran</c:v>
                </c:pt>
                <c:pt idx="30">
                  <c:v>Malaysia</c:v>
                </c:pt>
                <c:pt idx="31">
                  <c:v>Chile</c:v>
                </c:pt>
                <c:pt idx="32">
                  <c:v>South Africa</c:v>
                </c:pt>
                <c:pt idx="33">
                  <c:v>Argentina</c:v>
                </c:pt>
                <c:pt idx="34">
                  <c:v>Austria</c:v>
                </c:pt>
                <c:pt idx="35">
                  <c:v>Mauritius</c:v>
                </c:pt>
                <c:pt idx="36">
                  <c:v>Wales</c:v>
                </c:pt>
                <c:pt idx="37">
                  <c:v>Ukraine</c:v>
                </c:pt>
                <c:pt idx="38">
                  <c:v>Timor-Leste</c:v>
                </c:pt>
                <c:pt idx="39">
                  <c:v>Singapore</c:v>
                </c:pt>
                <c:pt idx="40">
                  <c:v>France</c:v>
                </c:pt>
                <c:pt idx="41">
                  <c:v>USA</c:v>
                </c:pt>
                <c:pt idx="42">
                  <c:v>Indonesia</c:v>
                </c:pt>
                <c:pt idx="43">
                  <c:v>Latvia</c:v>
                </c:pt>
                <c:pt idx="44">
                  <c:v>Canada</c:v>
                </c:pt>
                <c:pt idx="45">
                  <c:v>Cambodia</c:v>
                </c:pt>
                <c:pt idx="46">
                  <c:v>Romania</c:v>
                </c:pt>
                <c:pt idx="47">
                  <c:v>Russia</c:v>
                </c:pt>
                <c:pt idx="48">
                  <c:v>Hong Kong</c:v>
                </c:pt>
              </c:strCache>
            </c:strRef>
          </c:cat>
          <c:val>
            <c:numRef>
              <c:f>Birthplaces!$Q$6:$Q$54</c:f>
              <c:numCache>
                <c:formatCode>General</c:formatCode>
                <c:ptCount val="49"/>
                <c:pt idx="0">
                  <c:v>1882</c:v>
                </c:pt>
                <c:pt idx="1">
                  <c:v>1031</c:v>
                </c:pt>
                <c:pt idx="2">
                  <c:v>822</c:v>
                </c:pt>
                <c:pt idx="3">
                  <c:v>739</c:v>
                </c:pt>
                <c:pt idx="4">
                  <c:v>707</c:v>
                </c:pt>
                <c:pt idx="5">
                  <c:v>625</c:v>
                </c:pt>
                <c:pt idx="6">
                  <c:v>446</c:v>
                </c:pt>
                <c:pt idx="7">
                  <c:v>385</c:v>
                </c:pt>
                <c:pt idx="8">
                  <c:v>355</c:v>
                </c:pt>
                <c:pt idx="9">
                  <c:v>308</c:v>
                </c:pt>
                <c:pt idx="10">
                  <c:v>300</c:v>
                </c:pt>
                <c:pt idx="11">
                  <c:v>271</c:v>
                </c:pt>
                <c:pt idx="12">
                  <c:v>261</c:v>
                </c:pt>
                <c:pt idx="13">
                  <c:v>255</c:v>
                </c:pt>
                <c:pt idx="14">
                  <c:v>186</c:v>
                </c:pt>
                <c:pt idx="15">
                  <c:v>148</c:v>
                </c:pt>
                <c:pt idx="16">
                  <c:v>144</c:v>
                </c:pt>
                <c:pt idx="17">
                  <c:v>138</c:v>
                </c:pt>
                <c:pt idx="18">
                  <c:v>104</c:v>
                </c:pt>
                <c:pt idx="19">
                  <c:v>98</c:v>
                </c:pt>
                <c:pt idx="20">
                  <c:v>90</c:v>
                </c:pt>
                <c:pt idx="21">
                  <c:v>86</c:v>
                </c:pt>
                <c:pt idx="22">
                  <c:v>76</c:v>
                </c:pt>
                <c:pt idx="23">
                  <c:v>75</c:v>
                </c:pt>
                <c:pt idx="24">
                  <c:v>71</c:v>
                </c:pt>
                <c:pt idx="25">
                  <c:v>69</c:v>
                </c:pt>
                <c:pt idx="26">
                  <c:v>62</c:v>
                </c:pt>
                <c:pt idx="27">
                  <c:v>60</c:v>
                </c:pt>
                <c:pt idx="28">
                  <c:v>51</c:v>
                </c:pt>
                <c:pt idx="29">
                  <c:v>50</c:v>
                </c:pt>
                <c:pt idx="30">
                  <c:v>45</c:v>
                </c:pt>
                <c:pt idx="31">
                  <c:v>43</c:v>
                </c:pt>
                <c:pt idx="32">
                  <c:v>43</c:v>
                </c:pt>
                <c:pt idx="33">
                  <c:v>35</c:v>
                </c:pt>
                <c:pt idx="34">
                  <c:v>33</c:v>
                </c:pt>
                <c:pt idx="35">
                  <c:v>30</c:v>
                </c:pt>
                <c:pt idx="36">
                  <c:v>28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20</c:v>
                </c:pt>
                <c:pt idx="41">
                  <c:v>17</c:v>
                </c:pt>
                <c:pt idx="42">
                  <c:v>15</c:v>
                </c:pt>
                <c:pt idx="43">
                  <c:v>12</c:v>
                </c:pt>
                <c:pt idx="44">
                  <c:v>9</c:v>
                </c:pt>
                <c:pt idx="45">
                  <c:v>5</c:v>
                </c:pt>
                <c:pt idx="46">
                  <c:v>4</c:v>
                </c:pt>
                <c:pt idx="47">
                  <c:v>4</c:v>
                </c:pt>
                <c:pt idx="4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7-4FF4-B86D-B0F9E45DF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235724160"/>
        <c:axId val="235779200"/>
      </c:barChart>
      <c:catAx>
        <c:axId val="2357241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35779200"/>
        <c:crosses val="autoZero"/>
        <c:auto val="1"/>
        <c:lblAlgn val="ctr"/>
        <c:lblOffset val="100"/>
        <c:noMultiLvlLbl val="0"/>
      </c:catAx>
      <c:valAx>
        <c:axId val="2357792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3572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51725125268479"/>
          <c:y val="3.2116978605665383E-2"/>
          <c:w val="0.74627668814125458"/>
          <c:h val="0.956156366458707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Language!$P$6:$P$54</c:f>
              <c:strCache>
                <c:ptCount val="49"/>
                <c:pt idx="0">
                  <c:v>Italian</c:v>
                </c:pt>
                <c:pt idx="1">
                  <c:v>Turkish</c:v>
                </c:pt>
                <c:pt idx="2">
                  <c:v>Arabic</c:v>
                </c:pt>
                <c:pt idx="3">
                  <c:v>Greek</c:v>
                </c:pt>
                <c:pt idx="4">
                  <c:v>Maltese</c:v>
                </c:pt>
                <c:pt idx="5">
                  <c:v>Assyrian Neo-Aramaic</c:v>
                </c:pt>
                <c:pt idx="6">
                  <c:v>Croatian</c:v>
                </c:pt>
                <c:pt idx="7">
                  <c:v>Spanish</c:v>
                </c:pt>
                <c:pt idx="8">
                  <c:v>Vietnamese</c:v>
                </c:pt>
                <c:pt idx="9">
                  <c:v>Sinhalese</c:v>
                </c:pt>
                <c:pt idx="10">
                  <c:v>Serbian</c:v>
                </c:pt>
                <c:pt idx="11">
                  <c:v>Polish</c:v>
                </c:pt>
                <c:pt idx="12">
                  <c:v>German</c:v>
                </c:pt>
                <c:pt idx="13">
                  <c:v>Hindi</c:v>
                </c:pt>
                <c:pt idx="14">
                  <c:v>Punjabi</c:v>
                </c:pt>
                <c:pt idx="15">
                  <c:v>Tagalog</c:v>
                </c:pt>
                <c:pt idx="16">
                  <c:v>Macedonian</c:v>
                </c:pt>
                <c:pt idx="17">
                  <c:v>Mandarin</c:v>
                </c:pt>
                <c:pt idx="18">
                  <c:v>Ukrainian</c:v>
                </c:pt>
                <c:pt idx="19">
                  <c:v>Samoan</c:v>
                </c:pt>
                <c:pt idx="20">
                  <c:v>Filipino</c:v>
                </c:pt>
                <c:pt idx="21">
                  <c:v>Cantonese</c:v>
                </c:pt>
                <c:pt idx="22">
                  <c:v>Slovene</c:v>
                </c:pt>
                <c:pt idx="23">
                  <c:v>Hungarian</c:v>
                </c:pt>
                <c:pt idx="24">
                  <c:v>Portuguese</c:v>
                </c:pt>
                <c:pt idx="25">
                  <c:v>French</c:v>
                </c:pt>
                <c:pt idx="26">
                  <c:v>Dutch</c:v>
                </c:pt>
                <c:pt idx="27">
                  <c:v>Urdu</c:v>
                </c:pt>
                <c:pt idx="28">
                  <c:v>Russian</c:v>
                </c:pt>
                <c:pt idx="29">
                  <c:v>Tamil</c:v>
                </c:pt>
                <c:pt idx="30">
                  <c:v>Bosnian</c:v>
                </c:pt>
                <c:pt idx="31">
                  <c:v>Albanian</c:v>
                </c:pt>
                <c:pt idx="32">
                  <c:v>Hakka</c:v>
                </c:pt>
                <c:pt idx="33">
                  <c:v>Gujarati</c:v>
                </c:pt>
                <c:pt idx="34">
                  <c:v>Japanese</c:v>
                </c:pt>
                <c:pt idx="35">
                  <c:v>Armenian</c:v>
                </c:pt>
                <c:pt idx="36">
                  <c:v>Czech</c:v>
                </c:pt>
                <c:pt idx="37">
                  <c:v>Persian (excluding Dari)</c:v>
                </c:pt>
                <c:pt idx="38">
                  <c:v>Afrikaans</c:v>
                </c:pt>
                <c:pt idx="39">
                  <c:v>Latvian</c:v>
                </c:pt>
                <c:pt idx="40">
                  <c:v>Indonesian</c:v>
                </c:pt>
                <c:pt idx="41">
                  <c:v>Romanian</c:v>
                </c:pt>
                <c:pt idx="42">
                  <c:v>Khmer</c:v>
                </c:pt>
                <c:pt idx="43">
                  <c:v>Slovak</c:v>
                </c:pt>
                <c:pt idx="44">
                  <c:v>Korean</c:v>
                </c:pt>
                <c:pt idx="45">
                  <c:v>Mauritian Creole</c:v>
                </c:pt>
                <c:pt idx="46">
                  <c:v>Yiddish</c:v>
                </c:pt>
                <c:pt idx="47">
                  <c:v>Hebrew</c:v>
                </c:pt>
                <c:pt idx="48">
                  <c:v>Min Nan</c:v>
                </c:pt>
              </c:strCache>
            </c:strRef>
          </c:cat>
          <c:val>
            <c:numRef>
              <c:f>Language!$Q$6:$Q$54</c:f>
              <c:numCache>
                <c:formatCode>General</c:formatCode>
                <c:ptCount val="49"/>
                <c:pt idx="0">
                  <c:v>1859</c:v>
                </c:pt>
                <c:pt idx="1">
                  <c:v>1011</c:v>
                </c:pt>
                <c:pt idx="2">
                  <c:v>791</c:v>
                </c:pt>
                <c:pt idx="3">
                  <c:v>783</c:v>
                </c:pt>
                <c:pt idx="4">
                  <c:v>495</c:v>
                </c:pt>
                <c:pt idx="5">
                  <c:v>354</c:v>
                </c:pt>
                <c:pt idx="6">
                  <c:v>353</c:v>
                </c:pt>
                <c:pt idx="7">
                  <c:v>200</c:v>
                </c:pt>
                <c:pt idx="8">
                  <c:v>143</c:v>
                </c:pt>
                <c:pt idx="9">
                  <c:v>132</c:v>
                </c:pt>
                <c:pt idx="10">
                  <c:v>131</c:v>
                </c:pt>
                <c:pt idx="11">
                  <c:v>107</c:v>
                </c:pt>
                <c:pt idx="12">
                  <c:v>105</c:v>
                </c:pt>
                <c:pt idx="13">
                  <c:v>101</c:v>
                </c:pt>
                <c:pt idx="14">
                  <c:v>99</c:v>
                </c:pt>
                <c:pt idx="15">
                  <c:v>88</c:v>
                </c:pt>
                <c:pt idx="16">
                  <c:v>81</c:v>
                </c:pt>
                <c:pt idx="17">
                  <c:v>81</c:v>
                </c:pt>
                <c:pt idx="18">
                  <c:v>69</c:v>
                </c:pt>
                <c:pt idx="19">
                  <c:v>66</c:v>
                </c:pt>
                <c:pt idx="20">
                  <c:v>61</c:v>
                </c:pt>
                <c:pt idx="21">
                  <c:v>61</c:v>
                </c:pt>
                <c:pt idx="22">
                  <c:v>48</c:v>
                </c:pt>
                <c:pt idx="23">
                  <c:v>48</c:v>
                </c:pt>
                <c:pt idx="24">
                  <c:v>45</c:v>
                </c:pt>
                <c:pt idx="25">
                  <c:v>44</c:v>
                </c:pt>
                <c:pt idx="26">
                  <c:v>36</c:v>
                </c:pt>
                <c:pt idx="27">
                  <c:v>27</c:v>
                </c:pt>
                <c:pt idx="28">
                  <c:v>27</c:v>
                </c:pt>
                <c:pt idx="29">
                  <c:v>21</c:v>
                </c:pt>
                <c:pt idx="30">
                  <c:v>17</c:v>
                </c:pt>
                <c:pt idx="31">
                  <c:v>14</c:v>
                </c:pt>
                <c:pt idx="32">
                  <c:v>6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5-418E-8738-EE9506AA9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2599424"/>
        <c:axId val="72600960"/>
      </c:barChart>
      <c:catAx>
        <c:axId val="72599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72600960"/>
        <c:crosses val="autoZero"/>
        <c:auto val="1"/>
        <c:lblAlgn val="ctr"/>
        <c:lblOffset val="100"/>
        <c:noMultiLvlLbl val="0"/>
      </c:catAx>
      <c:valAx>
        <c:axId val="726009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72599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1618547681579"/>
          <c:y val="5.8062307428962713E-2"/>
          <c:w val="0.87769356955380795"/>
          <c:h val="0.86283835444482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Fluency!$D$17</c:f>
              <c:strCache>
                <c:ptCount val="1"/>
                <c:pt idx="0">
                  <c:v>Person: English/English well/very well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Fluency!$E$17:$F$17</c:f>
              <c:numCache>
                <c:formatCode>0.0</c:formatCode>
                <c:ptCount val="2"/>
                <c:pt idx="0">
                  <c:v>82.174940898345156</c:v>
                </c:pt>
                <c:pt idx="1">
                  <c:v>87.706655142610202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C-4C33-9165-856976B5B329}"/>
            </c:ext>
          </c:extLst>
        </c:ser>
        <c:ser>
          <c:idx val="1"/>
          <c:order val="1"/>
          <c:tx>
            <c:strRef>
              <c:f>Fluency!$D$18</c:f>
              <c:strCache>
                <c:ptCount val="1"/>
                <c:pt idx="0">
                  <c:v>Person: English Not well/not at all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Fluency!$E$18:$F$18</c:f>
              <c:numCache>
                <c:formatCode>0.0</c:formatCode>
                <c:ptCount val="2"/>
                <c:pt idx="0">
                  <c:v>17.846073023377986</c:v>
                </c:pt>
                <c:pt idx="1">
                  <c:v>12.29057908383751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C-4C33-9165-856976B5B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44032"/>
        <c:axId val="72845568"/>
      </c:barChart>
      <c:catAx>
        <c:axId val="72844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845568"/>
        <c:crosses val="autoZero"/>
        <c:auto val="1"/>
        <c:lblAlgn val="ctr"/>
        <c:lblOffset val="100"/>
        <c:noMultiLvlLbl val="0"/>
      </c:catAx>
      <c:valAx>
        <c:axId val="72845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5.7013947636710919E-3"/>
              <c:y val="0.292615542622389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284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54308836395446"/>
          <c:y val="1.4655302817345452E-2"/>
          <c:w val="0.48067913385826788"/>
          <c:h val="0.11750167332235339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67"/>
          <c:y val="5.0925925925925923E-2"/>
          <c:w val="0.81930314960629858"/>
          <c:h val="0.864158646835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15-410C-BBFE-D0ACA8E7B12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15-410C-BBFE-D0ACA8E7B1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'Year of arrival'!$E$10:$E$11</c:f>
              <c:numCache>
                <c:formatCode>0.0</c:formatCode>
                <c:ptCount val="2"/>
                <c:pt idx="0">
                  <c:v>1.8264840182648401</c:v>
                </c:pt>
                <c:pt idx="1">
                  <c:v>0.84877976606360517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15-410C-BBFE-D0ACA8E7B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570176"/>
        <c:axId val="73571712"/>
      </c:barChart>
      <c:catAx>
        <c:axId val="7357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571712"/>
        <c:crosses val="autoZero"/>
        <c:auto val="1"/>
        <c:lblAlgn val="ctr"/>
        <c:lblOffset val="100"/>
        <c:noMultiLvlLbl val="0"/>
      </c:catAx>
      <c:valAx>
        <c:axId val="73571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had settled </a:t>
                </a:r>
              </a:p>
              <a:p>
                <a:pPr>
                  <a:defRPr/>
                </a:pPr>
                <a:r>
                  <a:rPr lang="en-US"/>
                  <a:t>in Australia within</a:t>
                </a:r>
                <a:r>
                  <a:rPr lang="en-US" baseline="0"/>
                  <a:t> the previous 4.5 years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494061202819172E-2"/>
              <c:y val="0.1404406122949511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7357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6"/>
          <c:y val="5.1400554097404488E-2"/>
          <c:w val="0.89717388451443569"/>
          <c:h val="0.83805684800763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Religion!$Q$4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Religion!$Q$5:$Q$11</c:f>
              <c:numCache>
                <c:formatCode>General</c:formatCode>
                <c:ptCount val="7"/>
                <c:pt idx="0">
                  <c:v>77.943704340352383</c:v>
                </c:pt>
                <c:pt idx="1">
                  <c:v>11.839278040395358</c:v>
                </c:pt>
                <c:pt idx="2">
                  <c:v>7.2679415556510527</c:v>
                </c:pt>
                <c:pt idx="3">
                  <c:v>1.4020197679415556</c:v>
                </c:pt>
                <c:pt idx="4">
                  <c:v>0.81113021057155132</c:v>
                </c:pt>
                <c:pt idx="5">
                  <c:v>0.68758057584873233</c:v>
                </c:pt>
                <c:pt idx="6">
                  <c:v>6.4460678985818642E-2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A-422B-BF81-1AFBFDA5F3AE}"/>
            </c:ext>
          </c:extLst>
        </c:ser>
        <c:ser>
          <c:idx val="1"/>
          <c:order val="1"/>
          <c:tx>
            <c:strRef>
              <c:f>Religion!$R$4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Religion!$R$5:$R$11</c:f>
              <c:numCache>
                <c:formatCode>General</c:formatCode>
                <c:ptCount val="7"/>
                <c:pt idx="0">
                  <c:v>74.412496297433009</c:v>
                </c:pt>
                <c:pt idx="1">
                  <c:v>19.022629375720442</c:v>
                </c:pt>
                <c:pt idx="2">
                  <c:v>1.2652965087023706</c:v>
                </c:pt>
                <c:pt idx="3">
                  <c:v>2.4354861158198644</c:v>
                </c:pt>
                <c:pt idx="4">
                  <c:v>0.69626103186527288</c:v>
                </c:pt>
                <c:pt idx="5">
                  <c:v>0.45519269407696344</c:v>
                </c:pt>
                <c:pt idx="6">
                  <c:v>1.7194185809978908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BA-422B-BF81-1AFBFDA5F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634560"/>
        <c:axId val="73636096"/>
      </c:barChart>
      <c:catAx>
        <c:axId val="7363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36096"/>
        <c:crosses val="autoZero"/>
        <c:auto val="1"/>
        <c:lblAlgn val="ctr"/>
        <c:lblOffset val="100"/>
        <c:noMultiLvlLbl val="0"/>
      </c:catAx>
      <c:valAx>
        <c:axId val="7363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3.3260698100343556E-3"/>
              <c:y val="0.27995990450942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363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17778555588821"/>
          <c:y val="2.7666679855972782E-2"/>
          <c:w val="0.32190503234070911"/>
          <c:h val="0.1130661179915326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3029670391041"/>
          <c:y val="5.0925925925925923E-2"/>
          <c:w val="0.83021422649501064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43-49A2-88BF-ECD663BC5AD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43-49A2-88BF-ECD663BC5A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'School Level'!$E$10:$E$11</c:f>
              <c:numCache>
                <c:formatCode>0.0</c:formatCode>
                <c:ptCount val="2"/>
                <c:pt idx="0">
                  <c:v>67.949646298668739</c:v>
                </c:pt>
                <c:pt idx="1">
                  <c:v>53.473462413115257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43-49A2-88BF-ECD663BC5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720192"/>
        <c:axId val="73721728"/>
      </c:barChart>
      <c:catAx>
        <c:axId val="737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721728"/>
        <c:crosses val="autoZero"/>
        <c:auto val="1"/>
        <c:lblAlgn val="ctr"/>
        <c:lblOffset val="100"/>
        <c:noMultiLvlLbl val="0"/>
      </c:catAx>
      <c:valAx>
        <c:axId val="73721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completed</a:t>
                </a:r>
              </a:p>
              <a:p>
                <a:pPr>
                  <a:defRPr/>
                </a:pPr>
                <a:r>
                  <a:rPr lang="en-US"/>
                  <a:t> less than year 11</a:t>
                </a:r>
              </a:p>
            </c:rich>
          </c:tx>
          <c:layout>
            <c:manualLayout>
              <c:xMode val="edge"/>
              <c:yMode val="edge"/>
              <c:x val="1.6860617463733563E-2"/>
              <c:y val="0.1977739289081565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72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D$9" fmlaRange="Sheet1!$Q$7:$Q$87" sel="33" val="26"/>
</file>

<file path=xl/ctrlProps/ctrlProp2.xml><?xml version="1.0" encoding="utf-8"?>
<formControlPr xmlns="http://schemas.microsoft.com/office/spreadsheetml/2009/9/main" objectType="Drop" dropLines="55" dropStyle="combo" dx="16" fmlaLink="$D$15" fmlaRange="Sheet1!$Q$7:$Q$87" sel="81" val="32"/>
</file>

<file path=xl/ctrlProps/ctrlProp3.xml><?xml version="1.0" encoding="utf-8"?>
<formControlPr xmlns="http://schemas.microsoft.com/office/spreadsheetml/2009/9/main" objectType="Drop" dropLines="29" dropStyle="combo" dx="16" fmlaLink="$B$6" fmlaRange="$Q$4:$Q$32" sel="29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13</xdr:row>
      <xdr:rowOff>38100</xdr:rowOff>
    </xdr:from>
    <xdr:to>
      <xdr:col>8</xdr:col>
      <xdr:colOff>628650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97121_church_point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8</xdr:row>
      <xdr:rowOff>76200</xdr:rowOff>
    </xdr:from>
    <xdr:to>
      <xdr:col>8</xdr:col>
      <xdr:colOff>657226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171450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9</xdr:row>
      <xdr:rowOff>85725</xdr:rowOff>
    </xdr:from>
    <xdr:to>
      <xdr:col>8</xdr:col>
      <xdr:colOff>619125</xdr:colOff>
      <xdr:row>31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164231</xdr:rowOff>
    </xdr:to>
    <xdr:pic>
      <xdr:nvPicPr>
        <xdr:cNvPr id="3" name="Picture 2" descr="Older people 6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14</xdr:row>
      <xdr:rowOff>66674</xdr:rowOff>
    </xdr:from>
    <xdr:to>
      <xdr:col>8</xdr:col>
      <xdr:colOff>647700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5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8</xdr:row>
      <xdr:rowOff>47625</xdr:rowOff>
    </xdr:from>
    <xdr:to>
      <xdr:col>8</xdr:col>
      <xdr:colOff>638176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164233</xdr:rowOff>
    </xdr:to>
    <xdr:pic>
      <xdr:nvPicPr>
        <xdr:cNvPr id="4" name="Picture 3" descr="Older people 1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7</xdr:row>
      <xdr:rowOff>9525</xdr:rowOff>
    </xdr:from>
    <xdr:to>
      <xdr:col>8</xdr:col>
      <xdr:colOff>657225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87517_2012_crisis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8</xdr:row>
      <xdr:rowOff>76201</xdr:rowOff>
    </xdr:from>
    <xdr:to>
      <xdr:col>8</xdr:col>
      <xdr:colOff>638175</xdr:colOff>
      <xdr:row>31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3" name="Picture 2" descr="982475_irma_wants_some_coffee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14</xdr:row>
      <xdr:rowOff>47625</xdr:rowOff>
    </xdr:from>
    <xdr:to>
      <xdr:col>8</xdr:col>
      <xdr:colOff>657225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marital status2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9</xdr:row>
      <xdr:rowOff>57150</xdr:rowOff>
    </xdr:from>
    <xdr:to>
      <xdr:col>8</xdr:col>
      <xdr:colOff>657225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161924</xdr:rowOff>
    </xdr:to>
    <xdr:pic>
      <xdr:nvPicPr>
        <xdr:cNvPr id="3" name="Picture 2" descr="Older people marital status.jp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619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219076</xdr:colOff>
      <xdr:row>18</xdr:row>
      <xdr:rowOff>28574</xdr:rowOff>
    </xdr:from>
    <xdr:to>
      <xdr:col>8</xdr:col>
      <xdr:colOff>657227</xdr:colOff>
      <xdr:row>43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1124475</xdr:colOff>
      <xdr:row>2</xdr:row>
      <xdr:rowOff>171449</xdr:rowOff>
    </xdr:to>
    <xdr:pic>
      <xdr:nvPicPr>
        <xdr:cNvPr id="3" name="Picture 2" descr="Older people relationship in household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7540" r="14905"/>
        <a:stretch>
          <a:fillRect/>
        </a:stretch>
      </xdr:blipFill>
      <xdr:spPr>
        <a:xfrm>
          <a:off x="180975" y="0"/>
          <a:ext cx="1124475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104776</xdr:colOff>
      <xdr:row>33</xdr:row>
      <xdr:rowOff>107087</xdr:rowOff>
    </xdr:from>
    <xdr:to>
      <xdr:col>5</xdr:col>
      <xdr:colOff>292423</xdr:colOff>
      <xdr:row>41</xdr:row>
      <xdr:rowOff>29522</xdr:rowOff>
    </xdr:to>
    <xdr:pic>
      <xdr:nvPicPr>
        <xdr:cNvPr id="2" name="Picture 1" descr="Older people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6" y="5812562"/>
          <a:ext cx="1806897" cy="121783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333374</xdr:colOff>
      <xdr:row>0</xdr:row>
      <xdr:rowOff>81726</xdr:rowOff>
    </xdr:from>
    <xdr:to>
      <xdr:col>13</xdr:col>
      <xdr:colOff>434033</xdr:colOff>
      <xdr:row>6</xdr:row>
      <xdr:rowOff>86802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24924" y="81726"/>
          <a:ext cx="1929459" cy="1310001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419100</xdr:colOff>
      <xdr:row>21</xdr:row>
      <xdr:rowOff>20466</xdr:rowOff>
    </xdr:from>
    <xdr:to>
      <xdr:col>13</xdr:col>
      <xdr:colOff>440085</xdr:colOff>
      <xdr:row>28</xdr:row>
      <xdr:rowOff>117939</xdr:rowOff>
    </xdr:to>
    <xdr:pic>
      <xdr:nvPicPr>
        <xdr:cNvPr id="4" name="Picture 3" descr="Older people 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10650" y="3782841"/>
          <a:ext cx="1849785" cy="1230948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6</xdr:col>
      <xdr:colOff>152401</xdr:colOff>
      <xdr:row>33</xdr:row>
      <xdr:rowOff>74202</xdr:rowOff>
    </xdr:from>
    <xdr:to>
      <xdr:col>9</xdr:col>
      <xdr:colOff>388700</xdr:colOff>
      <xdr:row>41</xdr:row>
      <xdr:rowOff>66007</xdr:rowOff>
    </xdr:to>
    <xdr:pic>
      <xdr:nvPicPr>
        <xdr:cNvPr id="5" name="Picture 4" descr="Older people 4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57826" y="5779677"/>
          <a:ext cx="2665174" cy="128720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381000</xdr:colOff>
      <xdr:row>10</xdr:row>
      <xdr:rowOff>37262</xdr:rowOff>
    </xdr:from>
    <xdr:to>
      <xdr:col>13</xdr:col>
      <xdr:colOff>426856</xdr:colOff>
      <xdr:row>16</xdr:row>
      <xdr:rowOff>142880</xdr:rowOff>
    </xdr:to>
    <xdr:pic>
      <xdr:nvPicPr>
        <xdr:cNvPr id="6" name="Picture 5" descr="Older people 5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72550" y="1989887"/>
          <a:ext cx="1874656" cy="1124793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409574</xdr:colOff>
      <xdr:row>33</xdr:row>
      <xdr:rowOff>3770</xdr:rowOff>
    </xdr:from>
    <xdr:to>
      <xdr:col>13</xdr:col>
      <xdr:colOff>539559</xdr:colOff>
      <xdr:row>41</xdr:row>
      <xdr:rowOff>28576</xdr:rowOff>
    </xdr:to>
    <xdr:pic>
      <xdr:nvPicPr>
        <xdr:cNvPr id="7" name="Picture 6" descr="Older people 6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001124" y="5709245"/>
          <a:ext cx="1958785" cy="1320206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</xdr:row>
          <xdr:rowOff>123825</xdr:rowOff>
        </xdr:from>
        <xdr:to>
          <xdr:col>4</xdr:col>
          <xdr:colOff>638175</xdr:colOff>
          <xdr:row>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114300</xdr:rowOff>
        </xdr:from>
        <xdr:to>
          <xdr:col>4</xdr:col>
          <xdr:colOff>628650</xdr:colOff>
          <xdr:row>14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9</xdr:row>
      <xdr:rowOff>85724</xdr:rowOff>
    </xdr:from>
    <xdr:to>
      <xdr:col>8</xdr:col>
      <xdr:colOff>571500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171449</xdr:rowOff>
    </xdr:to>
    <xdr:pic>
      <xdr:nvPicPr>
        <xdr:cNvPr id="3" name="Picture 2" descr="Housing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23</xdr:row>
      <xdr:rowOff>76199</xdr:rowOff>
    </xdr:from>
    <xdr:to>
      <xdr:col>8</xdr:col>
      <xdr:colOff>619125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non private accom.jp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9</xdr:row>
      <xdr:rowOff>85725</xdr:rowOff>
    </xdr:from>
    <xdr:to>
      <xdr:col>8</xdr:col>
      <xdr:colOff>657226</xdr:colOff>
      <xdr:row>31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7</xdr:row>
      <xdr:rowOff>9525</xdr:rowOff>
    </xdr:from>
    <xdr:to>
      <xdr:col>12</xdr:col>
      <xdr:colOff>876299</xdr:colOff>
      <xdr:row>85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0</xdr:rowOff>
        </xdr:from>
        <xdr:to>
          <xdr:col>7</xdr:col>
          <xdr:colOff>342900</xdr:colOff>
          <xdr:row>6</xdr:row>
          <xdr:rowOff>57150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8</xdr:row>
      <xdr:rowOff>0</xdr:rowOff>
    </xdr:from>
    <xdr:to>
      <xdr:col>8</xdr:col>
      <xdr:colOff>666750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2</xdr:rowOff>
    </xdr:from>
    <xdr:to>
      <xdr:col>1</xdr:col>
      <xdr:colOff>1134000</xdr:colOff>
      <xdr:row>2</xdr:row>
      <xdr:rowOff>161925</xdr:rowOff>
    </xdr:to>
    <xdr:pic>
      <xdr:nvPicPr>
        <xdr:cNvPr id="3" name="Picture 2" descr="Older people 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2"/>
          <a:ext cx="1134000" cy="7619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19</xdr:row>
      <xdr:rowOff>85724</xdr:rowOff>
    </xdr:from>
    <xdr:to>
      <xdr:col>8</xdr:col>
      <xdr:colOff>638174</xdr:colOff>
      <xdr:row>41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4" name="Picture 3" descr="Older people 4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8</xdr:row>
      <xdr:rowOff>95250</xdr:rowOff>
    </xdr:from>
    <xdr:to>
      <xdr:col>8</xdr:col>
      <xdr:colOff>657225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1</xdr:rowOff>
    </xdr:from>
    <xdr:to>
      <xdr:col>1</xdr:col>
      <xdr:colOff>1134000</xdr:colOff>
      <xdr:row>2</xdr:row>
      <xdr:rowOff>171450</xdr:rowOff>
    </xdr:to>
    <xdr:pic>
      <xdr:nvPicPr>
        <xdr:cNvPr id="3" name="Picture 2" descr="Older people aboriginal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3</xdr:row>
      <xdr:rowOff>47625</xdr:rowOff>
    </xdr:from>
    <xdr:to>
      <xdr:col>17</xdr:col>
      <xdr:colOff>161925</xdr:colOff>
      <xdr:row>54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191925</xdr:rowOff>
    </xdr:to>
    <xdr:pic>
      <xdr:nvPicPr>
        <xdr:cNvPr id="3" name="Picture 2" descr="4 Another cultural diversity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9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3</xdr:row>
      <xdr:rowOff>142875</xdr:rowOff>
    </xdr:from>
    <xdr:to>
      <xdr:col>16</xdr:col>
      <xdr:colOff>542925</xdr:colOff>
      <xdr:row>56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180975</xdr:rowOff>
    </xdr:to>
    <xdr:pic>
      <xdr:nvPicPr>
        <xdr:cNvPr id="3" name="Picture 2" descr="Older people language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9524</xdr:rowOff>
    </xdr:from>
    <xdr:to>
      <xdr:col>8</xdr:col>
      <xdr:colOff>638176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1</xdr:rowOff>
    </xdr:from>
    <xdr:to>
      <xdr:col>1</xdr:col>
      <xdr:colOff>1134001</xdr:colOff>
      <xdr:row>2</xdr:row>
      <xdr:rowOff>171450</xdr:rowOff>
    </xdr:to>
    <xdr:pic>
      <xdr:nvPicPr>
        <xdr:cNvPr id="4" name="Picture 3" descr="Older people cultural diversityh 2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8</xdr:row>
      <xdr:rowOff>76199</xdr:rowOff>
    </xdr:from>
    <xdr:to>
      <xdr:col>8</xdr:col>
      <xdr:colOff>647700</xdr:colOff>
      <xdr:row>29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1133475</xdr:colOff>
      <xdr:row>2</xdr:row>
      <xdr:rowOff>161925</xdr:rowOff>
    </xdr:to>
    <xdr:pic>
      <xdr:nvPicPr>
        <xdr:cNvPr id="3" name="Picture 2" descr="5 Arrived past 18 months 2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3475" cy="76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89"/>
  <sheetViews>
    <sheetView workbookViewId="0">
      <pane xSplit="2" ySplit="5" topLeftCell="BK6" activePane="bottomRight" state="frozen"/>
      <selection pane="topRight" activeCell="C1" sqref="C1"/>
      <selection pane="bottomLeft" activeCell="A6" sqref="A6"/>
      <selection pane="bottomRight" activeCell="CF1" sqref="CF1:CF1048576"/>
    </sheetView>
  </sheetViews>
  <sheetFormatPr defaultColWidth="9" defaultRowHeight="10.5" x14ac:dyDescent="0.35"/>
  <cols>
    <col min="1" max="1" width="3.1328125" style="67" bestFit="1" customWidth="1"/>
    <col min="2" max="2" width="37.3984375" style="67" customWidth="1"/>
    <col min="3" max="16384" width="9" style="67"/>
  </cols>
  <sheetData>
    <row r="1" spans="1:84" ht="23.25" x14ac:dyDescent="0.35">
      <c r="B1" s="68" t="s">
        <v>312</v>
      </c>
    </row>
    <row r="2" spans="1:84" ht="15.75" x14ac:dyDescent="0.35">
      <c r="B2" s="69" t="s">
        <v>313</v>
      </c>
    </row>
    <row r="3" spans="1:84" x14ac:dyDescent="0.35">
      <c r="A3" s="70">
        <v>1</v>
      </c>
      <c r="B3" s="70">
        <v>2</v>
      </c>
      <c r="C3" s="70">
        <v>3</v>
      </c>
      <c r="D3" s="70">
        <v>4</v>
      </c>
      <c r="E3" s="70">
        <v>5</v>
      </c>
      <c r="F3" s="70">
        <v>6</v>
      </c>
      <c r="G3" s="70">
        <v>7</v>
      </c>
      <c r="H3" s="70">
        <v>8</v>
      </c>
      <c r="I3" s="70">
        <v>9</v>
      </c>
      <c r="J3" s="70">
        <v>10</v>
      </c>
      <c r="K3" s="70">
        <v>11</v>
      </c>
      <c r="L3" s="70">
        <v>12</v>
      </c>
      <c r="M3" s="70">
        <v>13</v>
      </c>
      <c r="N3" s="70">
        <v>14</v>
      </c>
      <c r="O3" s="70">
        <v>15</v>
      </c>
      <c r="P3" s="70">
        <v>16</v>
      </c>
      <c r="Q3" s="70">
        <v>17</v>
      </c>
      <c r="R3" s="70">
        <v>18</v>
      </c>
      <c r="S3" s="70">
        <v>19</v>
      </c>
      <c r="T3" s="70">
        <v>20</v>
      </c>
      <c r="U3" s="70">
        <v>21</v>
      </c>
      <c r="V3" s="70">
        <v>22</v>
      </c>
      <c r="W3" s="70">
        <v>23</v>
      </c>
      <c r="X3" s="70">
        <v>24</v>
      </c>
      <c r="Y3" s="70">
        <v>25</v>
      </c>
      <c r="Z3" s="70">
        <v>26</v>
      </c>
      <c r="AA3" s="70">
        <v>27</v>
      </c>
      <c r="AB3" s="70">
        <v>28</v>
      </c>
      <c r="AC3" s="70">
        <v>29</v>
      </c>
      <c r="AD3" s="70">
        <v>30</v>
      </c>
      <c r="AE3" s="70">
        <v>31</v>
      </c>
      <c r="AF3" s="70">
        <v>32</v>
      </c>
      <c r="AG3" s="70">
        <v>33</v>
      </c>
      <c r="AH3" s="70">
        <v>34</v>
      </c>
      <c r="AI3" s="70">
        <v>35</v>
      </c>
      <c r="AJ3" s="70">
        <v>36</v>
      </c>
      <c r="AK3" s="70">
        <v>37</v>
      </c>
      <c r="AL3" s="70">
        <v>38</v>
      </c>
      <c r="AM3" s="70">
        <v>39</v>
      </c>
      <c r="AN3" s="70">
        <v>40</v>
      </c>
      <c r="AO3" s="70">
        <v>41</v>
      </c>
      <c r="AP3" s="70">
        <v>42</v>
      </c>
      <c r="AQ3" s="70">
        <v>43</v>
      </c>
      <c r="AR3" s="70">
        <v>44</v>
      </c>
      <c r="AS3" s="70">
        <v>45</v>
      </c>
      <c r="AT3" s="70">
        <v>46</v>
      </c>
      <c r="AU3" s="70">
        <v>47</v>
      </c>
      <c r="AV3" s="70">
        <v>48</v>
      </c>
      <c r="AW3" s="70">
        <v>49</v>
      </c>
      <c r="AX3" s="70">
        <v>50</v>
      </c>
      <c r="AY3" s="70">
        <v>51</v>
      </c>
      <c r="AZ3" s="70">
        <v>52</v>
      </c>
      <c r="BA3" s="70">
        <v>53</v>
      </c>
      <c r="BB3" s="70">
        <v>54</v>
      </c>
      <c r="BC3" s="70">
        <v>55</v>
      </c>
      <c r="BD3" s="70">
        <v>56</v>
      </c>
      <c r="BE3" s="70">
        <v>57</v>
      </c>
      <c r="BF3" s="70">
        <v>58</v>
      </c>
      <c r="BG3" s="70">
        <v>59</v>
      </c>
      <c r="BH3" s="70">
        <v>60</v>
      </c>
      <c r="BI3" s="70">
        <v>61</v>
      </c>
      <c r="BJ3" s="70">
        <v>62</v>
      </c>
      <c r="BK3" s="70">
        <v>63</v>
      </c>
      <c r="BL3" s="70">
        <v>64</v>
      </c>
      <c r="BM3" s="70">
        <v>65</v>
      </c>
      <c r="BN3" s="70">
        <v>66</v>
      </c>
      <c r="BO3" s="70">
        <v>67</v>
      </c>
      <c r="BP3" s="70">
        <v>68</v>
      </c>
      <c r="BQ3" s="70">
        <v>69</v>
      </c>
      <c r="BR3" s="70">
        <v>70</v>
      </c>
      <c r="BS3" s="70">
        <v>71</v>
      </c>
      <c r="BT3" s="70">
        <v>72</v>
      </c>
      <c r="BU3" s="70">
        <v>73</v>
      </c>
      <c r="BV3" s="70">
        <v>74</v>
      </c>
      <c r="BW3" s="70">
        <v>75</v>
      </c>
      <c r="BX3" s="70">
        <v>76</v>
      </c>
      <c r="BY3" s="70">
        <v>77</v>
      </c>
      <c r="BZ3" s="70">
        <v>78</v>
      </c>
      <c r="CA3" s="70">
        <v>79</v>
      </c>
      <c r="CB3" s="70">
        <v>80</v>
      </c>
      <c r="CC3" s="70">
        <v>81</v>
      </c>
      <c r="CD3" s="70">
        <v>82</v>
      </c>
      <c r="CE3" s="70">
        <v>83</v>
      </c>
    </row>
    <row r="5" spans="1:84" s="74" customFormat="1" ht="18.75" x14ac:dyDescent="0.35">
      <c r="A5" s="71">
        <v>1</v>
      </c>
      <c r="B5" s="72" t="s">
        <v>314</v>
      </c>
      <c r="C5" s="73" t="s">
        <v>222</v>
      </c>
      <c r="D5" s="73" t="s">
        <v>223</v>
      </c>
      <c r="E5" s="73" t="s">
        <v>224</v>
      </c>
      <c r="F5" s="73" t="s">
        <v>225</v>
      </c>
      <c r="G5" s="73" t="s">
        <v>226</v>
      </c>
      <c r="H5" s="73" t="s">
        <v>227</v>
      </c>
      <c r="I5" s="73" t="s">
        <v>228</v>
      </c>
      <c r="J5" s="73" t="s">
        <v>229</v>
      </c>
      <c r="K5" s="73" t="s">
        <v>230</v>
      </c>
      <c r="L5" s="73" t="s">
        <v>231</v>
      </c>
      <c r="M5" s="73" t="s">
        <v>232</v>
      </c>
      <c r="N5" s="73" t="s">
        <v>233</v>
      </c>
      <c r="O5" s="73" t="s">
        <v>234</v>
      </c>
      <c r="P5" s="73" t="s">
        <v>235</v>
      </c>
      <c r="Q5" s="73" t="s">
        <v>236</v>
      </c>
      <c r="R5" s="73" t="s">
        <v>237</v>
      </c>
      <c r="S5" s="73" t="s">
        <v>238</v>
      </c>
      <c r="T5" s="73" t="s">
        <v>239</v>
      </c>
      <c r="U5" s="73" t="s">
        <v>240</v>
      </c>
      <c r="V5" s="73" t="s">
        <v>241</v>
      </c>
      <c r="W5" s="73" t="s">
        <v>242</v>
      </c>
      <c r="X5" s="73" t="s">
        <v>243</v>
      </c>
      <c r="Y5" s="73" t="s">
        <v>244</v>
      </c>
      <c r="Z5" s="73" t="s">
        <v>245</v>
      </c>
      <c r="AA5" s="73" t="s">
        <v>246</v>
      </c>
      <c r="AB5" s="73" t="s">
        <v>247</v>
      </c>
      <c r="AC5" s="73" t="s">
        <v>248</v>
      </c>
      <c r="AD5" s="73" t="s">
        <v>249</v>
      </c>
      <c r="AE5" s="73" t="s">
        <v>250</v>
      </c>
      <c r="AF5" s="73" t="s">
        <v>251</v>
      </c>
      <c r="AG5" s="73" t="s">
        <v>252</v>
      </c>
      <c r="AH5" s="73" t="s">
        <v>253</v>
      </c>
      <c r="AI5" s="73" t="s">
        <v>254</v>
      </c>
      <c r="AJ5" s="73" t="s">
        <v>255</v>
      </c>
      <c r="AK5" s="73" t="s">
        <v>256</v>
      </c>
      <c r="AL5" s="73" t="s">
        <v>257</v>
      </c>
      <c r="AM5" s="73" t="s">
        <v>258</v>
      </c>
      <c r="AN5" s="73" t="s">
        <v>259</v>
      </c>
      <c r="AO5" s="73" t="s">
        <v>260</v>
      </c>
      <c r="AP5" s="73" t="s">
        <v>261</v>
      </c>
      <c r="AQ5" s="73" t="s">
        <v>262</v>
      </c>
      <c r="AR5" s="73" t="s">
        <v>263</v>
      </c>
      <c r="AS5" s="73" t="s">
        <v>264</v>
      </c>
      <c r="AT5" s="73" t="s">
        <v>265</v>
      </c>
      <c r="AU5" s="73" t="s">
        <v>266</v>
      </c>
      <c r="AV5" s="73" t="s">
        <v>267</v>
      </c>
      <c r="AW5" s="73" t="s">
        <v>268</v>
      </c>
      <c r="AX5" s="73" t="s">
        <v>269</v>
      </c>
      <c r="AY5" s="73" t="s">
        <v>270</v>
      </c>
      <c r="AZ5" s="73" t="s">
        <v>271</v>
      </c>
      <c r="BA5" s="73" t="s">
        <v>272</v>
      </c>
      <c r="BB5" s="73" t="s">
        <v>273</v>
      </c>
      <c r="BC5" s="73" t="s">
        <v>274</v>
      </c>
      <c r="BD5" s="73" t="s">
        <v>275</v>
      </c>
      <c r="BE5" s="73" t="s">
        <v>276</v>
      </c>
      <c r="BF5" s="73" t="s">
        <v>277</v>
      </c>
      <c r="BG5" s="73" t="s">
        <v>278</v>
      </c>
      <c r="BH5" s="73" t="s">
        <v>279</v>
      </c>
      <c r="BI5" s="73" t="s">
        <v>280</v>
      </c>
      <c r="BJ5" s="73" t="s">
        <v>281</v>
      </c>
      <c r="BK5" s="73" t="s">
        <v>282</v>
      </c>
      <c r="BL5" s="73" t="s">
        <v>283</v>
      </c>
      <c r="BM5" s="73" t="s">
        <v>284</v>
      </c>
      <c r="BN5" s="73" t="s">
        <v>285</v>
      </c>
      <c r="BO5" s="73" t="s">
        <v>286</v>
      </c>
      <c r="BP5" s="73" t="s">
        <v>287</v>
      </c>
      <c r="BQ5" s="73" t="s">
        <v>288</v>
      </c>
      <c r="BR5" s="73" t="s">
        <v>289</v>
      </c>
      <c r="BS5" s="73" t="s">
        <v>290</v>
      </c>
      <c r="BT5" s="73" t="s">
        <v>291</v>
      </c>
      <c r="BU5" s="73" t="s">
        <v>292</v>
      </c>
      <c r="BV5" s="73" t="s">
        <v>293</v>
      </c>
      <c r="BW5" s="73" t="s">
        <v>294</v>
      </c>
      <c r="BX5" s="73" t="s">
        <v>295</v>
      </c>
      <c r="BY5" s="73" t="s">
        <v>296</v>
      </c>
      <c r="BZ5" s="73" t="s">
        <v>297</v>
      </c>
      <c r="CA5" s="73" t="s">
        <v>298</v>
      </c>
      <c r="CB5" s="73" t="s">
        <v>299</v>
      </c>
      <c r="CC5" s="73" t="s">
        <v>300</v>
      </c>
      <c r="CD5" s="73" t="s">
        <v>301</v>
      </c>
      <c r="CE5" s="73" t="s">
        <v>304</v>
      </c>
    </row>
    <row r="6" spans="1:84" x14ac:dyDescent="0.35">
      <c r="A6" s="71">
        <v>2</v>
      </c>
      <c r="B6" s="75" t="s">
        <v>15</v>
      </c>
      <c r="C6" s="76">
        <v>1452</v>
      </c>
      <c r="D6" s="76">
        <v>1325</v>
      </c>
      <c r="E6" s="76">
        <v>7700</v>
      </c>
      <c r="F6" s="76">
        <v>9486</v>
      </c>
      <c r="G6" s="76">
        <v>4291</v>
      </c>
      <c r="H6" s="76">
        <v>4624</v>
      </c>
      <c r="I6" s="76">
        <v>8179</v>
      </c>
      <c r="J6" s="76">
        <v>1717</v>
      </c>
      <c r="K6" s="76">
        <v>11612</v>
      </c>
      <c r="L6" s="76">
        <v>12366</v>
      </c>
      <c r="M6" s="76">
        <v>847</v>
      </c>
      <c r="N6" s="76">
        <v>4062</v>
      </c>
      <c r="O6" s="76">
        <v>5302</v>
      </c>
      <c r="P6" s="76">
        <v>14232</v>
      </c>
      <c r="Q6" s="76">
        <v>1740</v>
      </c>
      <c r="R6" s="76">
        <v>2123</v>
      </c>
      <c r="S6" s="76">
        <v>1739</v>
      </c>
      <c r="T6" s="76">
        <v>9058</v>
      </c>
      <c r="U6" s="76">
        <v>6327</v>
      </c>
      <c r="V6" s="76">
        <v>9228</v>
      </c>
      <c r="W6" s="76">
        <v>1402</v>
      </c>
      <c r="X6" s="76">
        <v>9166</v>
      </c>
      <c r="Y6" s="76">
        <v>2111</v>
      </c>
      <c r="Z6" s="76">
        <v>1535</v>
      </c>
      <c r="AA6" s="76">
        <v>9024</v>
      </c>
      <c r="AB6" s="76">
        <v>10000</v>
      </c>
      <c r="AC6" s="76">
        <v>19371</v>
      </c>
      <c r="AD6" s="76">
        <v>5253</v>
      </c>
      <c r="AE6" s="76">
        <v>1786</v>
      </c>
      <c r="AF6" s="76">
        <v>729</v>
      </c>
      <c r="AG6" s="76">
        <v>5874</v>
      </c>
      <c r="AH6" s="76">
        <v>1769</v>
      </c>
      <c r="AI6" s="76">
        <v>9524</v>
      </c>
      <c r="AJ6" s="76">
        <v>1631</v>
      </c>
      <c r="AK6" s="76">
        <v>11498</v>
      </c>
      <c r="AL6" s="76">
        <v>10797</v>
      </c>
      <c r="AM6" s="76">
        <v>6278</v>
      </c>
      <c r="AN6" s="76">
        <v>1047</v>
      </c>
      <c r="AO6" s="76">
        <v>3825</v>
      </c>
      <c r="AP6" s="76">
        <v>11136</v>
      </c>
      <c r="AQ6" s="76">
        <v>1034</v>
      </c>
      <c r="AR6" s="76">
        <v>3576</v>
      </c>
      <c r="AS6" s="76">
        <v>7590</v>
      </c>
      <c r="AT6" s="76">
        <v>4215</v>
      </c>
      <c r="AU6" s="76">
        <v>5486</v>
      </c>
      <c r="AV6" s="76">
        <v>4668</v>
      </c>
      <c r="AW6" s="76">
        <v>2784</v>
      </c>
      <c r="AX6" s="76">
        <v>3519</v>
      </c>
      <c r="AY6" s="76">
        <v>13986</v>
      </c>
      <c r="AZ6" s="76">
        <v>8251</v>
      </c>
      <c r="BA6" s="76">
        <v>2380</v>
      </c>
      <c r="BB6" s="76">
        <v>9526</v>
      </c>
      <c r="BC6" s="76">
        <v>17515</v>
      </c>
      <c r="BD6" s="76">
        <v>2127</v>
      </c>
      <c r="BE6" s="76">
        <v>1513</v>
      </c>
      <c r="BF6" s="76">
        <v>1690</v>
      </c>
      <c r="BG6" s="76">
        <v>3896</v>
      </c>
      <c r="BH6" s="76">
        <v>1353</v>
      </c>
      <c r="BI6" s="76">
        <v>5548</v>
      </c>
      <c r="BJ6" s="76">
        <v>966</v>
      </c>
      <c r="BK6" s="76">
        <v>521</v>
      </c>
      <c r="BL6" s="76">
        <v>3242</v>
      </c>
      <c r="BM6" s="76">
        <v>1696</v>
      </c>
      <c r="BN6" s="76">
        <v>6968</v>
      </c>
      <c r="BO6" s="76">
        <v>1441</v>
      </c>
      <c r="BP6" s="76">
        <v>2462</v>
      </c>
      <c r="BQ6" s="76">
        <v>1823</v>
      </c>
      <c r="BR6" s="76">
        <v>787</v>
      </c>
      <c r="BS6" s="76">
        <v>2895</v>
      </c>
      <c r="BT6" s="76">
        <v>2782</v>
      </c>
      <c r="BU6" s="76">
        <v>4240</v>
      </c>
      <c r="BV6" s="76">
        <v>466</v>
      </c>
      <c r="BW6" s="76">
        <v>12141</v>
      </c>
      <c r="BX6" s="76">
        <v>10859</v>
      </c>
      <c r="BY6" s="76">
        <v>2646</v>
      </c>
      <c r="BZ6" s="76">
        <v>7627</v>
      </c>
      <c r="CA6" s="76">
        <v>4111</v>
      </c>
      <c r="CB6" s="76">
        <v>11063</v>
      </c>
      <c r="CC6" s="76">
        <v>869</v>
      </c>
      <c r="CD6" s="76">
        <v>421840</v>
      </c>
      <c r="CE6" s="12">
        <v>279816</v>
      </c>
    </row>
    <row r="7" spans="1:84" x14ac:dyDescent="0.35">
      <c r="A7" s="71">
        <v>3</v>
      </c>
      <c r="B7" s="75" t="s">
        <v>16</v>
      </c>
      <c r="C7" s="76">
        <v>1566</v>
      </c>
      <c r="D7" s="76">
        <v>1352</v>
      </c>
      <c r="E7" s="76">
        <v>9883</v>
      </c>
      <c r="F7" s="76">
        <v>11745</v>
      </c>
      <c r="G7" s="76">
        <v>4813</v>
      </c>
      <c r="H7" s="76">
        <v>5142</v>
      </c>
      <c r="I7" s="76">
        <v>10502</v>
      </c>
      <c r="J7" s="76">
        <v>1900</v>
      </c>
      <c r="K7" s="76">
        <v>15200</v>
      </c>
      <c r="L7" s="76">
        <v>14001</v>
      </c>
      <c r="M7" s="76">
        <v>898</v>
      </c>
      <c r="N7" s="76">
        <v>4403</v>
      </c>
      <c r="O7" s="76">
        <v>5908</v>
      </c>
      <c r="P7" s="76">
        <v>16455</v>
      </c>
      <c r="Q7" s="76">
        <v>1935</v>
      </c>
      <c r="R7" s="76">
        <v>2429</v>
      </c>
      <c r="S7" s="76">
        <v>1905</v>
      </c>
      <c r="T7" s="76">
        <v>11832</v>
      </c>
      <c r="U7" s="76">
        <v>6369</v>
      </c>
      <c r="V7" s="76">
        <v>11383</v>
      </c>
      <c r="W7" s="76">
        <v>1511</v>
      </c>
      <c r="X7" s="76">
        <v>12056</v>
      </c>
      <c r="Y7" s="76">
        <v>2219</v>
      </c>
      <c r="Z7" s="76">
        <v>1377</v>
      </c>
      <c r="AA7" s="76">
        <v>10644</v>
      </c>
      <c r="AB7" s="76">
        <v>11905</v>
      </c>
      <c r="AC7" s="76">
        <v>23993</v>
      </c>
      <c r="AD7" s="76">
        <v>5895</v>
      </c>
      <c r="AE7" s="76">
        <v>1977</v>
      </c>
      <c r="AF7" s="76">
        <v>803</v>
      </c>
      <c r="AG7" s="76">
        <v>7248</v>
      </c>
      <c r="AH7" s="76">
        <v>2188</v>
      </c>
      <c r="AI7" s="76">
        <v>10875</v>
      </c>
      <c r="AJ7" s="76">
        <v>1664</v>
      </c>
      <c r="AK7" s="76">
        <v>14622</v>
      </c>
      <c r="AL7" s="76">
        <v>13081</v>
      </c>
      <c r="AM7" s="76">
        <v>7312</v>
      </c>
      <c r="AN7" s="76">
        <v>963</v>
      </c>
      <c r="AO7" s="76">
        <v>4045</v>
      </c>
      <c r="AP7" s="76">
        <v>13566</v>
      </c>
      <c r="AQ7" s="76">
        <v>1030</v>
      </c>
      <c r="AR7" s="76">
        <v>4422</v>
      </c>
      <c r="AS7" s="76">
        <v>10111</v>
      </c>
      <c r="AT7" s="76">
        <v>4622</v>
      </c>
      <c r="AU7" s="76">
        <v>5934</v>
      </c>
      <c r="AV7" s="76">
        <v>5414</v>
      </c>
      <c r="AW7" s="76">
        <v>3031</v>
      </c>
      <c r="AX7" s="76">
        <v>3751</v>
      </c>
      <c r="AY7" s="76">
        <v>17400</v>
      </c>
      <c r="AZ7" s="76">
        <v>10484</v>
      </c>
      <c r="BA7" s="76">
        <v>2597</v>
      </c>
      <c r="BB7" s="76">
        <v>12799</v>
      </c>
      <c r="BC7" s="76">
        <v>20622</v>
      </c>
      <c r="BD7" s="76">
        <v>2398</v>
      </c>
      <c r="BE7" s="76">
        <v>1553</v>
      </c>
      <c r="BF7" s="76">
        <v>1569</v>
      </c>
      <c r="BG7" s="76">
        <v>4139</v>
      </c>
      <c r="BH7" s="76">
        <v>1486</v>
      </c>
      <c r="BI7" s="76">
        <v>6034</v>
      </c>
      <c r="BJ7" s="76">
        <v>820</v>
      </c>
      <c r="BK7" s="76">
        <v>642</v>
      </c>
      <c r="BL7" s="76">
        <v>3555</v>
      </c>
      <c r="BM7" s="76">
        <v>2041</v>
      </c>
      <c r="BN7" s="76">
        <v>8817</v>
      </c>
      <c r="BO7" s="76">
        <v>1470</v>
      </c>
      <c r="BP7" s="76">
        <v>2687</v>
      </c>
      <c r="BQ7" s="76">
        <v>2061</v>
      </c>
      <c r="BR7" s="76">
        <v>748</v>
      </c>
      <c r="BS7" s="76">
        <v>3481</v>
      </c>
      <c r="BT7" s="76">
        <v>3575</v>
      </c>
      <c r="BU7" s="76">
        <v>4437</v>
      </c>
      <c r="BV7" s="76">
        <v>492</v>
      </c>
      <c r="BW7" s="76">
        <v>16151</v>
      </c>
      <c r="BX7" s="76">
        <v>12331</v>
      </c>
      <c r="BY7" s="76">
        <v>3213</v>
      </c>
      <c r="BZ7" s="76">
        <v>8719</v>
      </c>
      <c r="CA7" s="76">
        <v>4988</v>
      </c>
      <c r="CB7" s="76">
        <v>12273</v>
      </c>
      <c r="CC7" s="76">
        <v>954</v>
      </c>
      <c r="CD7" s="76">
        <v>500753</v>
      </c>
      <c r="CE7" s="12">
        <v>340225</v>
      </c>
    </row>
    <row r="8" spans="1:84" x14ac:dyDescent="0.35">
      <c r="A8" s="71">
        <v>4</v>
      </c>
      <c r="B8" s="75" t="s">
        <v>14</v>
      </c>
      <c r="C8" s="76">
        <v>3018</v>
      </c>
      <c r="D8" s="76">
        <v>2672</v>
      </c>
      <c r="E8" s="76">
        <v>17578</v>
      </c>
      <c r="F8" s="76">
        <v>21233</v>
      </c>
      <c r="G8" s="76">
        <v>9107</v>
      </c>
      <c r="H8" s="76">
        <v>9763</v>
      </c>
      <c r="I8" s="76">
        <v>18685</v>
      </c>
      <c r="J8" s="76">
        <v>3613</v>
      </c>
      <c r="K8" s="76">
        <v>26813</v>
      </c>
      <c r="L8" s="76">
        <v>26368</v>
      </c>
      <c r="M8" s="76">
        <v>1746</v>
      </c>
      <c r="N8" s="76">
        <v>8469</v>
      </c>
      <c r="O8" s="76">
        <v>11207</v>
      </c>
      <c r="P8" s="76">
        <v>30686</v>
      </c>
      <c r="Q8" s="76">
        <v>3672</v>
      </c>
      <c r="R8" s="76">
        <v>4552</v>
      </c>
      <c r="S8" s="76">
        <v>3641</v>
      </c>
      <c r="T8" s="76">
        <v>20893</v>
      </c>
      <c r="U8" s="76">
        <v>12696</v>
      </c>
      <c r="V8" s="76">
        <v>20605</v>
      </c>
      <c r="W8" s="76">
        <v>2914</v>
      </c>
      <c r="X8" s="76">
        <v>21225</v>
      </c>
      <c r="Y8" s="76">
        <v>4331</v>
      </c>
      <c r="Z8" s="76">
        <v>2913</v>
      </c>
      <c r="AA8" s="76">
        <v>19665</v>
      </c>
      <c r="AB8" s="76">
        <v>21909</v>
      </c>
      <c r="AC8" s="76">
        <v>43364</v>
      </c>
      <c r="AD8" s="76">
        <v>11146</v>
      </c>
      <c r="AE8" s="76">
        <v>3761</v>
      </c>
      <c r="AF8" s="76">
        <v>1535</v>
      </c>
      <c r="AG8" s="76">
        <v>13125</v>
      </c>
      <c r="AH8" s="76">
        <v>3955</v>
      </c>
      <c r="AI8" s="76">
        <v>20395</v>
      </c>
      <c r="AJ8" s="76">
        <v>3293</v>
      </c>
      <c r="AK8" s="76">
        <v>26123</v>
      </c>
      <c r="AL8" s="76">
        <v>23883</v>
      </c>
      <c r="AM8" s="76">
        <v>13592</v>
      </c>
      <c r="AN8" s="76">
        <v>2007</v>
      </c>
      <c r="AO8" s="76">
        <v>7872</v>
      </c>
      <c r="AP8" s="76">
        <v>24704</v>
      </c>
      <c r="AQ8" s="76">
        <v>2062</v>
      </c>
      <c r="AR8" s="76">
        <v>7993</v>
      </c>
      <c r="AS8" s="76">
        <v>17701</v>
      </c>
      <c r="AT8" s="76">
        <v>8833</v>
      </c>
      <c r="AU8" s="76">
        <v>11415</v>
      </c>
      <c r="AV8" s="76">
        <v>10080</v>
      </c>
      <c r="AW8" s="76">
        <v>5816</v>
      </c>
      <c r="AX8" s="76">
        <v>7270</v>
      </c>
      <c r="AY8" s="76">
        <v>31383</v>
      </c>
      <c r="AZ8" s="76">
        <v>18741</v>
      </c>
      <c r="BA8" s="76">
        <v>4974</v>
      </c>
      <c r="BB8" s="76">
        <v>22321</v>
      </c>
      <c r="BC8" s="76">
        <v>38134</v>
      </c>
      <c r="BD8" s="76">
        <v>4530</v>
      </c>
      <c r="BE8" s="76">
        <v>3070</v>
      </c>
      <c r="BF8" s="76">
        <v>3254</v>
      </c>
      <c r="BG8" s="76">
        <v>8035</v>
      </c>
      <c r="BH8" s="76">
        <v>2842</v>
      </c>
      <c r="BI8" s="76">
        <v>11581</v>
      </c>
      <c r="BJ8" s="76">
        <v>1794</v>
      </c>
      <c r="BK8" s="76">
        <v>1158</v>
      </c>
      <c r="BL8" s="76">
        <v>6794</v>
      </c>
      <c r="BM8" s="76">
        <v>3730</v>
      </c>
      <c r="BN8" s="76">
        <v>15782</v>
      </c>
      <c r="BO8" s="76">
        <v>2918</v>
      </c>
      <c r="BP8" s="76">
        <v>5146</v>
      </c>
      <c r="BQ8" s="76">
        <v>3889</v>
      </c>
      <c r="BR8" s="76">
        <v>1536</v>
      </c>
      <c r="BS8" s="76">
        <v>6377</v>
      </c>
      <c r="BT8" s="76">
        <v>6359</v>
      </c>
      <c r="BU8" s="76">
        <v>8678</v>
      </c>
      <c r="BV8" s="76">
        <v>964</v>
      </c>
      <c r="BW8" s="76">
        <v>28295</v>
      </c>
      <c r="BX8" s="76">
        <v>23192</v>
      </c>
      <c r="BY8" s="76">
        <v>5860</v>
      </c>
      <c r="BZ8" s="76">
        <v>16346</v>
      </c>
      <c r="CA8" s="76">
        <v>9099</v>
      </c>
      <c r="CB8" s="76">
        <v>23336</v>
      </c>
      <c r="CC8" s="76">
        <v>1830</v>
      </c>
      <c r="CD8" s="76">
        <v>922595</v>
      </c>
      <c r="CE8" s="12">
        <v>620041</v>
      </c>
    </row>
    <row r="9" spans="1:84" s="74" customFormat="1" ht="18.75" x14ac:dyDescent="0.35">
      <c r="A9" s="71">
        <v>5</v>
      </c>
      <c r="B9" s="72" t="s">
        <v>315</v>
      </c>
      <c r="C9" s="73" t="s">
        <v>222</v>
      </c>
      <c r="D9" s="73" t="s">
        <v>223</v>
      </c>
      <c r="E9" s="73" t="s">
        <v>224</v>
      </c>
      <c r="F9" s="73" t="s">
        <v>225</v>
      </c>
      <c r="G9" s="73" t="s">
        <v>226</v>
      </c>
      <c r="H9" s="73" t="s">
        <v>227</v>
      </c>
      <c r="I9" s="73" t="s">
        <v>228</v>
      </c>
      <c r="J9" s="73" t="s">
        <v>229</v>
      </c>
      <c r="K9" s="73" t="s">
        <v>230</v>
      </c>
      <c r="L9" s="73" t="s">
        <v>231</v>
      </c>
      <c r="M9" s="73" t="s">
        <v>232</v>
      </c>
      <c r="N9" s="73" t="s">
        <v>233</v>
      </c>
      <c r="O9" s="73" t="s">
        <v>234</v>
      </c>
      <c r="P9" s="73" t="s">
        <v>235</v>
      </c>
      <c r="Q9" s="73" t="s">
        <v>236</v>
      </c>
      <c r="R9" s="73" t="s">
        <v>237</v>
      </c>
      <c r="S9" s="73" t="s">
        <v>238</v>
      </c>
      <c r="T9" s="73" t="s">
        <v>239</v>
      </c>
      <c r="U9" s="73" t="s">
        <v>240</v>
      </c>
      <c r="V9" s="73" t="s">
        <v>241</v>
      </c>
      <c r="W9" s="73" t="s">
        <v>242</v>
      </c>
      <c r="X9" s="73" t="s">
        <v>243</v>
      </c>
      <c r="Y9" s="73" t="s">
        <v>244</v>
      </c>
      <c r="Z9" s="73" t="s">
        <v>245</v>
      </c>
      <c r="AA9" s="73" t="s">
        <v>246</v>
      </c>
      <c r="AB9" s="73" t="s">
        <v>247</v>
      </c>
      <c r="AC9" s="73" t="s">
        <v>248</v>
      </c>
      <c r="AD9" s="73" t="s">
        <v>249</v>
      </c>
      <c r="AE9" s="73" t="s">
        <v>250</v>
      </c>
      <c r="AF9" s="73" t="s">
        <v>251</v>
      </c>
      <c r="AG9" s="73" t="s">
        <v>252</v>
      </c>
      <c r="AH9" s="73" t="s">
        <v>253</v>
      </c>
      <c r="AI9" s="73" t="s">
        <v>254</v>
      </c>
      <c r="AJ9" s="73" t="s">
        <v>255</v>
      </c>
      <c r="AK9" s="73" t="s">
        <v>256</v>
      </c>
      <c r="AL9" s="73" t="s">
        <v>257</v>
      </c>
      <c r="AM9" s="73" t="s">
        <v>258</v>
      </c>
      <c r="AN9" s="73" t="s">
        <v>259</v>
      </c>
      <c r="AO9" s="73" t="s">
        <v>260</v>
      </c>
      <c r="AP9" s="73" t="s">
        <v>261</v>
      </c>
      <c r="AQ9" s="73" t="s">
        <v>262</v>
      </c>
      <c r="AR9" s="73" t="s">
        <v>263</v>
      </c>
      <c r="AS9" s="73" t="s">
        <v>264</v>
      </c>
      <c r="AT9" s="73" t="s">
        <v>265</v>
      </c>
      <c r="AU9" s="73" t="s">
        <v>266</v>
      </c>
      <c r="AV9" s="73" t="s">
        <v>267</v>
      </c>
      <c r="AW9" s="73" t="s">
        <v>268</v>
      </c>
      <c r="AX9" s="73" t="s">
        <v>269</v>
      </c>
      <c r="AY9" s="73" t="s">
        <v>270</v>
      </c>
      <c r="AZ9" s="73" t="s">
        <v>271</v>
      </c>
      <c r="BA9" s="73" t="s">
        <v>272</v>
      </c>
      <c r="BB9" s="73" t="s">
        <v>273</v>
      </c>
      <c r="BC9" s="73" t="s">
        <v>274</v>
      </c>
      <c r="BD9" s="73" t="s">
        <v>275</v>
      </c>
      <c r="BE9" s="73" t="s">
        <v>276</v>
      </c>
      <c r="BF9" s="73" t="s">
        <v>277</v>
      </c>
      <c r="BG9" s="73" t="s">
        <v>278</v>
      </c>
      <c r="BH9" s="73" t="s">
        <v>279</v>
      </c>
      <c r="BI9" s="73" t="s">
        <v>280</v>
      </c>
      <c r="BJ9" s="73" t="s">
        <v>281</v>
      </c>
      <c r="BK9" s="73" t="s">
        <v>282</v>
      </c>
      <c r="BL9" s="73" t="s">
        <v>283</v>
      </c>
      <c r="BM9" s="73" t="s">
        <v>284</v>
      </c>
      <c r="BN9" s="73" t="s">
        <v>285</v>
      </c>
      <c r="BO9" s="73" t="s">
        <v>286</v>
      </c>
      <c r="BP9" s="73" t="s">
        <v>287</v>
      </c>
      <c r="BQ9" s="73" t="s">
        <v>288</v>
      </c>
      <c r="BR9" s="73" t="s">
        <v>289</v>
      </c>
      <c r="BS9" s="73" t="s">
        <v>290</v>
      </c>
      <c r="BT9" s="73" t="s">
        <v>291</v>
      </c>
      <c r="BU9" s="73" t="s">
        <v>292</v>
      </c>
      <c r="BV9" s="73" t="s">
        <v>293</v>
      </c>
      <c r="BW9" s="73" t="s">
        <v>294</v>
      </c>
      <c r="BX9" s="73" t="s">
        <v>295</v>
      </c>
      <c r="BY9" s="73" t="s">
        <v>296</v>
      </c>
      <c r="BZ9" s="73" t="s">
        <v>297</v>
      </c>
      <c r="CA9" s="73" t="s">
        <v>298</v>
      </c>
      <c r="CB9" s="73" t="s">
        <v>299</v>
      </c>
      <c r="CC9" s="73" t="s">
        <v>300</v>
      </c>
      <c r="CD9" s="73" t="s">
        <v>301</v>
      </c>
      <c r="CE9" s="73" t="s">
        <v>302</v>
      </c>
      <c r="CF9" s="67"/>
    </row>
    <row r="10" spans="1:84" x14ac:dyDescent="0.35">
      <c r="A10" s="71">
        <v>6</v>
      </c>
      <c r="B10" s="12" t="s">
        <v>17</v>
      </c>
      <c r="C10" s="12">
        <v>1085</v>
      </c>
      <c r="D10" s="12">
        <v>890</v>
      </c>
      <c r="E10" s="12">
        <v>6220</v>
      </c>
      <c r="F10" s="12">
        <v>7658</v>
      </c>
      <c r="G10" s="12">
        <v>2472</v>
      </c>
      <c r="H10" s="12">
        <v>3463</v>
      </c>
      <c r="I10" s="12">
        <v>6881</v>
      </c>
      <c r="J10" s="12">
        <v>1132</v>
      </c>
      <c r="K10" s="12">
        <v>10231</v>
      </c>
      <c r="L10" s="12">
        <v>11695</v>
      </c>
      <c r="M10" s="12">
        <v>515</v>
      </c>
      <c r="N10" s="12">
        <v>2728</v>
      </c>
      <c r="O10" s="12">
        <v>5273</v>
      </c>
      <c r="P10" s="12">
        <v>16691</v>
      </c>
      <c r="Q10" s="12">
        <v>978</v>
      </c>
      <c r="R10" s="12">
        <v>1556</v>
      </c>
      <c r="S10" s="12">
        <v>1249</v>
      </c>
      <c r="T10" s="12">
        <v>7588</v>
      </c>
      <c r="U10" s="12">
        <v>3450</v>
      </c>
      <c r="V10" s="12">
        <v>8700</v>
      </c>
      <c r="W10" s="12">
        <v>783</v>
      </c>
      <c r="X10" s="12">
        <v>8076</v>
      </c>
      <c r="Y10" s="12">
        <v>1613</v>
      </c>
      <c r="Z10" s="12">
        <v>1516</v>
      </c>
      <c r="AA10" s="12">
        <v>7292</v>
      </c>
      <c r="AB10" s="12">
        <v>8333</v>
      </c>
      <c r="AC10" s="12">
        <v>14816</v>
      </c>
      <c r="AD10" s="12">
        <v>4106</v>
      </c>
      <c r="AE10" s="12">
        <v>1361</v>
      </c>
      <c r="AF10" s="12">
        <v>495</v>
      </c>
      <c r="AG10" s="12">
        <v>5712</v>
      </c>
      <c r="AH10" s="12">
        <v>1400</v>
      </c>
      <c r="AI10" s="12">
        <v>10816</v>
      </c>
      <c r="AJ10" s="12">
        <v>1342</v>
      </c>
      <c r="AK10" s="12">
        <v>9274</v>
      </c>
      <c r="AL10" s="12">
        <v>10495</v>
      </c>
      <c r="AM10" s="12">
        <v>5224</v>
      </c>
      <c r="AN10" s="12">
        <v>708</v>
      </c>
      <c r="AO10" s="12">
        <v>3331</v>
      </c>
      <c r="AP10" s="12">
        <v>7744</v>
      </c>
      <c r="AQ10" s="12">
        <v>709</v>
      </c>
      <c r="AR10" s="12">
        <v>4070</v>
      </c>
      <c r="AS10" s="12">
        <v>6706</v>
      </c>
      <c r="AT10" s="12">
        <v>4160</v>
      </c>
      <c r="AU10" s="12">
        <v>6526</v>
      </c>
      <c r="AV10" s="12">
        <v>3743</v>
      </c>
      <c r="AW10" s="12">
        <v>2659</v>
      </c>
      <c r="AX10" s="12">
        <v>2061</v>
      </c>
      <c r="AY10" s="12">
        <v>9674</v>
      </c>
      <c r="AZ10" s="12">
        <v>6868</v>
      </c>
      <c r="BA10" s="12">
        <v>2153</v>
      </c>
      <c r="BB10" s="12">
        <v>7678</v>
      </c>
      <c r="BC10" s="12">
        <v>10468</v>
      </c>
      <c r="BD10" s="12">
        <v>1561</v>
      </c>
      <c r="BE10" s="12">
        <v>1255</v>
      </c>
      <c r="BF10" s="12">
        <v>1211</v>
      </c>
      <c r="BG10" s="12">
        <v>4864</v>
      </c>
      <c r="BH10" s="12">
        <v>880</v>
      </c>
      <c r="BI10" s="12">
        <v>5641</v>
      </c>
      <c r="BJ10" s="12">
        <v>626</v>
      </c>
      <c r="BK10" s="12">
        <v>204</v>
      </c>
      <c r="BL10" s="12">
        <v>2235</v>
      </c>
      <c r="BM10" s="12">
        <v>1181</v>
      </c>
      <c r="BN10" s="12">
        <v>5239</v>
      </c>
      <c r="BO10" s="12">
        <v>881</v>
      </c>
      <c r="BP10" s="12">
        <v>2058</v>
      </c>
      <c r="BQ10" s="12">
        <v>1457</v>
      </c>
      <c r="BR10" s="12">
        <v>531</v>
      </c>
      <c r="BS10" s="12">
        <v>2086</v>
      </c>
      <c r="BT10" s="12">
        <v>2190</v>
      </c>
      <c r="BU10" s="12">
        <v>3245</v>
      </c>
      <c r="BV10" s="12">
        <v>315</v>
      </c>
      <c r="BW10" s="12">
        <v>9300</v>
      </c>
      <c r="BX10" s="12">
        <v>10341</v>
      </c>
      <c r="BY10" s="12">
        <v>2428</v>
      </c>
      <c r="BZ10" s="12">
        <v>9840</v>
      </c>
      <c r="CA10" s="12">
        <v>4166</v>
      </c>
      <c r="CB10" s="12">
        <v>10455</v>
      </c>
      <c r="CC10" s="12">
        <v>574</v>
      </c>
      <c r="CD10" s="12">
        <v>357614</v>
      </c>
      <c r="CE10" s="12">
        <v>251163</v>
      </c>
    </row>
    <row r="11" spans="1:84" x14ac:dyDescent="0.35">
      <c r="A11" s="71">
        <v>7</v>
      </c>
      <c r="B11" s="12" t="s">
        <v>18</v>
      </c>
      <c r="C11" s="12">
        <v>1061</v>
      </c>
      <c r="D11" s="12">
        <v>890</v>
      </c>
      <c r="E11" s="12">
        <v>5852</v>
      </c>
      <c r="F11" s="12">
        <v>6881</v>
      </c>
      <c r="G11" s="12">
        <v>2713</v>
      </c>
      <c r="H11" s="12">
        <v>3260</v>
      </c>
      <c r="I11" s="12">
        <v>5756</v>
      </c>
      <c r="J11" s="12">
        <v>1129</v>
      </c>
      <c r="K11" s="12">
        <v>8751</v>
      </c>
      <c r="L11" s="12">
        <v>10474</v>
      </c>
      <c r="M11" s="12">
        <v>519</v>
      </c>
      <c r="N11" s="12">
        <v>2635</v>
      </c>
      <c r="O11" s="12">
        <v>4368</v>
      </c>
      <c r="P11" s="12">
        <v>13407</v>
      </c>
      <c r="Q11" s="12">
        <v>1061</v>
      </c>
      <c r="R11" s="12">
        <v>1590</v>
      </c>
      <c r="S11" s="12">
        <v>1140</v>
      </c>
      <c r="T11" s="12">
        <v>5999</v>
      </c>
      <c r="U11" s="12">
        <v>3758</v>
      </c>
      <c r="V11" s="12">
        <v>7399</v>
      </c>
      <c r="W11" s="12">
        <v>830</v>
      </c>
      <c r="X11" s="12">
        <v>7030</v>
      </c>
      <c r="Y11" s="12">
        <v>1561</v>
      </c>
      <c r="Z11" s="12">
        <v>1395</v>
      </c>
      <c r="AA11" s="12">
        <v>6744</v>
      </c>
      <c r="AB11" s="12">
        <v>7512</v>
      </c>
      <c r="AC11" s="12">
        <v>14066</v>
      </c>
      <c r="AD11" s="12">
        <v>3800</v>
      </c>
      <c r="AE11" s="12">
        <v>1439</v>
      </c>
      <c r="AF11" s="12">
        <v>456</v>
      </c>
      <c r="AG11" s="12">
        <v>4604</v>
      </c>
      <c r="AH11" s="12">
        <v>1275</v>
      </c>
      <c r="AI11" s="12">
        <v>8922</v>
      </c>
      <c r="AJ11" s="12">
        <v>1290</v>
      </c>
      <c r="AK11" s="12">
        <v>8342</v>
      </c>
      <c r="AL11" s="12">
        <v>9404</v>
      </c>
      <c r="AM11" s="12">
        <v>4876</v>
      </c>
      <c r="AN11" s="12">
        <v>649</v>
      </c>
      <c r="AO11" s="12">
        <v>3026</v>
      </c>
      <c r="AP11" s="12">
        <v>6709</v>
      </c>
      <c r="AQ11" s="12">
        <v>715</v>
      </c>
      <c r="AR11" s="12">
        <v>3174</v>
      </c>
      <c r="AS11" s="12">
        <v>6009</v>
      </c>
      <c r="AT11" s="12">
        <v>3642</v>
      </c>
      <c r="AU11" s="12">
        <v>5960</v>
      </c>
      <c r="AV11" s="12">
        <v>3366</v>
      </c>
      <c r="AW11" s="12">
        <v>2394</v>
      </c>
      <c r="AX11" s="12">
        <v>2165</v>
      </c>
      <c r="AY11" s="12">
        <v>8693</v>
      </c>
      <c r="AZ11" s="12">
        <v>5920</v>
      </c>
      <c r="BA11" s="12">
        <v>1958</v>
      </c>
      <c r="BB11" s="12">
        <v>6177</v>
      </c>
      <c r="BC11" s="12">
        <v>10539</v>
      </c>
      <c r="BD11" s="12">
        <v>1675</v>
      </c>
      <c r="BE11" s="12">
        <v>1228</v>
      </c>
      <c r="BF11" s="12">
        <v>1165</v>
      </c>
      <c r="BG11" s="12">
        <v>4017</v>
      </c>
      <c r="BH11" s="12">
        <v>954</v>
      </c>
      <c r="BI11" s="12">
        <v>4560</v>
      </c>
      <c r="BJ11" s="12">
        <v>703</v>
      </c>
      <c r="BK11" s="12">
        <v>284</v>
      </c>
      <c r="BL11" s="12">
        <v>2307</v>
      </c>
      <c r="BM11" s="12">
        <v>1237</v>
      </c>
      <c r="BN11" s="12">
        <v>4754</v>
      </c>
      <c r="BO11" s="12">
        <v>963</v>
      </c>
      <c r="BP11" s="12">
        <v>2033</v>
      </c>
      <c r="BQ11" s="12">
        <v>1307</v>
      </c>
      <c r="BR11" s="12">
        <v>509</v>
      </c>
      <c r="BS11" s="12">
        <v>2004</v>
      </c>
      <c r="BT11" s="12">
        <v>2061</v>
      </c>
      <c r="BU11" s="12">
        <v>3243</v>
      </c>
      <c r="BV11" s="12">
        <v>284</v>
      </c>
      <c r="BW11" s="12">
        <v>8034</v>
      </c>
      <c r="BX11" s="12">
        <v>9097</v>
      </c>
      <c r="BY11" s="12">
        <v>2264</v>
      </c>
      <c r="BZ11" s="12">
        <v>8085</v>
      </c>
      <c r="CA11" s="12">
        <v>3562</v>
      </c>
      <c r="CB11" s="12">
        <v>9240</v>
      </c>
      <c r="CC11" s="12">
        <v>512</v>
      </c>
      <c r="CD11" s="12">
        <v>319839</v>
      </c>
      <c r="CE11" s="12">
        <v>217021</v>
      </c>
    </row>
    <row r="12" spans="1:84" x14ac:dyDescent="0.35">
      <c r="A12" s="71">
        <v>8</v>
      </c>
      <c r="B12" s="12" t="s">
        <v>19</v>
      </c>
      <c r="C12" s="12">
        <v>975</v>
      </c>
      <c r="D12" s="12">
        <v>823</v>
      </c>
      <c r="E12" s="12">
        <v>5548</v>
      </c>
      <c r="F12" s="12">
        <v>6532</v>
      </c>
      <c r="G12" s="12">
        <v>2958</v>
      </c>
      <c r="H12" s="12">
        <v>3206</v>
      </c>
      <c r="I12" s="12">
        <v>5405</v>
      </c>
      <c r="J12" s="12">
        <v>1153</v>
      </c>
      <c r="K12" s="12">
        <v>7924</v>
      </c>
      <c r="L12" s="12">
        <v>9176</v>
      </c>
      <c r="M12" s="12">
        <v>490</v>
      </c>
      <c r="N12" s="12">
        <v>2469</v>
      </c>
      <c r="O12" s="12">
        <v>3977</v>
      </c>
      <c r="P12" s="12">
        <v>10794</v>
      </c>
      <c r="Q12" s="12">
        <v>1120</v>
      </c>
      <c r="R12" s="12">
        <v>1461</v>
      </c>
      <c r="S12" s="12">
        <v>1113</v>
      </c>
      <c r="T12" s="12">
        <v>5174</v>
      </c>
      <c r="U12" s="12">
        <v>4192</v>
      </c>
      <c r="V12" s="12">
        <v>6679</v>
      </c>
      <c r="W12" s="12">
        <v>856</v>
      </c>
      <c r="X12" s="12">
        <v>6298</v>
      </c>
      <c r="Y12" s="12">
        <v>1446</v>
      </c>
      <c r="Z12" s="12">
        <v>1215</v>
      </c>
      <c r="AA12" s="12">
        <v>6284</v>
      </c>
      <c r="AB12" s="12">
        <v>6744</v>
      </c>
      <c r="AC12" s="12">
        <v>13417</v>
      </c>
      <c r="AD12" s="12">
        <v>3510</v>
      </c>
      <c r="AE12" s="12">
        <v>1339</v>
      </c>
      <c r="AF12" s="12">
        <v>405</v>
      </c>
      <c r="AG12" s="12">
        <v>3927</v>
      </c>
      <c r="AH12" s="12">
        <v>1132</v>
      </c>
      <c r="AI12" s="12">
        <v>7396</v>
      </c>
      <c r="AJ12" s="12">
        <v>1227</v>
      </c>
      <c r="AK12" s="12">
        <v>7610</v>
      </c>
      <c r="AL12" s="12">
        <v>8057</v>
      </c>
      <c r="AM12" s="12">
        <v>4409</v>
      </c>
      <c r="AN12" s="12">
        <v>663</v>
      </c>
      <c r="AO12" s="12">
        <v>2947</v>
      </c>
      <c r="AP12" s="12">
        <v>6505</v>
      </c>
      <c r="AQ12" s="12">
        <v>762</v>
      </c>
      <c r="AR12" s="12">
        <v>2411</v>
      </c>
      <c r="AS12" s="12">
        <v>5361</v>
      </c>
      <c r="AT12" s="12">
        <v>3186</v>
      </c>
      <c r="AU12" s="12">
        <v>4765</v>
      </c>
      <c r="AV12" s="12">
        <v>3190</v>
      </c>
      <c r="AW12" s="12">
        <v>2130</v>
      </c>
      <c r="AX12" s="12">
        <v>2221</v>
      </c>
      <c r="AY12" s="12">
        <v>8134</v>
      </c>
      <c r="AZ12" s="12">
        <v>5283</v>
      </c>
      <c r="BA12" s="12">
        <v>1880</v>
      </c>
      <c r="BB12" s="12">
        <v>5299</v>
      </c>
      <c r="BC12" s="12">
        <v>11321</v>
      </c>
      <c r="BD12" s="12">
        <v>1528</v>
      </c>
      <c r="BE12" s="12">
        <v>1095</v>
      </c>
      <c r="BF12" s="12">
        <v>1186</v>
      </c>
      <c r="BG12" s="12">
        <v>3251</v>
      </c>
      <c r="BH12" s="12">
        <v>911</v>
      </c>
      <c r="BI12" s="12">
        <v>4110</v>
      </c>
      <c r="BJ12" s="12">
        <v>650</v>
      </c>
      <c r="BK12" s="12">
        <v>330</v>
      </c>
      <c r="BL12" s="12">
        <v>2349</v>
      </c>
      <c r="BM12" s="12">
        <v>1124</v>
      </c>
      <c r="BN12" s="12">
        <v>4608</v>
      </c>
      <c r="BO12" s="12">
        <v>927</v>
      </c>
      <c r="BP12" s="12">
        <v>1889</v>
      </c>
      <c r="BQ12" s="12">
        <v>1172</v>
      </c>
      <c r="BR12" s="12">
        <v>500</v>
      </c>
      <c r="BS12" s="12">
        <v>1881</v>
      </c>
      <c r="BT12" s="12">
        <v>1925</v>
      </c>
      <c r="BU12" s="12">
        <v>3041</v>
      </c>
      <c r="BV12" s="12">
        <v>300</v>
      </c>
      <c r="BW12" s="12">
        <v>7388</v>
      </c>
      <c r="BX12" s="12">
        <v>7927</v>
      </c>
      <c r="BY12" s="12">
        <v>1973</v>
      </c>
      <c r="BZ12" s="12">
        <v>6443</v>
      </c>
      <c r="CA12" s="12">
        <v>3129</v>
      </c>
      <c r="CB12" s="12">
        <v>8418</v>
      </c>
      <c r="CC12" s="12">
        <v>506</v>
      </c>
      <c r="CD12" s="12">
        <v>291395</v>
      </c>
      <c r="CE12" s="12">
        <v>193232</v>
      </c>
    </row>
    <row r="13" spans="1:84" x14ac:dyDescent="0.35">
      <c r="A13" s="71">
        <v>9</v>
      </c>
      <c r="B13" s="12" t="s">
        <v>20</v>
      </c>
      <c r="C13" s="12">
        <v>744</v>
      </c>
      <c r="D13" s="12">
        <v>650</v>
      </c>
      <c r="E13" s="12">
        <v>4173</v>
      </c>
      <c r="F13" s="12">
        <v>4974</v>
      </c>
      <c r="G13" s="12">
        <v>2344</v>
      </c>
      <c r="H13" s="12">
        <v>2526</v>
      </c>
      <c r="I13" s="12">
        <v>4310</v>
      </c>
      <c r="J13" s="12">
        <v>835</v>
      </c>
      <c r="K13" s="12">
        <v>6027</v>
      </c>
      <c r="L13" s="12">
        <v>6402</v>
      </c>
      <c r="M13" s="12">
        <v>339</v>
      </c>
      <c r="N13" s="12">
        <v>2092</v>
      </c>
      <c r="O13" s="12">
        <v>2923</v>
      </c>
      <c r="P13" s="12">
        <v>7497</v>
      </c>
      <c r="Q13" s="12">
        <v>921</v>
      </c>
      <c r="R13" s="12">
        <v>1106</v>
      </c>
      <c r="S13" s="12">
        <v>870</v>
      </c>
      <c r="T13" s="12">
        <v>4239</v>
      </c>
      <c r="U13" s="12">
        <v>3316</v>
      </c>
      <c r="V13" s="12">
        <v>5032</v>
      </c>
      <c r="W13" s="12">
        <v>699</v>
      </c>
      <c r="X13" s="12">
        <v>4227</v>
      </c>
      <c r="Y13" s="12">
        <v>1005</v>
      </c>
      <c r="Z13" s="12">
        <v>779</v>
      </c>
      <c r="AA13" s="12">
        <v>4577</v>
      </c>
      <c r="AB13" s="12">
        <v>5161</v>
      </c>
      <c r="AC13" s="12">
        <v>10171</v>
      </c>
      <c r="AD13" s="12">
        <v>2657</v>
      </c>
      <c r="AE13" s="12">
        <v>930</v>
      </c>
      <c r="AF13" s="12">
        <v>362</v>
      </c>
      <c r="AG13" s="12">
        <v>2921</v>
      </c>
      <c r="AH13" s="12">
        <v>890</v>
      </c>
      <c r="AI13" s="12">
        <v>5176</v>
      </c>
      <c r="AJ13" s="12">
        <v>816</v>
      </c>
      <c r="AK13" s="12">
        <v>5944</v>
      </c>
      <c r="AL13" s="12">
        <v>5603</v>
      </c>
      <c r="AM13" s="12">
        <v>3200</v>
      </c>
      <c r="AN13" s="12">
        <v>470</v>
      </c>
      <c r="AO13" s="12">
        <v>2104</v>
      </c>
      <c r="AP13" s="12">
        <v>5790</v>
      </c>
      <c r="AQ13" s="12">
        <v>545</v>
      </c>
      <c r="AR13" s="12">
        <v>1617</v>
      </c>
      <c r="AS13" s="12">
        <v>4282</v>
      </c>
      <c r="AT13" s="12">
        <v>2102</v>
      </c>
      <c r="AU13" s="12">
        <v>2912</v>
      </c>
      <c r="AV13" s="12">
        <v>2310</v>
      </c>
      <c r="AW13" s="12">
        <v>1475</v>
      </c>
      <c r="AX13" s="12">
        <v>1739</v>
      </c>
      <c r="AY13" s="12">
        <v>7049</v>
      </c>
      <c r="AZ13" s="12">
        <v>4097</v>
      </c>
      <c r="BA13" s="12">
        <v>1346</v>
      </c>
      <c r="BB13" s="12">
        <v>4257</v>
      </c>
      <c r="BC13" s="12">
        <v>9580</v>
      </c>
      <c r="BD13" s="12">
        <v>1112</v>
      </c>
      <c r="BE13" s="12">
        <v>738</v>
      </c>
      <c r="BF13" s="12">
        <v>899</v>
      </c>
      <c r="BG13" s="12">
        <v>2142</v>
      </c>
      <c r="BH13" s="12">
        <v>684</v>
      </c>
      <c r="BI13" s="12">
        <v>2837</v>
      </c>
      <c r="BJ13" s="12">
        <v>512</v>
      </c>
      <c r="BK13" s="12">
        <v>290</v>
      </c>
      <c r="BL13" s="12">
        <v>1685</v>
      </c>
      <c r="BM13" s="12">
        <v>898</v>
      </c>
      <c r="BN13" s="12">
        <v>3567</v>
      </c>
      <c r="BO13" s="12">
        <v>722</v>
      </c>
      <c r="BP13" s="12">
        <v>1304</v>
      </c>
      <c r="BQ13" s="12">
        <v>876</v>
      </c>
      <c r="BR13" s="12">
        <v>406</v>
      </c>
      <c r="BS13" s="12">
        <v>1533</v>
      </c>
      <c r="BT13" s="12">
        <v>1470</v>
      </c>
      <c r="BU13" s="12">
        <v>2054</v>
      </c>
      <c r="BV13" s="12">
        <v>223</v>
      </c>
      <c r="BW13" s="12">
        <v>6222</v>
      </c>
      <c r="BX13" s="12">
        <v>5615</v>
      </c>
      <c r="BY13" s="12">
        <v>1419</v>
      </c>
      <c r="BZ13" s="12">
        <v>4070</v>
      </c>
      <c r="CA13" s="12">
        <v>2163</v>
      </c>
      <c r="CB13" s="12">
        <v>6031</v>
      </c>
      <c r="CC13" s="12">
        <v>425</v>
      </c>
      <c r="CD13" s="12">
        <v>218198</v>
      </c>
      <c r="CE13" s="12">
        <v>144769</v>
      </c>
    </row>
    <row r="14" spans="1:84" x14ac:dyDescent="0.35">
      <c r="A14" s="71">
        <v>10</v>
      </c>
      <c r="B14" s="12" t="s">
        <v>21</v>
      </c>
      <c r="C14" s="12">
        <v>531</v>
      </c>
      <c r="D14" s="12">
        <v>483</v>
      </c>
      <c r="E14" s="12">
        <v>3124</v>
      </c>
      <c r="F14" s="12">
        <v>3684</v>
      </c>
      <c r="G14" s="12">
        <v>1574</v>
      </c>
      <c r="H14" s="12">
        <v>1771</v>
      </c>
      <c r="I14" s="12">
        <v>3024</v>
      </c>
      <c r="J14" s="12">
        <v>640</v>
      </c>
      <c r="K14" s="12">
        <v>4510</v>
      </c>
      <c r="L14" s="12">
        <v>4606</v>
      </c>
      <c r="M14" s="12">
        <v>343</v>
      </c>
      <c r="N14" s="12">
        <v>1602</v>
      </c>
      <c r="O14" s="12">
        <v>1921</v>
      </c>
      <c r="P14" s="12">
        <v>5332</v>
      </c>
      <c r="Q14" s="12">
        <v>713</v>
      </c>
      <c r="R14" s="12">
        <v>836</v>
      </c>
      <c r="S14" s="12">
        <v>686</v>
      </c>
      <c r="T14" s="12">
        <v>4185</v>
      </c>
      <c r="U14" s="12">
        <v>2285</v>
      </c>
      <c r="V14" s="12">
        <v>3619</v>
      </c>
      <c r="W14" s="12">
        <v>600</v>
      </c>
      <c r="X14" s="12">
        <v>3544</v>
      </c>
      <c r="Y14" s="12">
        <v>799</v>
      </c>
      <c r="Z14" s="12">
        <v>448</v>
      </c>
      <c r="AA14" s="12">
        <v>3565</v>
      </c>
      <c r="AB14" s="12">
        <v>3950</v>
      </c>
      <c r="AC14" s="12">
        <v>7663</v>
      </c>
      <c r="AD14" s="12">
        <v>2052</v>
      </c>
      <c r="AE14" s="12">
        <v>613</v>
      </c>
      <c r="AF14" s="12">
        <v>271</v>
      </c>
      <c r="AG14" s="12">
        <v>2357</v>
      </c>
      <c r="AH14" s="12">
        <v>749</v>
      </c>
      <c r="AI14" s="12">
        <v>3552</v>
      </c>
      <c r="AJ14" s="12">
        <v>557</v>
      </c>
      <c r="AK14" s="12">
        <v>4752</v>
      </c>
      <c r="AL14" s="12">
        <v>4228</v>
      </c>
      <c r="AM14" s="12">
        <v>2507</v>
      </c>
      <c r="AN14" s="12">
        <v>355</v>
      </c>
      <c r="AO14" s="12">
        <v>1244</v>
      </c>
      <c r="AP14" s="12">
        <v>5117</v>
      </c>
      <c r="AQ14" s="12">
        <v>336</v>
      </c>
      <c r="AR14" s="12">
        <v>1413</v>
      </c>
      <c r="AS14" s="12">
        <v>3022</v>
      </c>
      <c r="AT14" s="12">
        <v>1373</v>
      </c>
      <c r="AU14" s="12">
        <v>1760</v>
      </c>
      <c r="AV14" s="12">
        <v>1822</v>
      </c>
      <c r="AW14" s="12">
        <v>971</v>
      </c>
      <c r="AX14" s="12">
        <v>1384</v>
      </c>
      <c r="AY14" s="12">
        <v>6286</v>
      </c>
      <c r="AZ14" s="12">
        <v>3562</v>
      </c>
      <c r="BA14" s="12">
        <v>776</v>
      </c>
      <c r="BB14" s="12">
        <v>4493</v>
      </c>
      <c r="BC14" s="12">
        <v>7203</v>
      </c>
      <c r="BD14" s="12">
        <v>822</v>
      </c>
      <c r="BE14" s="12">
        <v>517</v>
      </c>
      <c r="BF14" s="12">
        <v>527</v>
      </c>
      <c r="BG14" s="12">
        <v>1230</v>
      </c>
      <c r="BH14" s="12">
        <v>508</v>
      </c>
      <c r="BI14" s="12">
        <v>1915</v>
      </c>
      <c r="BJ14" s="12">
        <v>289</v>
      </c>
      <c r="BK14" s="12">
        <v>219</v>
      </c>
      <c r="BL14" s="12">
        <v>1163</v>
      </c>
      <c r="BM14" s="12">
        <v>646</v>
      </c>
      <c r="BN14" s="12">
        <v>2965</v>
      </c>
      <c r="BO14" s="12">
        <v>521</v>
      </c>
      <c r="BP14" s="12">
        <v>830</v>
      </c>
      <c r="BQ14" s="12">
        <v>739</v>
      </c>
      <c r="BR14" s="12">
        <v>257</v>
      </c>
      <c r="BS14" s="12">
        <v>1133</v>
      </c>
      <c r="BT14" s="12">
        <v>1103</v>
      </c>
      <c r="BU14" s="12">
        <v>1536</v>
      </c>
      <c r="BV14" s="12">
        <v>188</v>
      </c>
      <c r="BW14" s="12">
        <v>5412</v>
      </c>
      <c r="BX14" s="12">
        <v>4211</v>
      </c>
      <c r="BY14" s="12">
        <v>1028</v>
      </c>
      <c r="BZ14" s="12">
        <v>2713</v>
      </c>
      <c r="CA14" s="12">
        <v>1545</v>
      </c>
      <c r="CB14" s="12">
        <v>3891</v>
      </c>
      <c r="CC14" s="12">
        <v>323</v>
      </c>
      <c r="CD14" s="12">
        <v>165110</v>
      </c>
      <c r="CE14" s="12">
        <v>111375</v>
      </c>
    </row>
    <row r="15" spans="1:84" x14ac:dyDescent="0.35">
      <c r="A15" s="71">
        <v>11</v>
      </c>
      <c r="B15" s="12" t="s">
        <v>22</v>
      </c>
      <c r="C15" s="12">
        <v>384</v>
      </c>
      <c r="D15" s="12">
        <v>356</v>
      </c>
      <c r="E15" s="12">
        <v>2323</v>
      </c>
      <c r="F15" s="12">
        <v>2785</v>
      </c>
      <c r="G15" s="12">
        <v>1094</v>
      </c>
      <c r="H15" s="12">
        <v>1155</v>
      </c>
      <c r="I15" s="12">
        <v>2321</v>
      </c>
      <c r="J15" s="12">
        <v>460</v>
      </c>
      <c r="K15" s="12">
        <v>3525</v>
      </c>
      <c r="L15" s="12">
        <v>3259</v>
      </c>
      <c r="M15" s="12">
        <v>236</v>
      </c>
      <c r="N15" s="12">
        <v>1143</v>
      </c>
      <c r="O15" s="12">
        <v>1203</v>
      </c>
      <c r="P15" s="12">
        <v>3618</v>
      </c>
      <c r="Q15" s="12">
        <v>461</v>
      </c>
      <c r="R15" s="12">
        <v>566</v>
      </c>
      <c r="S15" s="12">
        <v>501</v>
      </c>
      <c r="T15" s="12">
        <v>3563</v>
      </c>
      <c r="U15" s="12">
        <v>1512</v>
      </c>
      <c r="V15" s="12">
        <v>2565</v>
      </c>
      <c r="W15" s="12">
        <v>385</v>
      </c>
      <c r="X15" s="12">
        <v>2915</v>
      </c>
      <c r="Y15" s="12">
        <v>525</v>
      </c>
      <c r="Z15" s="12">
        <v>243</v>
      </c>
      <c r="AA15" s="12">
        <v>2500</v>
      </c>
      <c r="AB15" s="12">
        <v>3048</v>
      </c>
      <c r="AC15" s="12">
        <v>5662</v>
      </c>
      <c r="AD15" s="12">
        <v>1443</v>
      </c>
      <c r="AE15" s="12">
        <v>413</v>
      </c>
      <c r="AF15" s="12">
        <v>212</v>
      </c>
      <c r="AG15" s="12">
        <v>1957</v>
      </c>
      <c r="AH15" s="12">
        <v>571</v>
      </c>
      <c r="AI15" s="12">
        <v>2378</v>
      </c>
      <c r="AJ15" s="12">
        <v>339</v>
      </c>
      <c r="AK15" s="12">
        <v>3679</v>
      </c>
      <c r="AL15" s="12">
        <v>2883</v>
      </c>
      <c r="AM15" s="12">
        <v>1717</v>
      </c>
      <c r="AN15" s="12">
        <v>263</v>
      </c>
      <c r="AO15" s="12">
        <v>766</v>
      </c>
      <c r="AP15" s="12">
        <v>3626</v>
      </c>
      <c r="AQ15" s="12">
        <v>216</v>
      </c>
      <c r="AR15" s="12">
        <v>1169</v>
      </c>
      <c r="AS15" s="12">
        <v>2391</v>
      </c>
      <c r="AT15" s="12">
        <v>923</v>
      </c>
      <c r="AU15" s="12">
        <v>1087</v>
      </c>
      <c r="AV15" s="12">
        <v>1346</v>
      </c>
      <c r="AW15" s="12">
        <v>658</v>
      </c>
      <c r="AX15" s="12">
        <v>994</v>
      </c>
      <c r="AY15" s="12">
        <v>4827</v>
      </c>
      <c r="AZ15" s="12">
        <v>2817</v>
      </c>
      <c r="BA15" s="12">
        <v>484</v>
      </c>
      <c r="BB15" s="12">
        <v>3969</v>
      </c>
      <c r="BC15" s="12">
        <v>4975</v>
      </c>
      <c r="BD15" s="12">
        <v>506</v>
      </c>
      <c r="BE15" s="12">
        <v>344</v>
      </c>
      <c r="BF15" s="12">
        <v>323</v>
      </c>
      <c r="BG15" s="12">
        <v>717</v>
      </c>
      <c r="BH15" s="12">
        <v>345</v>
      </c>
      <c r="BI15" s="12">
        <v>1287</v>
      </c>
      <c r="BJ15" s="12">
        <v>160</v>
      </c>
      <c r="BK15" s="12">
        <v>166</v>
      </c>
      <c r="BL15" s="12">
        <v>787</v>
      </c>
      <c r="BM15" s="12">
        <v>485</v>
      </c>
      <c r="BN15" s="12">
        <v>2169</v>
      </c>
      <c r="BO15" s="12">
        <v>368</v>
      </c>
      <c r="BP15" s="12">
        <v>553</v>
      </c>
      <c r="BQ15" s="12">
        <v>541</v>
      </c>
      <c r="BR15" s="12">
        <v>181</v>
      </c>
      <c r="BS15" s="12">
        <v>826</v>
      </c>
      <c r="BT15" s="12">
        <v>886</v>
      </c>
      <c r="BU15" s="12">
        <v>1013</v>
      </c>
      <c r="BV15" s="12">
        <v>125</v>
      </c>
      <c r="BW15" s="12">
        <v>4307</v>
      </c>
      <c r="BX15" s="12">
        <v>3086</v>
      </c>
      <c r="BY15" s="12">
        <v>692</v>
      </c>
      <c r="BZ15" s="12">
        <v>1673</v>
      </c>
      <c r="CA15" s="12">
        <v>1178</v>
      </c>
      <c r="CB15" s="12">
        <v>2463</v>
      </c>
      <c r="CC15" s="12">
        <v>252</v>
      </c>
      <c r="CD15" s="12">
        <v>119896</v>
      </c>
      <c r="CE15" s="12">
        <v>82363</v>
      </c>
    </row>
    <row r="16" spans="1:84" x14ac:dyDescent="0.35">
      <c r="A16" s="71">
        <v>12</v>
      </c>
      <c r="B16" s="12" t="s">
        <v>23</v>
      </c>
      <c r="C16" s="12">
        <v>244</v>
      </c>
      <c r="D16" s="12">
        <v>237</v>
      </c>
      <c r="E16" s="12">
        <v>1535</v>
      </c>
      <c r="F16" s="12">
        <v>2032</v>
      </c>
      <c r="G16" s="12">
        <v>748</v>
      </c>
      <c r="H16" s="12">
        <v>731</v>
      </c>
      <c r="I16" s="12">
        <v>2085</v>
      </c>
      <c r="J16" s="12">
        <v>350</v>
      </c>
      <c r="K16" s="12">
        <v>2765</v>
      </c>
      <c r="L16" s="12">
        <v>1943</v>
      </c>
      <c r="M16" s="12">
        <v>213</v>
      </c>
      <c r="N16" s="12">
        <v>728</v>
      </c>
      <c r="O16" s="12">
        <v>791</v>
      </c>
      <c r="P16" s="12">
        <v>2248</v>
      </c>
      <c r="Q16" s="12">
        <v>295</v>
      </c>
      <c r="R16" s="12">
        <v>370</v>
      </c>
      <c r="S16" s="12">
        <v>293</v>
      </c>
      <c r="T16" s="12">
        <v>2437</v>
      </c>
      <c r="U16" s="12">
        <v>896</v>
      </c>
      <c r="V16" s="12">
        <v>1736</v>
      </c>
      <c r="W16" s="12">
        <v>246</v>
      </c>
      <c r="X16" s="12">
        <v>2482</v>
      </c>
      <c r="Y16" s="12">
        <v>368</v>
      </c>
      <c r="Z16" s="12">
        <v>137</v>
      </c>
      <c r="AA16" s="12">
        <v>1771</v>
      </c>
      <c r="AB16" s="12">
        <v>1960</v>
      </c>
      <c r="AC16" s="12">
        <v>4057</v>
      </c>
      <c r="AD16" s="12">
        <v>935</v>
      </c>
      <c r="AE16" s="12">
        <v>282</v>
      </c>
      <c r="AF16" s="12">
        <v>182</v>
      </c>
      <c r="AG16" s="12">
        <v>1281</v>
      </c>
      <c r="AH16" s="12">
        <v>401</v>
      </c>
      <c r="AI16" s="12">
        <v>1354</v>
      </c>
      <c r="AJ16" s="12">
        <v>223</v>
      </c>
      <c r="AK16" s="12">
        <v>2669</v>
      </c>
      <c r="AL16" s="12">
        <v>1924</v>
      </c>
      <c r="AM16" s="12">
        <v>1140</v>
      </c>
      <c r="AN16" s="12">
        <v>169</v>
      </c>
      <c r="AO16" s="12">
        <v>492</v>
      </c>
      <c r="AP16" s="12">
        <v>2311</v>
      </c>
      <c r="AQ16" s="12">
        <v>128</v>
      </c>
      <c r="AR16" s="12">
        <v>892</v>
      </c>
      <c r="AS16" s="12">
        <v>1630</v>
      </c>
      <c r="AT16" s="12">
        <v>716</v>
      </c>
      <c r="AU16" s="12">
        <v>603</v>
      </c>
      <c r="AV16" s="12">
        <v>892</v>
      </c>
      <c r="AW16" s="12">
        <v>399</v>
      </c>
      <c r="AX16" s="12">
        <v>616</v>
      </c>
      <c r="AY16" s="12">
        <v>3265</v>
      </c>
      <c r="AZ16" s="12">
        <v>1913</v>
      </c>
      <c r="BA16" s="12">
        <v>310</v>
      </c>
      <c r="BB16" s="12">
        <v>2840</v>
      </c>
      <c r="BC16" s="12">
        <v>3232</v>
      </c>
      <c r="BD16" s="12">
        <v>350</v>
      </c>
      <c r="BE16" s="12">
        <v>246</v>
      </c>
      <c r="BF16" s="12">
        <v>197</v>
      </c>
      <c r="BG16" s="12">
        <v>435</v>
      </c>
      <c r="BH16" s="12">
        <v>250</v>
      </c>
      <c r="BI16" s="12">
        <v>885</v>
      </c>
      <c r="BJ16" s="12">
        <v>117</v>
      </c>
      <c r="BK16" s="12">
        <v>106</v>
      </c>
      <c r="BL16" s="12">
        <v>505</v>
      </c>
      <c r="BM16" s="12">
        <v>369</v>
      </c>
      <c r="BN16" s="12">
        <v>1518</v>
      </c>
      <c r="BO16" s="12">
        <v>240</v>
      </c>
      <c r="BP16" s="12">
        <v>354</v>
      </c>
      <c r="BQ16" s="12">
        <v>344</v>
      </c>
      <c r="BR16" s="12">
        <v>117</v>
      </c>
      <c r="BS16" s="12">
        <v>623</v>
      </c>
      <c r="BT16" s="12">
        <v>610</v>
      </c>
      <c r="BU16" s="12">
        <v>665</v>
      </c>
      <c r="BV16" s="12">
        <v>73</v>
      </c>
      <c r="BW16" s="12">
        <v>3178</v>
      </c>
      <c r="BX16" s="12">
        <v>1588</v>
      </c>
      <c r="BY16" s="12">
        <v>483</v>
      </c>
      <c r="BZ16" s="12">
        <v>955</v>
      </c>
      <c r="CA16" s="12">
        <v>704</v>
      </c>
      <c r="CB16" s="12">
        <v>1659</v>
      </c>
      <c r="CC16" s="12">
        <v>212</v>
      </c>
      <c r="CD16" s="12">
        <v>81266</v>
      </c>
      <c r="CE16" s="12">
        <v>56031</v>
      </c>
    </row>
    <row r="17" spans="1:84" x14ac:dyDescent="0.35">
      <c r="A17" s="71">
        <v>13</v>
      </c>
      <c r="B17" s="12" t="s">
        <v>24</v>
      </c>
      <c r="C17" s="12">
        <v>107</v>
      </c>
      <c r="D17" s="12">
        <v>103</v>
      </c>
      <c r="E17" s="12">
        <v>700</v>
      </c>
      <c r="F17" s="12">
        <v>990</v>
      </c>
      <c r="G17" s="12">
        <v>292</v>
      </c>
      <c r="H17" s="12">
        <v>292</v>
      </c>
      <c r="I17" s="12">
        <v>1194</v>
      </c>
      <c r="J17" s="12">
        <v>130</v>
      </c>
      <c r="K17" s="12">
        <v>1588</v>
      </c>
      <c r="L17" s="12">
        <v>813</v>
      </c>
      <c r="M17" s="12">
        <v>99</v>
      </c>
      <c r="N17" s="12">
        <v>333</v>
      </c>
      <c r="O17" s="12">
        <v>306</v>
      </c>
      <c r="P17" s="12">
        <v>933</v>
      </c>
      <c r="Q17" s="12">
        <v>121</v>
      </c>
      <c r="R17" s="12">
        <v>182</v>
      </c>
      <c r="S17" s="12">
        <v>133</v>
      </c>
      <c r="T17" s="12">
        <v>1030</v>
      </c>
      <c r="U17" s="12">
        <v>399</v>
      </c>
      <c r="V17" s="12">
        <v>740</v>
      </c>
      <c r="W17" s="12">
        <v>107</v>
      </c>
      <c r="X17" s="12">
        <v>1391</v>
      </c>
      <c r="Y17" s="12">
        <v>147</v>
      </c>
      <c r="Z17" s="12">
        <v>70</v>
      </c>
      <c r="AA17" s="12">
        <v>771</v>
      </c>
      <c r="AB17" s="12">
        <v>829</v>
      </c>
      <c r="AC17" s="12">
        <v>1893</v>
      </c>
      <c r="AD17" s="12">
        <v>448</v>
      </c>
      <c r="AE17" s="12">
        <v>142</v>
      </c>
      <c r="AF17" s="12">
        <v>82</v>
      </c>
      <c r="AG17" s="12">
        <v>523</v>
      </c>
      <c r="AH17" s="12">
        <v>182</v>
      </c>
      <c r="AI17" s="12">
        <v>436</v>
      </c>
      <c r="AJ17" s="12">
        <v>95</v>
      </c>
      <c r="AK17" s="12">
        <v>1152</v>
      </c>
      <c r="AL17" s="12">
        <v>912</v>
      </c>
      <c r="AM17" s="12">
        <v>497</v>
      </c>
      <c r="AN17" s="12">
        <v>79</v>
      </c>
      <c r="AO17" s="12">
        <v>238</v>
      </c>
      <c r="AP17" s="12">
        <v>1018</v>
      </c>
      <c r="AQ17" s="12">
        <v>53</v>
      </c>
      <c r="AR17" s="12">
        <v>391</v>
      </c>
      <c r="AS17" s="12">
        <v>793</v>
      </c>
      <c r="AT17" s="12">
        <v>373</v>
      </c>
      <c r="AU17" s="12">
        <v>220</v>
      </c>
      <c r="AV17" s="12">
        <v>405</v>
      </c>
      <c r="AW17" s="12">
        <v>140</v>
      </c>
      <c r="AX17" s="12">
        <v>258</v>
      </c>
      <c r="AY17" s="12">
        <v>1483</v>
      </c>
      <c r="AZ17" s="12">
        <v>867</v>
      </c>
      <c r="BA17" s="12">
        <v>147</v>
      </c>
      <c r="BB17" s="12">
        <v>1202</v>
      </c>
      <c r="BC17" s="12">
        <v>1404</v>
      </c>
      <c r="BD17" s="12">
        <v>169</v>
      </c>
      <c r="BE17" s="12">
        <v>106</v>
      </c>
      <c r="BF17" s="12">
        <v>87</v>
      </c>
      <c r="BG17" s="12">
        <v>207</v>
      </c>
      <c r="BH17" s="12">
        <v>105</v>
      </c>
      <c r="BI17" s="12">
        <v>423</v>
      </c>
      <c r="BJ17" s="12">
        <v>49</v>
      </c>
      <c r="BK17" s="12">
        <v>40</v>
      </c>
      <c r="BL17" s="12">
        <v>239</v>
      </c>
      <c r="BM17" s="12">
        <v>166</v>
      </c>
      <c r="BN17" s="12">
        <v>736</v>
      </c>
      <c r="BO17" s="12">
        <v>116</v>
      </c>
      <c r="BP17" s="12">
        <v>174</v>
      </c>
      <c r="BQ17" s="12">
        <v>168</v>
      </c>
      <c r="BR17" s="12">
        <v>55</v>
      </c>
      <c r="BS17" s="12">
        <v>302</v>
      </c>
      <c r="BT17" s="12">
        <v>282</v>
      </c>
      <c r="BU17" s="12">
        <v>284</v>
      </c>
      <c r="BV17" s="12">
        <v>40</v>
      </c>
      <c r="BW17" s="12">
        <v>1428</v>
      </c>
      <c r="BX17" s="12">
        <v>615</v>
      </c>
      <c r="BY17" s="12">
        <v>222</v>
      </c>
      <c r="BZ17" s="12">
        <v>394</v>
      </c>
      <c r="CA17" s="12">
        <v>293</v>
      </c>
      <c r="CB17" s="12">
        <v>682</v>
      </c>
      <c r="CC17" s="12">
        <v>101</v>
      </c>
      <c r="CD17" s="12">
        <v>36726</v>
      </c>
      <c r="CE17" s="12">
        <v>25366</v>
      </c>
    </row>
    <row r="18" spans="1:84" x14ac:dyDescent="0.35">
      <c r="A18" s="71">
        <v>14</v>
      </c>
      <c r="B18" s="12" t="s">
        <v>25</v>
      </c>
      <c r="C18" s="12">
        <v>25</v>
      </c>
      <c r="D18" s="12">
        <v>19</v>
      </c>
      <c r="E18" s="12">
        <v>157</v>
      </c>
      <c r="F18" s="12">
        <v>209</v>
      </c>
      <c r="G18" s="12">
        <v>95</v>
      </c>
      <c r="H18" s="12">
        <v>77</v>
      </c>
      <c r="I18" s="12">
        <v>303</v>
      </c>
      <c r="J18" s="12">
        <v>37</v>
      </c>
      <c r="K18" s="12">
        <v>422</v>
      </c>
      <c r="L18" s="12">
        <v>147</v>
      </c>
      <c r="M18" s="12">
        <v>24</v>
      </c>
      <c r="N18" s="12">
        <v>97</v>
      </c>
      <c r="O18" s="12">
        <v>80</v>
      </c>
      <c r="P18" s="12">
        <v>235</v>
      </c>
      <c r="Q18" s="12">
        <v>30</v>
      </c>
      <c r="R18" s="12">
        <v>29</v>
      </c>
      <c r="S18" s="12">
        <v>37</v>
      </c>
      <c r="T18" s="12">
        <v>241</v>
      </c>
      <c r="U18" s="12">
        <v>81</v>
      </c>
      <c r="V18" s="12">
        <v>211</v>
      </c>
      <c r="W18" s="12">
        <v>26</v>
      </c>
      <c r="X18" s="12">
        <v>333</v>
      </c>
      <c r="Y18" s="12">
        <v>33</v>
      </c>
      <c r="Z18" s="12">
        <v>7</v>
      </c>
      <c r="AA18" s="12">
        <v>167</v>
      </c>
      <c r="AB18" s="12">
        <v>192</v>
      </c>
      <c r="AC18" s="12">
        <v>453</v>
      </c>
      <c r="AD18" s="12">
        <v>95</v>
      </c>
      <c r="AE18" s="12">
        <v>39</v>
      </c>
      <c r="AF18" s="12">
        <v>19</v>
      </c>
      <c r="AG18" s="12">
        <v>141</v>
      </c>
      <c r="AH18" s="12">
        <v>34</v>
      </c>
      <c r="AI18" s="12">
        <v>90</v>
      </c>
      <c r="AJ18" s="12">
        <v>27</v>
      </c>
      <c r="AK18" s="12">
        <v>287</v>
      </c>
      <c r="AL18" s="12">
        <v>251</v>
      </c>
      <c r="AM18" s="12">
        <v>104</v>
      </c>
      <c r="AN18" s="12">
        <v>11</v>
      </c>
      <c r="AO18" s="12">
        <v>64</v>
      </c>
      <c r="AP18" s="12">
        <v>281</v>
      </c>
      <c r="AQ18" s="12">
        <v>20</v>
      </c>
      <c r="AR18" s="12">
        <v>98</v>
      </c>
      <c r="AS18" s="12">
        <v>203</v>
      </c>
      <c r="AT18" s="12">
        <v>141</v>
      </c>
      <c r="AU18" s="12">
        <v>58</v>
      </c>
      <c r="AV18" s="12">
        <v>110</v>
      </c>
      <c r="AW18" s="12">
        <v>33</v>
      </c>
      <c r="AX18" s="12">
        <v>51</v>
      </c>
      <c r="AY18" s="12">
        <v>303</v>
      </c>
      <c r="AZ18" s="12">
        <v>182</v>
      </c>
      <c r="BA18" s="12">
        <v>26</v>
      </c>
      <c r="BB18" s="12">
        <v>232</v>
      </c>
      <c r="BC18" s="12">
        <v>391</v>
      </c>
      <c r="BD18" s="12">
        <v>39</v>
      </c>
      <c r="BE18" s="12">
        <v>22</v>
      </c>
      <c r="BF18" s="12">
        <v>32</v>
      </c>
      <c r="BG18" s="12">
        <v>51</v>
      </c>
      <c r="BH18" s="12">
        <v>32</v>
      </c>
      <c r="BI18" s="12">
        <v>109</v>
      </c>
      <c r="BJ18" s="12">
        <v>12</v>
      </c>
      <c r="BK18" s="12">
        <v>13</v>
      </c>
      <c r="BL18" s="12">
        <v>60</v>
      </c>
      <c r="BM18" s="12">
        <v>43</v>
      </c>
      <c r="BN18" s="12">
        <v>197</v>
      </c>
      <c r="BO18" s="12">
        <v>19</v>
      </c>
      <c r="BP18" s="12">
        <v>35</v>
      </c>
      <c r="BQ18" s="12">
        <v>41</v>
      </c>
      <c r="BR18" s="12">
        <v>21</v>
      </c>
      <c r="BS18" s="12">
        <v>71</v>
      </c>
      <c r="BT18" s="12">
        <v>71</v>
      </c>
      <c r="BU18" s="12">
        <v>81</v>
      </c>
      <c r="BV18" s="12">
        <v>15</v>
      </c>
      <c r="BW18" s="12">
        <v>315</v>
      </c>
      <c r="BX18" s="12">
        <v>132</v>
      </c>
      <c r="BY18" s="12">
        <v>41</v>
      </c>
      <c r="BZ18" s="12">
        <v>82</v>
      </c>
      <c r="CA18" s="12">
        <v>76</v>
      </c>
      <c r="CB18" s="12">
        <v>168</v>
      </c>
      <c r="CC18" s="12">
        <v>15</v>
      </c>
      <c r="CD18" s="12">
        <v>8853</v>
      </c>
      <c r="CE18" s="12">
        <v>6161</v>
      </c>
    </row>
    <row r="19" spans="1:84" x14ac:dyDescent="0.35">
      <c r="A19" s="71">
        <v>15</v>
      </c>
      <c r="B19" s="12" t="s">
        <v>26</v>
      </c>
      <c r="C19" s="12">
        <v>3</v>
      </c>
      <c r="D19" s="12">
        <v>5</v>
      </c>
      <c r="E19" s="12">
        <v>18</v>
      </c>
      <c r="F19" s="12">
        <v>18</v>
      </c>
      <c r="G19" s="12">
        <v>12</v>
      </c>
      <c r="H19" s="12">
        <v>18</v>
      </c>
      <c r="I19" s="12">
        <v>43</v>
      </c>
      <c r="J19" s="12">
        <v>3</v>
      </c>
      <c r="K19" s="12">
        <v>60</v>
      </c>
      <c r="L19" s="12">
        <v>19</v>
      </c>
      <c r="M19" s="12">
        <v>3</v>
      </c>
      <c r="N19" s="12">
        <v>14</v>
      </c>
      <c r="O19" s="12">
        <v>7</v>
      </c>
      <c r="P19" s="12">
        <v>30</v>
      </c>
      <c r="Q19" s="12">
        <v>6</v>
      </c>
      <c r="R19" s="12">
        <v>11</v>
      </c>
      <c r="S19" s="12">
        <v>6</v>
      </c>
      <c r="T19" s="12">
        <v>22</v>
      </c>
      <c r="U19" s="12">
        <v>16</v>
      </c>
      <c r="V19" s="12">
        <v>29</v>
      </c>
      <c r="W19" s="12">
        <v>0</v>
      </c>
      <c r="X19" s="12">
        <v>33</v>
      </c>
      <c r="Y19" s="12">
        <v>3</v>
      </c>
      <c r="Z19" s="12">
        <v>5</v>
      </c>
      <c r="AA19" s="12">
        <v>35</v>
      </c>
      <c r="AB19" s="12">
        <v>27</v>
      </c>
      <c r="AC19" s="12">
        <v>54</v>
      </c>
      <c r="AD19" s="12">
        <v>13</v>
      </c>
      <c r="AE19" s="12">
        <v>6</v>
      </c>
      <c r="AF19" s="12">
        <v>6</v>
      </c>
      <c r="AG19" s="12">
        <v>14</v>
      </c>
      <c r="AH19" s="12">
        <v>10</v>
      </c>
      <c r="AI19" s="12">
        <v>12</v>
      </c>
      <c r="AJ19" s="12">
        <v>9</v>
      </c>
      <c r="AK19" s="12">
        <v>34</v>
      </c>
      <c r="AL19" s="12">
        <v>23</v>
      </c>
      <c r="AM19" s="12">
        <v>19</v>
      </c>
      <c r="AN19" s="12">
        <v>0</v>
      </c>
      <c r="AO19" s="12">
        <v>16</v>
      </c>
      <c r="AP19" s="12">
        <v>56</v>
      </c>
      <c r="AQ19" s="12">
        <v>3</v>
      </c>
      <c r="AR19" s="12">
        <v>4</v>
      </c>
      <c r="AS19" s="12">
        <v>24</v>
      </c>
      <c r="AT19" s="12">
        <v>27</v>
      </c>
      <c r="AU19" s="12">
        <v>7</v>
      </c>
      <c r="AV19" s="12">
        <v>8</v>
      </c>
      <c r="AW19" s="12">
        <v>3</v>
      </c>
      <c r="AX19" s="12">
        <v>6</v>
      </c>
      <c r="AY19" s="12">
        <v>37</v>
      </c>
      <c r="AZ19" s="12">
        <v>10</v>
      </c>
      <c r="BA19" s="12">
        <v>4</v>
      </c>
      <c r="BB19" s="12">
        <v>36</v>
      </c>
      <c r="BC19" s="12">
        <v>34</v>
      </c>
      <c r="BD19" s="12">
        <v>5</v>
      </c>
      <c r="BE19" s="12">
        <v>3</v>
      </c>
      <c r="BF19" s="12">
        <v>0</v>
      </c>
      <c r="BG19" s="12">
        <v>7</v>
      </c>
      <c r="BH19" s="12">
        <v>12</v>
      </c>
      <c r="BI19" s="12">
        <v>19</v>
      </c>
      <c r="BJ19" s="12">
        <v>6</v>
      </c>
      <c r="BK19" s="12">
        <v>0</v>
      </c>
      <c r="BL19" s="12">
        <v>5</v>
      </c>
      <c r="BM19" s="12">
        <v>4</v>
      </c>
      <c r="BN19" s="12">
        <v>24</v>
      </c>
      <c r="BO19" s="12">
        <v>4</v>
      </c>
      <c r="BP19" s="12">
        <v>9</v>
      </c>
      <c r="BQ19" s="12">
        <v>7</v>
      </c>
      <c r="BR19" s="12">
        <v>0</v>
      </c>
      <c r="BS19" s="12">
        <v>11</v>
      </c>
      <c r="BT19" s="12">
        <v>8</v>
      </c>
      <c r="BU19" s="12">
        <v>7</v>
      </c>
      <c r="BV19" s="12">
        <v>4</v>
      </c>
      <c r="BW19" s="12">
        <v>35</v>
      </c>
      <c r="BX19" s="12">
        <v>19</v>
      </c>
      <c r="BY19" s="12">
        <v>8</v>
      </c>
      <c r="BZ19" s="12">
        <v>13</v>
      </c>
      <c r="CA19" s="12">
        <v>5</v>
      </c>
      <c r="CB19" s="12">
        <v>22</v>
      </c>
      <c r="CC19" s="12">
        <v>3</v>
      </c>
      <c r="CD19" s="12">
        <v>1155</v>
      </c>
      <c r="CE19" s="12">
        <v>750</v>
      </c>
    </row>
    <row r="20" spans="1:84" x14ac:dyDescent="0.35">
      <c r="A20" s="71">
        <v>16</v>
      </c>
      <c r="B20" s="12" t="s">
        <v>14</v>
      </c>
      <c r="C20" s="12">
        <v>5165</v>
      </c>
      <c r="D20" s="12">
        <v>4457</v>
      </c>
      <c r="E20" s="12">
        <v>29656</v>
      </c>
      <c r="F20" s="12">
        <v>35774</v>
      </c>
      <c r="G20" s="12">
        <v>14292</v>
      </c>
      <c r="H20" s="12">
        <v>16487</v>
      </c>
      <c r="I20" s="12">
        <v>31317</v>
      </c>
      <c r="J20" s="12">
        <v>5875</v>
      </c>
      <c r="K20" s="12">
        <v>45797</v>
      </c>
      <c r="L20" s="12">
        <v>48538</v>
      </c>
      <c r="M20" s="12">
        <v>2780</v>
      </c>
      <c r="N20" s="12">
        <v>13824</v>
      </c>
      <c r="O20" s="12">
        <v>20850</v>
      </c>
      <c r="P20" s="12">
        <v>60781</v>
      </c>
      <c r="Q20" s="12">
        <v>5713</v>
      </c>
      <c r="R20" s="12">
        <v>7700</v>
      </c>
      <c r="S20" s="12">
        <v>6036</v>
      </c>
      <c r="T20" s="12">
        <v>34483</v>
      </c>
      <c r="U20" s="12">
        <v>19905</v>
      </c>
      <c r="V20" s="12">
        <v>36710</v>
      </c>
      <c r="W20" s="12">
        <v>4525</v>
      </c>
      <c r="X20" s="12">
        <v>36325</v>
      </c>
      <c r="Y20" s="12">
        <v>7508</v>
      </c>
      <c r="Z20" s="12">
        <v>5822</v>
      </c>
      <c r="AA20" s="12">
        <v>33705</v>
      </c>
      <c r="AB20" s="12">
        <v>37752</v>
      </c>
      <c r="AC20" s="12">
        <v>72247</v>
      </c>
      <c r="AD20" s="12">
        <v>19060</v>
      </c>
      <c r="AE20" s="12">
        <v>6559</v>
      </c>
      <c r="AF20" s="12">
        <v>2484</v>
      </c>
      <c r="AG20" s="12">
        <v>23433</v>
      </c>
      <c r="AH20" s="12">
        <v>6631</v>
      </c>
      <c r="AI20" s="12">
        <v>40138</v>
      </c>
      <c r="AJ20" s="12">
        <v>5930</v>
      </c>
      <c r="AK20" s="12">
        <v>43731</v>
      </c>
      <c r="AL20" s="12">
        <v>43778</v>
      </c>
      <c r="AM20" s="12">
        <v>23695</v>
      </c>
      <c r="AN20" s="12">
        <v>3364</v>
      </c>
      <c r="AO20" s="12">
        <v>14228</v>
      </c>
      <c r="AP20" s="12">
        <v>39153</v>
      </c>
      <c r="AQ20" s="12">
        <v>3488</v>
      </c>
      <c r="AR20" s="12">
        <v>15236</v>
      </c>
      <c r="AS20" s="12">
        <v>30412</v>
      </c>
      <c r="AT20" s="12">
        <v>16631</v>
      </c>
      <c r="AU20" s="12">
        <v>23904</v>
      </c>
      <c r="AV20" s="12">
        <v>17191</v>
      </c>
      <c r="AW20" s="12">
        <v>10876</v>
      </c>
      <c r="AX20" s="12">
        <v>11504</v>
      </c>
      <c r="AY20" s="12">
        <v>49754</v>
      </c>
      <c r="AZ20" s="12">
        <v>31526</v>
      </c>
      <c r="BA20" s="12">
        <v>9092</v>
      </c>
      <c r="BB20" s="12">
        <v>36172</v>
      </c>
      <c r="BC20" s="12">
        <v>59145</v>
      </c>
      <c r="BD20" s="12">
        <v>7768</v>
      </c>
      <c r="BE20" s="12">
        <v>5546</v>
      </c>
      <c r="BF20" s="12">
        <v>5632</v>
      </c>
      <c r="BG20" s="12">
        <v>16921</v>
      </c>
      <c r="BH20" s="12">
        <v>4675</v>
      </c>
      <c r="BI20" s="12">
        <v>21782</v>
      </c>
      <c r="BJ20" s="12">
        <v>3122</v>
      </c>
      <c r="BK20" s="12">
        <v>1655</v>
      </c>
      <c r="BL20" s="12">
        <v>11337</v>
      </c>
      <c r="BM20" s="12">
        <v>6153</v>
      </c>
      <c r="BN20" s="12">
        <v>25774</v>
      </c>
      <c r="BO20" s="12">
        <v>4761</v>
      </c>
      <c r="BP20" s="12">
        <v>9241</v>
      </c>
      <c r="BQ20" s="12">
        <v>6655</v>
      </c>
      <c r="BR20" s="12">
        <v>2577</v>
      </c>
      <c r="BS20" s="12">
        <v>10465</v>
      </c>
      <c r="BT20" s="12">
        <v>10615</v>
      </c>
      <c r="BU20" s="12">
        <v>15169</v>
      </c>
      <c r="BV20" s="12">
        <v>1564</v>
      </c>
      <c r="BW20" s="12">
        <v>45629</v>
      </c>
      <c r="BX20" s="12">
        <v>42631</v>
      </c>
      <c r="BY20" s="12">
        <v>10552</v>
      </c>
      <c r="BZ20" s="12">
        <v>34265</v>
      </c>
      <c r="CA20" s="12">
        <v>16828</v>
      </c>
      <c r="CB20" s="12">
        <v>43033</v>
      </c>
      <c r="CC20" s="12">
        <v>2915</v>
      </c>
      <c r="CD20" s="12">
        <v>1600050</v>
      </c>
      <c r="CE20" s="12">
        <v>1088203</v>
      </c>
    </row>
    <row r="21" spans="1:84" s="74" customFormat="1" ht="18.75" x14ac:dyDescent="0.35">
      <c r="A21" s="71">
        <v>17</v>
      </c>
      <c r="B21" s="72" t="s">
        <v>316</v>
      </c>
      <c r="C21" s="73" t="s">
        <v>222</v>
      </c>
      <c r="D21" s="73" t="s">
        <v>223</v>
      </c>
      <c r="E21" s="73" t="s">
        <v>224</v>
      </c>
      <c r="F21" s="73" t="s">
        <v>225</v>
      </c>
      <c r="G21" s="73" t="s">
        <v>226</v>
      </c>
      <c r="H21" s="73" t="s">
        <v>227</v>
      </c>
      <c r="I21" s="73" t="s">
        <v>228</v>
      </c>
      <c r="J21" s="73" t="s">
        <v>229</v>
      </c>
      <c r="K21" s="73" t="s">
        <v>230</v>
      </c>
      <c r="L21" s="73" t="s">
        <v>231</v>
      </c>
      <c r="M21" s="73" t="s">
        <v>232</v>
      </c>
      <c r="N21" s="73" t="s">
        <v>233</v>
      </c>
      <c r="O21" s="73" t="s">
        <v>234</v>
      </c>
      <c r="P21" s="73" t="s">
        <v>235</v>
      </c>
      <c r="Q21" s="73" t="s">
        <v>236</v>
      </c>
      <c r="R21" s="73" t="s">
        <v>237</v>
      </c>
      <c r="S21" s="73" t="s">
        <v>238</v>
      </c>
      <c r="T21" s="73" t="s">
        <v>239</v>
      </c>
      <c r="U21" s="73" t="s">
        <v>240</v>
      </c>
      <c r="V21" s="73" t="s">
        <v>241</v>
      </c>
      <c r="W21" s="73" t="s">
        <v>242</v>
      </c>
      <c r="X21" s="73" t="s">
        <v>243</v>
      </c>
      <c r="Y21" s="73" t="s">
        <v>244</v>
      </c>
      <c r="Z21" s="73" t="s">
        <v>245</v>
      </c>
      <c r="AA21" s="73" t="s">
        <v>246</v>
      </c>
      <c r="AB21" s="73" t="s">
        <v>247</v>
      </c>
      <c r="AC21" s="73" t="s">
        <v>248</v>
      </c>
      <c r="AD21" s="73" t="s">
        <v>249</v>
      </c>
      <c r="AE21" s="73" t="s">
        <v>250</v>
      </c>
      <c r="AF21" s="73" t="s">
        <v>251</v>
      </c>
      <c r="AG21" s="73" t="s">
        <v>252</v>
      </c>
      <c r="AH21" s="73" t="s">
        <v>253</v>
      </c>
      <c r="AI21" s="73" t="s">
        <v>254</v>
      </c>
      <c r="AJ21" s="73" t="s">
        <v>255</v>
      </c>
      <c r="AK21" s="73" t="s">
        <v>256</v>
      </c>
      <c r="AL21" s="73" t="s">
        <v>257</v>
      </c>
      <c r="AM21" s="73" t="s">
        <v>258</v>
      </c>
      <c r="AN21" s="73" t="s">
        <v>259</v>
      </c>
      <c r="AO21" s="73" t="s">
        <v>260</v>
      </c>
      <c r="AP21" s="73" t="s">
        <v>261</v>
      </c>
      <c r="AQ21" s="73" t="s">
        <v>262</v>
      </c>
      <c r="AR21" s="73" t="s">
        <v>263</v>
      </c>
      <c r="AS21" s="73" t="s">
        <v>264</v>
      </c>
      <c r="AT21" s="73" t="s">
        <v>265</v>
      </c>
      <c r="AU21" s="73" t="s">
        <v>266</v>
      </c>
      <c r="AV21" s="73" t="s">
        <v>267</v>
      </c>
      <c r="AW21" s="73" t="s">
        <v>268</v>
      </c>
      <c r="AX21" s="73" t="s">
        <v>269</v>
      </c>
      <c r="AY21" s="73" t="s">
        <v>270</v>
      </c>
      <c r="AZ21" s="73" t="s">
        <v>271</v>
      </c>
      <c r="BA21" s="73" t="s">
        <v>272</v>
      </c>
      <c r="BB21" s="73" t="s">
        <v>273</v>
      </c>
      <c r="BC21" s="73" t="s">
        <v>274</v>
      </c>
      <c r="BD21" s="73" t="s">
        <v>275</v>
      </c>
      <c r="BE21" s="73" t="s">
        <v>276</v>
      </c>
      <c r="BF21" s="73" t="s">
        <v>277</v>
      </c>
      <c r="BG21" s="73" t="s">
        <v>278</v>
      </c>
      <c r="BH21" s="73" t="s">
        <v>279</v>
      </c>
      <c r="BI21" s="73" t="s">
        <v>280</v>
      </c>
      <c r="BJ21" s="73" t="s">
        <v>281</v>
      </c>
      <c r="BK21" s="73" t="s">
        <v>282</v>
      </c>
      <c r="BL21" s="73" t="s">
        <v>283</v>
      </c>
      <c r="BM21" s="73" t="s">
        <v>284</v>
      </c>
      <c r="BN21" s="73" t="s">
        <v>285</v>
      </c>
      <c r="BO21" s="73" t="s">
        <v>286</v>
      </c>
      <c r="BP21" s="73" t="s">
        <v>287</v>
      </c>
      <c r="BQ21" s="73" t="s">
        <v>288</v>
      </c>
      <c r="BR21" s="73" t="s">
        <v>289</v>
      </c>
      <c r="BS21" s="73" t="s">
        <v>290</v>
      </c>
      <c r="BT21" s="73" t="s">
        <v>291</v>
      </c>
      <c r="BU21" s="73" t="s">
        <v>292</v>
      </c>
      <c r="BV21" s="73" t="s">
        <v>293</v>
      </c>
      <c r="BW21" s="73" t="s">
        <v>294</v>
      </c>
      <c r="BX21" s="73" t="s">
        <v>295</v>
      </c>
      <c r="BY21" s="73" t="s">
        <v>296</v>
      </c>
      <c r="BZ21" s="73" t="s">
        <v>297</v>
      </c>
      <c r="CA21" s="73" t="s">
        <v>298</v>
      </c>
      <c r="CB21" s="73" t="s">
        <v>299</v>
      </c>
      <c r="CC21" s="73" t="s">
        <v>300</v>
      </c>
      <c r="CD21" s="73" t="s">
        <v>301</v>
      </c>
      <c r="CE21" s="73" t="s">
        <v>302</v>
      </c>
      <c r="CF21" s="67"/>
    </row>
    <row r="22" spans="1:84" x14ac:dyDescent="0.35">
      <c r="A22" s="71">
        <v>18</v>
      </c>
      <c r="B22" s="75" t="s">
        <v>27</v>
      </c>
      <c r="C22" s="76">
        <v>0</v>
      </c>
      <c r="D22" s="76">
        <v>11</v>
      </c>
      <c r="E22" s="76">
        <v>70</v>
      </c>
      <c r="F22" s="76">
        <v>43</v>
      </c>
      <c r="G22" s="76">
        <v>22</v>
      </c>
      <c r="H22" s="76">
        <v>25</v>
      </c>
      <c r="I22" s="76">
        <v>16</v>
      </c>
      <c r="J22" s="76">
        <v>5</v>
      </c>
      <c r="K22" s="76">
        <v>25</v>
      </c>
      <c r="L22" s="76">
        <v>29</v>
      </c>
      <c r="M22" s="76">
        <v>7</v>
      </c>
      <c r="N22" s="76">
        <v>59</v>
      </c>
      <c r="O22" s="76">
        <v>40</v>
      </c>
      <c r="P22" s="76">
        <v>85</v>
      </c>
      <c r="Q22" s="76">
        <v>15</v>
      </c>
      <c r="R22" s="76">
        <v>16</v>
      </c>
      <c r="S22" s="76">
        <v>17</v>
      </c>
      <c r="T22" s="76">
        <v>65</v>
      </c>
      <c r="U22" s="76">
        <v>85</v>
      </c>
      <c r="V22" s="76">
        <v>74</v>
      </c>
      <c r="W22" s="76">
        <v>19</v>
      </c>
      <c r="X22" s="76">
        <v>17</v>
      </c>
      <c r="Y22" s="76">
        <v>26</v>
      </c>
      <c r="Z22" s="76">
        <v>14</v>
      </c>
      <c r="AA22" s="76">
        <v>87</v>
      </c>
      <c r="AB22" s="76">
        <v>43</v>
      </c>
      <c r="AC22" s="76">
        <v>115</v>
      </c>
      <c r="AD22" s="76">
        <v>132</v>
      </c>
      <c r="AE22" s="76">
        <v>16</v>
      </c>
      <c r="AF22" s="76">
        <v>8</v>
      </c>
      <c r="AG22" s="76">
        <v>22</v>
      </c>
      <c r="AH22" s="76">
        <v>5</v>
      </c>
      <c r="AI22" s="76">
        <v>64</v>
      </c>
      <c r="AJ22" s="76">
        <v>10</v>
      </c>
      <c r="AK22" s="76">
        <v>38</v>
      </c>
      <c r="AL22" s="76">
        <v>49</v>
      </c>
      <c r="AM22" s="76">
        <v>65</v>
      </c>
      <c r="AN22" s="76">
        <v>15</v>
      </c>
      <c r="AO22" s="76">
        <v>23</v>
      </c>
      <c r="AP22" s="76">
        <v>19</v>
      </c>
      <c r="AQ22" s="76">
        <v>3</v>
      </c>
      <c r="AR22" s="76">
        <v>14</v>
      </c>
      <c r="AS22" s="76">
        <v>37</v>
      </c>
      <c r="AT22" s="76">
        <v>23</v>
      </c>
      <c r="AU22" s="76">
        <v>33</v>
      </c>
      <c r="AV22" s="76">
        <v>70</v>
      </c>
      <c r="AW22" s="76">
        <v>27</v>
      </c>
      <c r="AX22" s="76">
        <v>44</v>
      </c>
      <c r="AY22" s="76">
        <v>25</v>
      </c>
      <c r="AZ22" s="76">
        <v>26</v>
      </c>
      <c r="BA22" s="76">
        <v>12</v>
      </c>
      <c r="BB22" s="76">
        <v>41</v>
      </c>
      <c r="BC22" s="76">
        <v>84</v>
      </c>
      <c r="BD22" s="76">
        <v>8</v>
      </c>
      <c r="BE22" s="76">
        <v>17</v>
      </c>
      <c r="BF22" s="76">
        <v>14</v>
      </c>
      <c r="BG22" s="76">
        <v>11</v>
      </c>
      <c r="BH22" s="76">
        <v>12</v>
      </c>
      <c r="BI22" s="76">
        <v>23</v>
      </c>
      <c r="BJ22" s="76">
        <v>14</v>
      </c>
      <c r="BK22" s="76">
        <v>7</v>
      </c>
      <c r="BL22" s="76">
        <v>21</v>
      </c>
      <c r="BM22" s="76">
        <v>20</v>
      </c>
      <c r="BN22" s="76">
        <v>9</v>
      </c>
      <c r="BO22" s="76">
        <v>13</v>
      </c>
      <c r="BP22" s="76">
        <v>11</v>
      </c>
      <c r="BQ22" s="76">
        <v>50</v>
      </c>
      <c r="BR22" s="76">
        <v>11</v>
      </c>
      <c r="BS22" s="76">
        <v>21</v>
      </c>
      <c r="BT22" s="76">
        <v>15</v>
      </c>
      <c r="BU22" s="76">
        <v>30</v>
      </c>
      <c r="BV22" s="76">
        <v>3</v>
      </c>
      <c r="BW22" s="76">
        <v>44</v>
      </c>
      <c r="BX22" s="76">
        <v>48</v>
      </c>
      <c r="BY22" s="76">
        <v>41</v>
      </c>
      <c r="BZ22" s="76">
        <v>42</v>
      </c>
      <c r="CA22" s="76">
        <v>14</v>
      </c>
      <c r="CB22" s="76">
        <v>78</v>
      </c>
      <c r="CC22" s="76">
        <v>7</v>
      </c>
      <c r="CD22" s="76">
        <v>2516</v>
      </c>
      <c r="CE22" s="12">
        <v>1181</v>
      </c>
    </row>
    <row r="23" spans="1:84" x14ac:dyDescent="0.35">
      <c r="A23" s="71">
        <v>19</v>
      </c>
      <c r="B23" s="75" t="s">
        <v>28</v>
      </c>
      <c r="C23" s="76">
        <v>2757</v>
      </c>
      <c r="D23" s="76">
        <v>2454</v>
      </c>
      <c r="E23" s="76">
        <v>16205</v>
      </c>
      <c r="F23" s="76">
        <v>20031</v>
      </c>
      <c r="G23" s="76">
        <v>8310</v>
      </c>
      <c r="H23" s="76">
        <v>8969</v>
      </c>
      <c r="I23" s="76">
        <v>17488</v>
      </c>
      <c r="J23" s="76">
        <v>3323</v>
      </c>
      <c r="K23" s="76">
        <v>25205</v>
      </c>
      <c r="L23" s="76">
        <v>24473</v>
      </c>
      <c r="M23" s="76">
        <v>1530</v>
      </c>
      <c r="N23" s="76">
        <v>7704</v>
      </c>
      <c r="O23" s="76">
        <v>10383</v>
      </c>
      <c r="P23" s="76">
        <v>28637</v>
      </c>
      <c r="Q23" s="76">
        <v>3366</v>
      </c>
      <c r="R23" s="76">
        <v>4148</v>
      </c>
      <c r="S23" s="76">
        <v>3292</v>
      </c>
      <c r="T23" s="76">
        <v>19301</v>
      </c>
      <c r="U23" s="76">
        <v>11432</v>
      </c>
      <c r="V23" s="76">
        <v>19051</v>
      </c>
      <c r="W23" s="76">
        <v>2644</v>
      </c>
      <c r="X23" s="76">
        <v>20012</v>
      </c>
      <c r="Y23" s="76">
        <v>3907</v>
      </c>
      <c r="Z23" s="76">
        <v>2699</v>
      </c>
      <c r="AA23" s="76">
        <v>18068</v>
      </c>
      <c r="AB23" s="76">
        <v>20446</v>
      </c>
      <c r="AC23" s="76">
        <v>40014</v>
      </c>
      <c r="AD23" s="76">
        <v>9881</v>
      </c>
      <c r="AE23" s="76">
        <v>3364</v>
      </c>
      <c r="AF23" s="76">
        <v>1408</v>
      </c>
      <c r="AG23" s="76">
        <v>12229</v>
      </c>
      <c r="AH23" s="76">
        <v>3706</v>
      </c>
      <c r="AI23" s="76">
        <v>18991</v>
      </c>
      <c r="AJ23" s="76">
        <v>3062</v>
      </c>
      <c r="AK23" s="76">
        <v>24256</v>
      </c>
      <c r="AL23" s="76">
        <v>22658</v>
      </c>
      <c r="AM23" s="76">
        <v>12225</v>
      </c>
      <c r="AN23" s="76">
        <v>1790</v>
      </c>
      <c r="AO23" s="76">
        <v>7116</v>
      </c>
      <c r="AP23" s="76">
        <v>23353</v>
      </c>
      <c r="AQ23" s="76">
        <v>1914</v>
      </c>
      <c r="AR23" s="76">
        <v>7290</v>
      </c>
      <c r="AS23" s="76">
        <v>16596</v>
      </c>
      <c r="AT23" s="76">
        <v>7441</v>
      </c>
      <c r="AU23" s="76">
        <v>10644</v>
      </c>
      <c r="AV23" s="76">
        <v>9026</v>
      </c>
      <c r="AW23" s="76">
        <v>5254</v>
      </c>
      <c r="AX23" s="76">
        <v>6584</v>
      </c>
      <c r="AY23" s="76">
        <v>29665</v>
      </c>
      <c r="AZ23" s="76">
        <v>17547</v>
      </c>
      <c r="BA23" s="76">
        <v>4537</v>
      </c>
      <c r="BB23" s="76">
        <v>20893</v>
      </c>
      <c r="BC23" s="76">
        <v>35513</v>
      </c>
      <c r="BD23" s="76">
        <v>4079</v>
      </c>
      <c r="BE23" s="76">
        <v>2797</v>
      </c>
      <c r="BF23" s="76">
        <v>2931</v>
      </c>
      <c r="BG23" s="76">
        <v>7585</v>
      </c>
      <c r="BH23" s="76">
        <v>2615</v>
      </c>
      <c r="BI23" s="76">
        <v>10367</v>
      </c>
      <c r="BJ23" s="76">
        <v>1619</v>
      </c>
      <c r="BK23" s="76">
        <v>1037</v>
      </c>
      <c r="BL23" s="76">
        <v>6165</v>
      </c>
      <c r="BM23" s="76">
        <v>3443</v>
      </c>
      <c r="BN23" s="76">
        <v>14517</v>
      </c>
      <c r="BO23" s="76">
        <v>2649</v>
      </c>
      <c r="BP23" s="76">
        <v>4791</v>
      </c>
      <c r="BQ23" s="76">
        <v>3348</v>
      </c>
      <c r="BR23" s="76">
        <v>1410</v>
      </c>
      <c r="BS23" s="76">
        <v>5775</v>
      </c>
      <c r="BT23" s="76">
        <v>5749</v>
      </c>
      <c r="BU23" s="76">
        <v>7949</v>
      </c>
      <c r="BV23" s="76">
        <v>887</v>
      </c>
      <c r="BW23" s="76">
        <v>26820</v>
      </c>
      <c r="BX23" s="76">
        <v>21748</v>
      </c>
      <c r="BY23" s="76">
        <v>5407</v>
      </c>
      <c r="BZ23" s="76">
        <v>15149</v>
      </c>
      <c r="CA23" s="76">
        <v>8269</v>
      </c>
      <c r="CB23" s="76">
        <v>21643</v>
      </c>
      <c r="CC23" s="76">
        <v>1660</v>
      </c>
      <c r="CD23" s="76">
        <v>853835</v>
      </c>
      <c r="CE23" s="12">
        <v>578201</v>
      </c>
    </row>
    <row r="24" spans="1:84" x14ac:dyDescent="0.35">
      <c r="A24" s="71">
        <v>20</v>
      </c>
      <c r="B24" s="75" t="s">
        <v>14</v>
      </c>
      <c r="C24" s="76">
        <v>2762</v>
      </c>
      <c r="D24" s="76">
        <v>2471</v>
      </c>
      <c r="E24" s="76">
        <v>16276</v>
      </c>
      <c r="F24" s="76">
        <v>20070</v>
      </c>
      <c r="G24" s="76">
        <v>8331</v>
      </c>
      <c r="H24" s="76">
        <v>8996</v>
      </c>
      <c r="I24" s="76">
        <v>17504</v>
      </c>
      <c r="J24" s="76">
        <v>3335</v>
      </c>
      <c r="K24" s="76">
        <v>25226</v>
      </c>
      <c r="L24" s="76">
        <v>24501</v>
      </c>
      <c r="M24" s="76">
        <v>1542</v>
      </c>
      <c r="N24" s="76">
        <v>7760</v>
      </c>
      <c r="O24" s="76">
        <v>10416</v>
      </c>
      <c r="P24" s="76">
        <v>28724</v>
      </c>
      <c r="Q24" s="76">
        <v>3381</v>
      </c>
      <c r="R24" s="76">
        <v>4168</v>
      </c>
      <c r="S24" s="76">
        <v>3304</v>
      </c>
      <c r="T24" s="76">
        <v>19369</v>
      </c>
      <c r="U24" s="76">
        <v>11516</v>
      </c>
      <c r="V24" s="76">
        <v>19128</v>
      </c>
      <c r="W24" s="76">
        <v>2666</v>
      </c>
      <c r="X24" s="76">
        <v>20035</v>
      </c>
      <c r="Y24" s="76">
        <v>3933</v>
      </c>
      <c r="Z24" s="76">
        <v>2711</v>
      </c>
      <c r="AA24" s="76">
        <v>18149</v>
      </c>
      <c r="AB24" s="76">
        <v>20487</v>
      </c>
      <c r="AC24" s="76">
        <v>40130</v>
      </c>
      <c r="AD24" s="76">
        <v>10016</v>
      </c>
      <c r="AE24" s="76">
        <v>3379</v>
      </c>
      <c r="AF24" s="76">
        <v>1417</v>
      </c>
      <c r="AG24" s="76">
        <v>12250</v>
      </c>
      <c r="AH24" s="76">
        <v>3717</v>
      </c>
      <c r="AI24" s="76">
        <v>19049</v>
      </c>
      <c r="AJ24" s="76">
        <v>3074</v>
      </c>
      <c r="AK24" s="76">
        <v>24295</v>
      </c>
      <c r="AL24" s="76">
        <v>22707</v>
      </c>
      <c r="AM24" s="76">
        <v>12289</v>
      </c>
      <c r="AN24" s="76">
        <v>1808</v>
      </c>
      <c r="AO24" s="76">
        <v>7137</v>
      </c>
      <c r="AP24" s="76">
        <v>23371</v>
      </c>
      <c r="AQ24" s="76">
        <v>1915</v>
      </c>
      <c r="AR24" s="76">
        <v>7303</v>
      </c>
      <c r="AS24" s="76">
        <v>16635</v>
      </c>
      <c r="AT24" s="76">
        <v>7458</v>
      </c>
      <c r="AU24" s="76">
        <v>10676</v>
      </c>
      <c r="AV24" s="76">
        <v>9096</v>
      </c>
      <c r="AW24" s="76">
        <v>5285</v>
      </c>
      <c r="AX24" s="76">
        <v>6623</v>
      </c>
      <c r="AY24" s="76">
        <v>29695</v>
      </c>
      <c r="AZ24" s="76">
        <v>17572</v>
      </c>
      <c r="BA24" s="76">
        <v>4546</v>
      </c>
      <c r="BB24" s="76">
        <v>20936</v>
      </c>
      <c r="BC24" s="76">
        <v>35600</v>
      </c>
      <c r="BD24" s="76">
        <v>4089</v>
      </c>
      <c r="BE24" s="76">
        <v>2815</v>
      </c>
      <c r="BF24" s="76">
        <v>2948</v>
      </c>
      <c r="BG24" s="76">
        <v>7602</v>
      </c>
      <c r="BH24" s="76">
        <v>2625</v>
      </c>
      <c r="BI24" s="76">
        <v>10388</v>
      </c>
      <c r="BJ24" s="76">
        <v>1635</v>
      </c>
      <c r="BK24" s="76">
        <v>1038</v>
      </c>
      <c r="BL24" s="76">
        <v>6181</v>
      </c>
      <c r="BM24" s="76">
        <v>3467</v>
      </c>
      <c r="BN24" s="76">
        <v>14519</v>
      </c>
      <c r="BO24" s="76">
        <v>2660</v>
      </c>
      <c r="BP24" s="76">
        <v>4799</v>
      </c>
      <c r="BQ24" s="76">
        <v>3396</v>
      </c>
      <c r="BR24" s="76">
        <v>1425</v>
      </c>
      <c r="BS24" s="76">
        <v>5796</v>
      </c>
      <c r="BT24" s="76">
        <v>5769</v>
      </c>
      <c r="BU24" s="76">
        <v>7986</v>
      </c>
      <c r="BV24" s="76">
        <v>893</v>
      </c>
      <c r="BW24" s="76">
        <v>26864</v>
      </c>
      <c r="BX24" s="76">
        <v>21793</v>
      </c>
      <c r="BY24" s="76">
        <v>5449</v>
      </c>
      <c r="BZ24" s="76">
        <v>15191</v>
      </c>
      <c r="CA24" s="76">
        <v>8281</v>
      </c>
      <c r="CB24" s="76">
        <v>21725</v>
      </c>
      <c r="CC24" s="76">
        <v>1665</v>
      </c>
      <c r="CD24" s="76">
        <v>856352</v>
      </c>
      <c r="CE24" s="12">
        <v>579370</v>
      </c>
    </row>
    <row r="25" spans="1:84" s="74" customFormat="1" ht="18.75" x14ac:dyDescent="0.35">
      <c r="A25" s="71">
        <v>21</v>
      </c>
      <c r="B25" s="72" t="s">
        <v>317</v>
      </c>
      <c r="C25" s="73" t="s">
        <v>222</v>
      </c>
      <c r="D25" s="73" t="s">
        <v>223</v>
      </c>
      <c r="E25" s="73" t="s">
        <v>224</v>
      </c>
      <c r="F25" s="73" t="s">
        <v>225</v>
      </c>
      <c r="G25" s="73" t="s">
        <v>226</v>
      </c>
      <c r="H25" s="73" t="s">
        <v>227</v>
      </c>
      <c r="I25" s="73" t="s">
        <v>228</v>
      </c>
      <c r="J25" s="73" t="s">
        <v>229</v>
      </c>
      <c r="K25" s="73" t="s">
        <v>230</v>
      </c>
      <c r="L25" s="73" t="s">
        <v>231</v>
      </c>
      <c r="M25" s="73" t="s">
        <v>232</v>
      </c>
      <c r="N25" s="73" t="s">
        <v>233</v>
      </c>
      <c r="O25" s="73" t="s">
        <v>234</v>
      </c>
      <c r="P25" s="73" t="s">
        <v>235</v>
      </c>
      <c r="Q25" s="73" t="s">
        <v>236</v>
      </c>
      <c r="R25" s="73" t="s">
        <v>237</v>
      </c>
      <c r="S25" s="73" t="s">
        <v>238</v>
      </c>
      <c r="T25" s="73" t="s">
        <v>239</v>
      </c>
      <c r="U25" s="73" t="s">
        <v>240</v>
      </c>
      <c r="V25" s="73" t="s">
        <v>241</v>
      </c>
      <c r="W25" s="73" t="s">
        <v>242</v>
      </c>
      <c r="X25" s="73" t="s">
        <v>243</v>
      </c>
      <c r="Y25" s="73" t="s">
        <v>244</v>
      </c>
      <c r="Z25" s="73" t="s">
        <v>245</v>
      </c>
      <c r="AA25" s="73" t="s">
        <v>246</v>
      </c>
      <c r="AB25" s="73" t="s">
        <v>247</v>
      </c>
      <c r="AC25" s="73" t="s">
        <v>248</v>
      </c>
      <c r="AD25" s="73" t="s">
        <v>249</v>
      </c>
      <c r="AE25" s="73" t="s">
        <v>250</v>
      </c>
      <c r="AF25" s="73" t="s">
        <v>251</v>
      </c>
      <c r="AG25" s="73" t="s">
        <v>252</v>
      </c>
      <c r="AH25" s="73" t="s">
        <v>253</v>
      </c>
      <c r="AI25" s="73" t="s">
        <v>254</v>
      </c>
      <c r="AJ25" s="73" t="s">
        <v>255</v>
      </c>
      <c r="AK25" s="73" t="s">
        <v>256</v>
      </c>
      <c r="AL25" s="73" t="s">
        <v>257</v>
      </c>
      <c r="AM25" s="73" t="s">
        <v>258</v>
      </c>
      <c r="AN25" s="73" t="s">
        <v>259</v>
      </c>
      <c r="AO25" s="73" t="s">
        <v>260</v>
      </c>
      <c r="AP25" s="73" t="s">
        <v>261</v>
      </c>
      <c r="AQ25" s="73" t="s">
        <v>262</v>
      </c>
      <c r="AR25" s="73" t="s">
        <v>263</v>
      </c>
      <c r="AS25" s="73" t="s">
        <v>264</v>
      </c>
      <c r="AT25" s="73" t="s">
        <v>265</v>
      </c>
      <c r="AU25" s="73" t="s">
        <v>266</v>
      </c>
      <c r="AV25" s="73" t="s">
        <v>267</v>
      </c>
      <c r="AW25" s="73" t="s">
        <v>268</v>
      </c>
      <c r="AX25" s="73" t="s">
        <v>269</v>
      </c>
      <c r="AY25" s="73" t="s">
        <v>270</v>
      </c>
      <c r="AZ25" s="73" t="s">
        <v>271</v>
      </c>
      <c r="BA25" s="73" t="s">
        <v>272</v>
      </c>
      <c r="BB25" s="73" t="s">
        <v>273</v>
      </c>
      <c r="BC25" s="73" t="s">
        <v>274</v>
      </c>
      <c r="BD25" s="73" t="s">
        <v>275</v>
      </c>
      <c r="BE25" s="73" t="s">
        <v>276</v>
      </c>
      <c r="BF25" s="73" t="s">
        <v>277</v>
      </c>
      <c r="BG25" s="73" t="s">
        <v>278</v>
      </c>
      <c r="BH25" s="73" t="s">
        <v>279</v>
      </c>
      <c r="BI25" s="73" t="s">
        <v>280</v>
      </c>
      <c r="BJ25" s="73" t="s">
        <v>281</v>
      </c>
      <c r="BK25" s="73" t="s">
        <v>282</v>
      </c>
      <c r="BL25" s="73" t="s">
        <v>283</v>
      </c>
      <c r="BM25" s="73" t="s">
        <v>284</v>
      </c>
      <c r="BN25" s="73" t="s">
        <v>285</v>
      </c>
      <c r="BO25" s="73" t="s">
        <v>286</v>
      </c>
      <c r="BP25" s="73" t="s">
        <v>287</v>
      </c>
      <c r="BQ25" s="73" t="s">
        <v>288</v>
      </c>
      <c r="BR25" s="73" t="s">
        <v>289</v>
      </c>
      <c r="BS25" s="73" t="s">
        <v>290</v>
      </c>
      <c r="BT25" s="73" t="s">
        <v>291</v>
      </c>
      <c r="BU25" s="73" t="s">
        <v>292</v>
      </c>
      <c r="BV25" s="73" t="s">
        <v>293</v>
      </c>
      <c r="BW25" s="73" t="s">
        <v>294</v>
      </c>
      <c r="BX25" s="73" t="s">
        <v>295</v>
      </c>
      <c r="BY25" s="73" t="s">
        <v>296</v>
      </c>
      <c r="BZ25" s="73" t="s">
        <v>297</v>
      </c>
      <c r="CA25" s="73" t="s">
        <v>298</v>
      </c>
      <c r="CB25" s="73" t="s">
        <v>299</v>
      </c>
      <c r="CC25" s="73" t="s">
        <v>300</v>
      </c>
      <c r="CD25" s="73" t="s">
        <v>301</v>
      </c>
      <c r="CE25" s="73" t="s">
        <v>302</v>
      </c>
      <c r="CF25" s="67"/>
    </row>
    <row r="26" spans="1:84" x14ac:dyDescent="0.35">
      <c r="A26" s="71">
        <v>22</v>
      </c>
      <c r="B26" s="75" t="s">
        <v>29</v>
      </c>
      <c r="C26" s="76">
        <v>1876</v>
      </c>
      <c r="D26" s="76">
        <v>2094</v>
      </c>
      <c r="E26" s="76">
        <v>13194</v>
      </c>
      <c r="F26" s="76">
        <v>12317</v>
      </c>
      <c r="G26" s="76">
        <v>5818</v>
      </c>
      <c r="H26" s="76">
        <v>6658</v>
      </c>
      <c r="I26" s="76">
        <v>11444</v>
      </c>
      <c r="J26" s="76">
        <v>2757</v>
      </c>
      <c r="K26" s="76">
        <v>15502</v>
      </c>
      <c r="L26" s="76">
        <v>4652</v>
      </c>
      <c r="M26" s="76">
        <v>1365</v>
      </c>
      <c r="N26" s="76">
        <v>6495</v>
      </c>
      <c r="O26" s="76">
        <v>6457</v>
      </c>
      <c r="P26" s="76">
        <v>12278</v>
      </c>
      <c r="Q26" s="76">
        <v>2666</v>
      </c>
      <c r="R26" s="76">
        <v>3434</v>
      </c>
      <c r="S26" s="76">
        <v>2850</v>
      </c>
      <c r="T26" s="76">
        <v>6167</v>
      </c>
      <c r="U26" s="76">
        <v>8716</v>
      </c>
      <c r="V26" s="76">
        <v>11118</v>
      </c>
      <c r="W26" s="76">
        <v>2373</v>
      </c>
      <c r="X26" s="76">
        <v>8522</v>
      </c>
      <c r="Y26" s="76">
        <v>3256</v>
      </c>
      <c r="Z26" s="76">
        <v>1976</v>
      </c>
      <c r="AA26" s="76">
        <v>15432</v>
      </c>
      <c r="AB26" s="76">
        <v>5380</v>
      </c>
      <c r="AC26" s="76">
        <v>27077</v>
      </c>
      <c r="AD26" s="76">
        <v>7773</v>
      </c>
      <c r="AE26" s="76">
        <v>2433</v>
      </c>
      <c r="AF26" s="76">
        <v>1267</v>
      </c>
      <c r="AG26" s="76">
        <v>5141</v>
      </c>
      <c r="AH26" s="76">
        <v>3311</v>
      </c>
      <c r="AI26" s="76">
        <v>7423</v>
      </c>
      <c r="AJ26" s="76">
        <v>2468</v>
      </c>
      <c r="AK26" s="76">
        <v>12462</v>
      </c>
      <c r="AL26" s="76">
        <v>11548</v>
      </c>
      <c r="AM26" s="76">
        <v>7884</v>
      </c>
      <c r="AN26" s="76">
        <v>1500</v>
      </c>
      <c r="AO26" s="76">
        <v>5102</v>
      </c>
      <c r="AP26" s="76">
        <v>10595</v>
      </c>
      <c r="AQ26" s="76">
        <v>1470</v>
      </c>
      <c r="AR26" s="76">
        <v>2334</v>
      </c>
      <c r="AS26" s="76">
        <v>10600</v>
      </c>
      <c r="AT26" s="76">
        <v>4039</v>
      </c>
      <c r="AU26" s="76">
        <v>4533</v>
      </c>
      <c r="AV26" s="76">
        <v>7112</v>
      </c>
      <c r="AW26" s="76">
        <v>3843</v>
      </c>
      <c r="AX26" s="76">
        <v>5389</v>
      </c>
      <c r="AY26" s="76">
        <v>12874</v>
      </c>
      <c r="AZ26" s="76">
        <v>7608</v>
      </c>
      <c r="BA26" s="76">
        <v>3186</v>
      </c>
      <c r="BB26" s="76">
        <v>6616</v>
      </c>
      <c r="BC26" s="76">
        <v>23417</v>
      </c>
      <c r="BD26" s="76">
        <v>3274</v>
      </c>
      <c r="BE26" s="76">
        <v>2442</v>
      </c>
      <c r="BF26" s="76">
        <v>2245</v>
      </c>
      <c r="BG26" s="76">
        <v>5115</v>
      </c>
      <c r="BH26" s="76">
        <v>2269</v>
      </c>
      <c r="BI26" s="76">
        <v>5514</v>
      </c>
      <c r="BJ26" s="76">
        <v>1305</v>
      </c>
      <c r="BK26" s="76">
        <v>875</v>
      </c>
      <c r="BL26" s="76">
        <v>4589</v>
      </c>
      <c r="BM26" s="76">
        <v>2946</v>
      </c>
      <c r="BN26" s="76">
        <v>8362</v>
      </c>
      <c r="BO26" s="76">
        <v>2165</v>
      </c>
      <c r="BP26" s="76">
        <v>3713</v>
      </c>
      <c r="BQ26" s="76">
        <v>2815</v>
      </c>
      <c r="BR26" s="76">
        <v>1156</v>
      </c>
      <c r="BS26" s="76">
        <v>4629</v>
      </c>
      <c r="BT26" s="76">
        <v>4974</v>
      </c>
      <c r="BU26" s="76">
        <v>6149</v>
      </c>
      <c r="BV26" s="76">
        <v>786</v>
      </c>
      <c r="BW26" s="76">
        <v>14822</v>
      </c>
      <c r="BX26" s="76">
        <v>7028</v>
      </c>
      <c r="BY26" s="76">
        <v>4113</v>
      </c>
      <c r="BZ26" s="76">
        <v>6915</v>
      </c>
      <c r="CA26" s="76">
        <v>3956</v>
      </c>
      <c r="CB26" s="76">
        <v>13417</v>
      </c>
      <c r="CC26" s="76">
        <v>1441</v>
      </c>
      <c r="CD26" s="76">
        <v>491228</v>
      </c>
      <c r="CE26" s="12">
        <v>278156</v>
      </c>
    </row>
    <row r="27" spans="1:84" x14ac:dyDescent="0.35">
      <c r="A27" s="71">
        <v>23</v>
      </c>
      <c r="B27" s="75" t="s">
        <v>30</v>
      </c>
      <c r="C27" s="76">
        <v>226</v>
      </c>
      <c r="D27" s="76">
        <v>135</v>
      </c>
      <c r="E27" s="76">
        <v>872</v>
      </c>
      <c r="F27" s="76">
        <v>1086</v>
      </c>
      <c r="G27" s="76">
        <v>953</v>
      </c>
      <c r="H27" s="76">
        <v>803</v>
      </c>
      <c r="I27" s="76">
        <v>1393</v>
      </c>
      <c r="J27" s="76">
        <v>181</v>
      </c>
      <c r="K27" s="76">
        <v>1283</v>
      </c>
      <c r="L27" s="76">
        <v>574</v>
      </c>
      <c r="M27" s="76">
        <v>45</v>
      </c>
      <c r="N27" s="76">
        <v>367</v>
      </c>
      <c r="O27" s="76">
        <v>1346</v>
      </c>
      <c r="P27" s="76">
        <v>2874</v>
      </c>
      <c r="Q27" s="76">
        <v>278</v>
      </c>
      <c r="R27" s="76">
        <v>228</v>
      </c>
      <c r="S27" s="76">
        <v>146</v>
      </c>
      <c r="T27" s="76">
        <v>439</v>
      </c>
      <c r="U27" s="76">
        <v>1036</v>
      </c>
      <c r="V27" s="76">
        <v>2874</v>
      </c>
      <c r="W27" s="76">
        <v>82</v>
      </c>
      <c r="X27" s="76">
        <v>1027</v>
      </c>
      <c r="Y27" s="76">
        <v>241</v>
      </c>
      <c r="Z27" s="76">
        <v>268</v>
      </c>
      <c r="AA27" s="76">
        <v>802</v>
      </c>
      <c r="AB27" s="76">
        <v>933</v>
      </c>
      <c r="AC27" s="76">
        <v>3325</v>
      </c>
      <c r="AD27" s="76">
        <v>366</v>
      </c>
      <c r="AE27" s="76">
        <v>312</v>
      </c>
      <c r="AF27" s="76">
        <v>50</v>
      </c>
      <c r="AG27" s="76">
        <v>834</v>
      </c>
      <c r="AH27" s="76">
        <v>105</v>
      </c>
      <c r="AI27" s="76">
        <v>1031</v>
      </c>
      <c r="AJ27" s="76">
        <v>222</v>
      </c>
      <c r="AK27" s="76">
        <v>1810</v>
      </c>
      <c r="AL27" s="76">
        <v>2377</v>
      </c>
      <c r="AM27" s="76">
        <v>1077</v>
      </c>
      <c r="AN27" s="76">
        <v>85</v>
      </c>
      <c r="AO27" s="76">
        <v>715</v>
      </c>
      <c r="AP27" s="76">
        <v>973</v>
      </c>
      <c r="AQ27" s="76">
        <v>135</v>
      </c>
      <c r="AR27" s="76">
        <v>193</v>
      </c>
      <c r="AS27" s="76">
        <v>1868</v>
      </c>
      <c r="AT27" s="76">
        <v>425</v>
      </c>
      <c r="AU27" s="76">
        <v>877</v>
      </c>
      <c r="AV27" s="76">
        <v>296</v>
      </c>
      <c r="AW27" s="76">
        <v>389</v>
      </c>
      <c r="AX27" s="76">
        <v>345</v>
      </c>
      <c r="AY27" s="76">
        <v>1327</v>
      </c>
      <c r="AZ27" s="76">
        <v>528</v>
      </c>
      <c r="BA27" s="76">
        <v>443</v>
      </c>
      <c r="BB27" s="76">
        <v>485</v>
      </c>
      <c r="BC27" s="76">
        <v>4955</v>
      </c>
      <c r="BD27" s="76">
        <v>319</v>
      </c>
      <c r="BE27" s="76">
        <v>137</v>
      </c>
      <c r="BF27" s="76">
        <v>261</v>
      </c>
      <c r="BG27" s="76">
        <v>677</v>
      </c>
      <c r="BH27" s="76">
        <v>115</v>
      </c>
      <c r="BI27" s="76">
        <v>665</v>
      </c>
      <c r="BJ27" s="76">
        <v>126</v>
      </c>
      <c r="BK27" s="76">
        <v>62</v>
      </c>
      <c r="BL27" s="76">
        <v>580</v>
      </c>
      <c r="BM27" s="76">
        <v>151</v>
      </c>
      <c r="BN27" s="76">
        <v>718</v>
      </c>
      <c r="BO27" s="76">
        <v>160</v>
      </c>
      <c r="BP27" s="76">
        <v>362</v>
      </c>
      <c r="BQ27" s="76">
        <v>83</v>
      </c>
      <c r="BR27" s="76">
        <v>78</v>
      </c>
      <c r="BS27" s="76">
        <v>269</v>
      </c>
      <c r="BT27" s="76">
        <v>243</v>
      </c>
      <c r="BU27" s="76">
        <v>602</v>
      </c>
      <c r="BV27" s="76">
        <v>35</v>
      </c>
      <c r="BW27" s="76">
        <v>1507</v>
      </c>
      <c r="BX27" s="76">
        <v>727</v>
      </c>
      <c r="BY27" s="76">
        <v>258</v>
      </c>
      <c r="BZ27" s="76">
        <v>1250</v>
      </c>
      <c r="CA27" s="76">
        <v>399</v>
      </c>
      <c r="CB27" s="76">
        <v>3103</v>
      </c>
      <c r="CC27" s="76">
        <v>65</v>
      </c>
      <c r="CD27" s="76">
        <v>59071</v>
      </c>
      <c r="CE27" s="12">
        <v>40558</v>
      </c>
    </row>
    <row r="28" spans="1:84" x14ac:dyDescent="0.35">
      <c r="A28" s="71">
        <v>24</v>
      </c>
      <c r="B28" s="75" t="s">
        <v>31</v>
      </c>
      <c r="C28" s="76">
        <v>237</v>
      </c>
      <c r="D28" s="76">
        <v>11</v>
      </c>
      <c r="E28" s="76">
        <v>121</v>
      </c>
      <c r="F28" s="76">
        <v>1550</v>
      </c>
      <c r="G28" s="76">
        <v>178</v>
      </c>
      <c r="H28" s="76">
        <v>137</v>
      </c>
      <c r="I28" s="76">
        <v>457</v>
      </c>
      <c r="J28" s="76">
        <v>24</v>
      </c>
      <c r="K28" s="76">
        <v>1072</v>
      </c>
      <c r="L28" s="76">
        <v>2086</v>
      </c>
      <c r="M28" s="76">
        <v>0</v>
      </c>
      <c r="N28" s="76">
        <v>125</v>
      </c>
      <c r="O28" s="76">
        <v>219</v>
      </c>
      <c r="P28" s="76">
        <v>984</v>
      </c>
      <c r="Q28" s="76">
        <v>16</v>
      </c>
      <c r="R28" s="76">
        <v>55</v>
      </c>
      <c r="S28" s="76">
        <v>6</v>
      </c>
      <c r="T28" s="76">
        <v>4792</v>
      </c>
      <c r="U28" s="76">
        <v>131</v>
      </c>
      <c r="V28" s="76">
        <v>354</v>
      </c>
      <c r="W28" s="76">
        <v>13</v>
      </c>
      <c r="X28" s="76">
        <v>685</v>
      </c>
      <c r="Y28" s="76">
        <v>11</v>
      </c>
      <c r="Z28" s="76">
        <v>29</v>
      </c>
      <c r="AA28" s="76">
        <v>104</v>
      </c>
      <c r="AB28" s="76">
        <v>1387</v>
      </c>
      <c r="AC28" s="76">
        <v>1135</v>
      </c>
      <c r="AD28" s="76">
        <v>650</v>
      </c>
      <c r="AE28" s="76">
        <v>20</v>
      </c>
      <c r="AF28" s="76">
        <v>0</v>
      </c>
      <c r="AG28" s="76">
        <v>1022</v>
      </c>
      <c r="AH28" s="76">
        <v>47</v>
      </c>
      <c r="AI28" s="76">
        <v>1882</v>
      </c>
      <c r="AJ28" s="76">
        <v>21</v>
      </c>
      <c r="AK28" s="76">
        <v>1046</v>
      </c>
      <c r="AL28" s="76">
        <v>649</v>
      </c>
      <c r="AM28" s="76">
        <v>445</v>
      </c>
      <c r="AN28" s="76">
        <v>6</v>
      </c>
      <c r="AO28" s="76">
        <v>124</v>
      </c>
      <c r="AP28" s="76">
        <v>2471</v>
      </c>
      <c r="AQ28" s="76">
        <v>16</v>
      </c>
      <c r="AR28" s="76">
        <v>628</v>
      </c>
      <c r="AS28" s="76">
        <v>344</v>
      </c>
      <c r="AT28" s="76">
        <v>354</v>
      </c>
      <c r="AU28" s="76">
        <v>424</v>
      </c>
      <c r="AV28" s="76">
        <v>469</v>
      </c>
      <c r="AW28" s="76">
        <v>133</v>
      </c>
      <c r="AX28" s="76">
        <v>177</v>
      </c>
      <c r="AY28" s="76">
        <v>1935</v>
      </c>
      <c r="AZ28" s="76">
        <v>3529</v>
      </c>
      <c r="BA28" s="76">
        <v>62</v>
      </c>
      <c r="BB28" s="76">
        <v>5851</v>
      </c>
      <c r="BC28" s="76">
        <v>829</v>
      </c>
      <c r="BD28" s="76">
        <v>18</v>
      </c>
      <c r="BE28" s="76">
        <v>3</v>
      </c>
      <c r="BF28" s="76">
        <v>30</v>
      </c>
      <c r="BG28" s="76">
        <v>323</v>
      </c>
      <c r="BH28" s="76">
        <v>0</v>
      </c>
      <c r="BI28" s="76">
        <v>277</v>
      </c>
      <c r="BJ28" s="76">
        <v>3</v>
      </c>
      <c r="BK28" s="76">
        <v>7</v>
      </c>
      <c r="BL28" s="76">
        <v>142</v>
      </c>
      <c r="BM28" s="76">
        <v>4</v>
      </c>
      <c r="BN28" s="76">
        <v>328</v>
      </c>
      <c r="BO28" s="76">
        <v>15</v>
      </c>
      <c r="BP28" s="76">
        <v>52</v>
      </c>
      <c r="BQ28" s="76">
        <v>180</v>
      </c>
      <c r="BR28" s="76">
        <v>7</v>
      </c>
      <c r="BS28" s="76">
        <v>281</v>
      </c>
      <c r="BT28" s="76">
        <v>12</v>
      </c>
      <c r="BU28" s="76">
        <v>76</v>
      </c>
      <c r="BV28" s="76">
        <v>0</v>
      </c>
      <c r="BW28" s="76">
        <v>1096</v>
      </c>
      <c r="BX28" s="76">
        <v>3684</v>
      </c>
      <c r="BY28" s="76">
        <v>54</v>
      </c>
      <c r="BZ28" s="76">
        <v>1024</v>
      </c>
      <c r="CA28" s="76">
        <v>503</v>
      </c>
      <c r="CB28" s="76">
        <v>626</v>
      </c>
      <c r="CC28" s="76">
        <v>0</v>
      </c>
      <c r="CD28" s="76">
        <v>47811</v>
      </c>
      <c r="CE28" s="12">
        <v>42411</v>
      </c>
    </row>
    <row r="29" spans="1:84" x14ac:dyDescent="0.35">
      <c r="A29" s="71">
        <v>25</v>
      </c>
      <c r="B29" s="75" t="s">
        <v>32</v>
      </c>
      <c r="C29" s="76">
        <v>14</v>
      </c>
      <c r="D29" s="76">
        <v>7</v>
      </c>
      <c r="E29" s="76">
        <v>44</v>
      </c>
      <c r="F29" s="76">
        <v>644</v>
      </c>
      <c r="G29" s="76">
        <v>46</v>
      </c>
      <c r="H29" s="76">
        <v>15</v>
      </c>
      <c r="I29" s="76">
        <v>430</v>
      </c>
      <c r="J29" s="76">
        <v>4</v>
      </c>
      <c r="K29" s="76">
        <v>1135</v>
      </c>
      <c r="L29" s="76">
        <v>1474</v>
      </c>
      <c r="M29" s="76">
        <v>0</v>
      </c>
      <c r="N29" s="76">
        <v>12</v>
      </c>
      <c r="O29" s="76">
        <v>47</v>
      </c>
      <c r="P29" s="76">
        <v>378</v>
      </c>
      <c r="Q29" s="76">
        <v>6</v>
      </c>
      <c r="R29" s="76">
        <v>12</v>
      </c>
      <c r="S29" s="76">
        <v>0</v>
      </c>
      <c r="T29" s="76">
        <v>3188</v>
      </c>
      <c r="U29" s="76">
        <v>28</v>
      </c>
      <c r="V29" s="76">
        <v>260</v>
      </c>
      <c r="W29" s="76">
        <v>6</v>
      </c>
      <c r="X29" s="76">
        <v>1495</v>
      </c>
      <c r="Y29" s="76">
        <v>4</v>
      </c>
      <c r="Z29" s="76">
        <v>8</v>
      </c>
      <c r="AA29" s="76">
        <v>35</v>
      </c>
      <c r="AB29" s="76">
        <v>1122</v>
      </c>
      <c r="AC29" s="76">
        <v>320</v>
      </c>
      <c r="AD29" s="76">
        <v>115</v>
      </c>
      <c r="AE29" s="76">
        <v>16</v>
      </c>
      <c r="AF29" s="76">
        <v>0</v>
      </c>
      <c r="AG29" s="76">
        <v>719</v>
      </c>
      <c r="AH29" s="76">
        <v>4</v>
      </c>
      <c r="AI29" s="76">
        <v>625</v>
      </c>
      <c r="AJ29" s="76">
        <v>3</v>
      </c>
      <c r="AK29" s="76">
        <v>1823</v>
      </c>
      <c r="AL29" s="76">
        <v>313</v>
      </c>
      <c r="AM29" s="76">
        <v>71</v>
      </c>
      <c r="AN29" s="76">
        <v>7</v>
      </c>
      <c r="AO29" s="76">
        <v>24</v>
      </c>
      <c r="AP29" s="76">
        <v>1964</v>
      </c>
      <c r="AQ29" s="76">
        <v>4</v>
      </c>
      <c r="AR29" s="76">
        <v>613</v>
      </c>
      <c r="AS29" s="76">
        <v>120</v>
      </c>
      <c r="AT29" s="76">
        <v>99</v>
      </c>
      <c r="AU29" s="76">
        <v>151</v>
      </c>
      <c r="AV29" s="76">
        <v>118</v>
      </c>
      <c r="AW29" s="76">
        <v>22</v>
      </c>
      <c r="AX29" s="76">
        <v>13</v>
      </c>
      <c r="AY29" s="76">
        <v>2937</v>
      </c>
      <c r="AZ29" s="76">
        <v>945</v>
      </c>
      <c r="BA29" s="76">
        <v>19</v>
      </c>
      <c r="BB29" s="76">
        <v>2441</v>
      </c>
      <c r="BC29" s="76">
        <v>419</v>
      </c>
      <c r="BD29" s="76">
        <v>9</v>
      </c>
      <c r="BE29" s="76">
        <v>3</v>
      </c>
      <c r="BF29" s="76">
        <v>13</v>
      </c>
      <c r="BG29" s="76">
        <v>73</v>
      </c>
      <c r="BH29" s="76">
        <v>3</v>
      </c>
      <c r="BI29" s="76">
        <v>850</v>
      </c>
      <c r="BJ29" s="76">
        <v>0</v>
      </c>
      <c r="BK29" s="76">
        <v>0</v>
      </c>
      <c r="BL29" s="76">
        <v>12</v>
      </c>
      <c r="BM29" s="76">
        <v>5</v>
      </c>
      <c r="BN29" s="76">
        <v>1235</v>
      </c>
      <c r="BO29" s="76">
        <v>10</v>
      </c>
      <c r="BP29" s="76">
        <v>22</v>
      </c>
      <c r="BQ29" s="76">
        <v>25</v>
      </c>
      <c r="BR29" s="76">
        <v>0</v>
      </c>
      <c r="BS29" s="76">
        <v>13</v>
      </c>
      <c r="BT29" s="76">
        <v>10</v>
      </c>
      <c r="BU29" s="76">
        <v>14</v>
      </c>
      <c r="BV29" s="76">
        <v>0</v>
      </c>
      <c r="BW29" s="76">
        <v>1254</v>
      </c>
      <c r="BX29" s="76">
        <v>2240</v>
      </c>
      <c r="BY29" s="76">
        <v>9</v>
      </c>
      <c r="BZ29" s="76">
        <v>262</v>
      </c>
      <c r="CA29" s="76">
        <v>855</v>
      </c>
      <c r="CB29" s="76">
        <v>65</v>
      </c>
      <c r="CC29" s="76">
        <v>9</v>
      </c>
      <c r="CD29" s="76">
        <v>31299</v>
      </c>
      <c r="CE29" s="12">
        <v>30176</v>
      </c>
    </row>
    <row r="30" spans="1:84" x14ac:dyDescent="0.35">
      <c r="A30" s="71">
        <v>26</v>
      </c>
      <c r="B30" s="75" t="s">
        <v>33</v>
      </c>
      <c r="C30" s="76">
        <v>82</v>
      </c>
      <c r="D30" s="76">
        <v>28</v>
      </c>
      <c r="E30" s="76">
        <v>186</v>
      </c>
      <c r="F30" s="76">
        <v>331</v>
      </c>
      <c r="G30" s="76">
        <v>127</v>
      </c>
      <c r="H30" s="76">
        <v>156</v>
      </c>
      <c r="I30" s="76">
        <v>326</v>
      </c>
      <c r="J30" s="76">
        <v>66</v>
      </c>
      <c r="K30" s="76">
        <v>324</v>
      </c>
      <c r="L30" s="76">
        <v>680</v>
      </c>
      <c r="M30" s="76">
        <v>8</v>
      </c>
      <c r="N30" s="76">
        <v>58</v>
      </c>
      <c r="O30" s="76">
        <v>206</v>
      </c>
      <c r="P30" s="76">
        <v>537</v>
      </c>
      <c r="Q30" s="76">
        <v>22</v>
      </c>
      <c r="R30" s="76">
        <v>45</v>
      </c>
      <c r="S30" s="76">
        <v>17</v>
      </c>
      <c r="T30" s="76">
        <v>112</v>
      </c>
      <c r="U30" s="76">
        <v>208</v>
      </c>
      <c r="V30" s="76">
        <v>393</v>
      </c>
      <c r="W30" s="76">
        <v>19</v>
      </c>
      <c r="X30" s="76">
        <v>527</v>
      </c>
      <c r="Y30" s="76">
        <v>39</v>
      </c>
      <c r="Z30" s="76">
        <v>71</v>
      </c>
      <c r="AA30" s="76">
        <v>150</v>
      </c>
      <c r="AB30" s="76">
        <v>333</v>
      </c>
      <c r="AC30" s="76">
        <v>930</v>
      </c>
      <c r="AD30" s="76">
        <v>58</v>
      </c>
      <c r="AE30" s="76">
        <v>69</v>
      </c>
      <c r="AF30" s="76">
        <v>3</v>
      </c>
      <c r="AG30" s="76">
        <v>247</v>
      </c>
      <c r="AH30" s="76">
        <v>16</v>
      </c>
      <c r="AI30" s="76">
        <v>308</v>
      </c>
      <c r="AJ30" s="76">
        <v>59</v>
      </c>
      <c r="AK30" s="76">
        <v>376</v>
      </c>
      <c r="AL30" s="76">
        <v>770</v>
      </c>
      <c r="AM30" s="76">
        <v>364</v>
      </c>
      <c r="AN30" s="76">
        <v>22</v>
      </c>
      <c r="AO30" s="76">
        <v>170</v>
      </c>
      <c r="AP30" s="76">
        <v>336</v>
      </c>
      <c r="AQ30" s="76">
        <v>65</v>
      </c>
      <c r="AR30" s="76">
        <v>97</v>
      </c>
      <c r="AS30" s="76">
        <v>369</v>
      </c>
      <c r="AT30" s="76">
        <v>119</v>
      </c>
      <c r="AU30" s="76">
        <v>283</v>
      </c>
      <c r="AV30" s="76">
        <v>83</v>
      </c>
      <c r="AW30" s="76">
        <v>91</v>
      </c>
      <c r="AX30" s="76">
        <v>53</v>
      </c>
      <c r="AY30" s="76">
        <v>444</v>
      </c>
      <c r="AZ30" s="76">
        <v>270</v>
      </c>
      <c r="BA30" s="76">
        <v>107</v>
      </c>
      <c r="BB30" s="76">
        <v>218</v>
      </c>
      <c r="BC30" s="76">
        <v>564</v>
      </c>
      <c r="BD30" s="76">
        <v>45</v>
      </c>
      <c r="BE30" s="76">
        <v>12</v>
      </c>
      <c r="BF30" s="76">
        <v>50</v>
      </c>
      <c r="BG30" s="76">
        <v>179</v>
      </c>
      <c r="BH30" s="76">
        <v>21</v>
      </c>
      <c r="BI30" s="76">
        <v>173</v>
      </c>
      <c r="BJ30" s="76">
        <v>15</v>
      </c>
      <c r="BK30" s="76">
        <v>9</v>
      </c>
      <c r="BL30" s="76">
        <v>99</v>
      </c>
      <c r="BM30" s="76">
        <v>24</v>
      </c>
      <c r="BN30" s="76">
        <v>248</v>
      </c>
      <c r="BO30" s="76">
        <v>37</v>
      </c>
      <c r="BP30" s="76">
        <v>76</v>
      </c>
      <c r="BQ30" s="76">
        <v>11</v>
      </c>
      <c r="BR30" s="76">
        <v>33</v>
      </c>
      <c r="BS30" s="76">
        <v>68</v>
      </c>
      <c r="BT30" s="76">
        <v>20</v>
      </c>
      <c r="BU30" s="76">
        <v>129</v>
      </c>
      <c r="BV30" s="76">
        <v>9</v>
      </c>
      <c r="BW30" s="76">
        <v>398</v>
      </c>
      <c r="BX30" s="76">
        <v>174</v>
      </c>
      <c r="BY30" s="76">
        <v>199</v>
      </c>
      <c r="BZ30" s="76">
        <v>261</v>
      </c>
      <c r="CA30" s="76">
        <v>106</v>
      </c>
      <c r="CB30" s="76">
        <v>636</v>
      </c>
      <c r="CC30" s="76">
        <v>18</v>
      </c>
      <c r="CD30" s="76">
        <v>14611</v>
      </c>
      <c r="CE30" s="12">
        <v>10345</v>
      </c>
    </row>
    <row r="31" spans="1:84" x14ac:dyDescent="0.35">
      <c r="A31" s="71">
        <v>27</v>
      </c>
      <c r="B31" s="75" t="s">
        <v>34</v>
      </c>
      <c r="C31" s="76">
        <v>45</v>
      </c>
      <c r="D31" s="76">
        <v>27</v>
      </c>
      <c r="E31" s="76">
        <v>411</v>
      </c>
      <c r="F31" s="76">
        <v>138</v>
      </c>
      <c r="G31" s="76">
        <v>190</v>
      </c>
      <c r="H31" s="76">
        <v>268</v>
      </c>
      <c r="I31" s="76">
        <v>119</v>
      </c>
      <c r="J31" s="76">
        <v>46</v>
      </c>
      <c r="K31" s="76">
        <v>133</v>
      </c>
      <c r="L31" s="76">
        <v>124</v>
      </c>
      <c r="M31" s="76">
        <v>12</v>
      </c>
      <c r="N31" s="76">
        <v>78</v>
      </c>
      <c r="O31" s="76">
        <v>386</v>
      </c>
      <c r="P31" s="76">
        <v>846</v>
      </c>
      <c r="Q31" s="76">
        <v>53</v>
      </c>
      <c r="R31" s="76">
        <v>45</v>
      </c>
      <c r="S31" s="76">
        <v>71</v>
      </c>
      <c r="T31" s="76">
        <v>63</v>
      </c>
      <c r="U31" s="76">
        <v>225</v>
      </c>
      <c r="V31" s="76">
        <v>463</v>
      </c>
      <c r="W31" s="76">
        <v>26</v>
      </c>
      <c r="X31" s="76">
        <v>87</v>
      </c>
      <c r="Y31" s="76">
        <v>75</v>
      </c>
      <c r="Z31" s="76">
        <v>62</v>
      </c>
      <c r="AA31" s="76">
        <v>170</v>
      </c>
      <c r="AB31" s="76">
        <v>301</v>
      </c>
      <c r="AC31" s="76">
        <v>1026</v>
      </c>
      <c r="AD31" s="76">
        <v>141</v>
      </c>
      <c r="AE31" s="76">
        <v>73</v>
      </c>
      <c r="AF31" s="76">
        <v>8</v>
      </c>
      <c r="AG31" s="76">
        <v>87</v>
      </c>
      <c r="AH31" s="76">
        <v>35</v>
      </c>
      <c r="AI31" s="76">
        <v>144</v>
      </c>
      <c r="AJ31" s="76">
        <v>36</v>
      </c>
      <c r="AK31" s="76">
        <v>218</v>
      </c>
      <c r="AL31" s="76">
        <v>582</v>
      </c>
      <c r="AM31" s="76">
        <v>502</v>
      </c>
      <c r="AN31" s="76">
        <v>24</v>
      </c>
      <c r="AO31" s="76">
        <v>104</v>
      </c>
      <c r="AP31" s="76">
        <v>170</v>
      </c>
      <c r="AQ31" s="76">
        <v>20</v>
      </c>
      <c r="AR31" s="76">
        <v>25</v>
      </c>
      <c r="AS31" s="76">
        <v>395</v>
      </c>
      <c r="AT31" s="76">
        <v>54</v>
      </c>
      <c r="AU31" s="76">
        <v>123</v>
      </c>
      <c r="AV31" s="76">
        <v>54</v>
      </c>
      <c r="AW31" s="76">
        <v>72</v>
      </c>
      <c r="AX31" s="76">
        <v>78</v>
      </c>
      <c r="AY31" s="76">
        <v>211</v>
      </c>
      <c r="AZ31" s="76">
        <v>77</v>
      </c>
      <c r="BA31" s="76">
        <v>82</v>
      </c>
      <c r="BB31" s="76">
        <v>60</v>
      </c>
      <c r="BC31" s="76">
        <v>625</v>
      </c>
      <c r="BD31" s="76">
        <v>47</v>
      </c>
      <c r="BE31" s="76">
        <v>29</v>
      </c>
      <c r="BF31" s="76">
        <v>52</v>
      </c>
      <c r="BG31" s="76">
        <v>100</v>
      </c>
      <c r="BH31" s="76">
        <v>26</v>
      </c>
      <c r="BI31" s="76">
        <v>77</v>
      </c>
      <c r="BJ31" s="76">
        <v>26</v>
      </c>
      <c r="BK31" s="76">
        <v>8</v>
      </c>
      <c r="BL31" s="76">
        <v>160</v>
      </c>
      <c r="BM31" s="76">
        <v>48</v>
      </c>
      <c r="BN31" s="76">
        <v>79</v>
      </c>
      <c r="BO31" s="76">
        <v>26</v>
      </c>
      <c r="BP31" s="76">
        <v>73</v>
      </c>
      <c r="BQ31" s="76">
        <v>17</v>
      </c>
      <c r="BR31" s="76">
        <v>21</v>
      </c>
      <c r="BS31" s="76">
        <v>82</v>
      </c>
      <c r="BT31" s="76">
        <v>78</v>
      </c>
      <c r="BU31" s="76">
        <v>205</v>
      </c>
      <c r="BV31" s="76">
        <v>0</v>
      </c>
      <c r="BW31" s="76">
        <v>269</v>
      </c>
      <c r="BX31" s="76">
        <v>111</v>
      </c>
      <c r="BY31" s="76">
        <v>97</v>
      </c>
      <c r="BZ31" s="76">
        <v>141</v>
      </c>
      <c r="CA31" s="76">
        <v>45</v>
      </c>
      <c r="CB31" s="76">
        <v>999</v>
      </c>
      <c r="CC31" s="76">
        <v>11</v>
      </c>
      <c r="CD31" s="76">
        <v>12337</v>
      </c>
      <c r="CE31" s="12">
        <v>7252</v>
      </c>
    </row>
    <row r="32" spans="1:84" x14ac:dyDescent="0.35">
      <c r="A32" s="71">
        <v>28</v>
      </c>
      <c r="B32" s="75" t="s">
        <v>35</v>
      </c>
      <c r="C32" s="76">
        <v>0</v>
      </c>
      <c r="D32" s="76">
        <v>0</v>
      </c>
      <c r="E32" s="76">
        <v>23</v>
      </c>
      <c r="F32" s="76">
        <v>279</v>
      </c>
      <c r="G32" s="76">
        <v>8</v>
      </c>
      <c r="H32" s="76">
        <v>4</v>
      </c>
      <c r="I32" s="76">
        <v>152</v>
      </c>
      <c r="J32" s="76">
        <v>3</v>
      </c>
      <c r="K32" s="76">
        <v>898</v>
      </c>
      <c r="L32" s="76">
        <v>286</v>
      </c>
      <c r="M32" s="76">
        <v>0</v>
      </c>
      <c r="N32" s="76">
        <v>0</v>
      </c>
      <c r="O32" s="76">
        <v>35</v>
      </c>
      <c r="P32" s="76">
        <v>379</v>
      </c>
      <c r="Q32" s="76">
        <v>0</v>
      </c>
      <c r="R32" s="76">
        <v>0</v>
      </c>
      <c r="S32" s="76">
        <v>0</v>
      </c>
      <c r="T32" s="76">
        <v>356</v>
      </c>
      <c r="U32" s="76">
        <v>7</v>
      </c>
      <c r="V32" s="76">
        <v>67</v>
      </c>
      <c r="W32" s="76">
        <v>0</v>
      </c>
      <c r="X32" s="76">
        <v>368</v>
      </c>
      <c r="Y32" s="76">
        <v>6</v>
      </c>
      <c r="Z32" s="76">
        <v>0</v>
      </c>
      <c r="AA32" s="76">
        <v>13</v>
      </c>
      <c r="AB32" s="76">
        <v>758</v>
      </c>
      <c r="AC32" s="76">
        <v>106</v>
      </c>
      <c r="AD32" s="76">
        <v>14</v>
      </c>
      <c r="AE32" s="76">
        <v>9</v>
      </c>
      <c r="AF32" s="76">
        <v>3</v>
      </c>
      <c r="AG32" s="76">
        <v>109</v>
      </c>
      <c r="AH32" s="76">
        <v>3</v>
      </c>
      <c r="AI32" s="76">
        <v>98</v>
      </c>
      <c r="AJ32" s="76">
        <v>0</v>
      </c>
      <c r="AK32" s="76">
        <v>324</v>
      </c>
      <c r="AL32" s="76">
        <v>525</v>
      </c>
      <c r="AM32" s="76">
        <v>15</v>
      </c>
      <c r="AN32" s="76">
        <v>4</v>
      </c>
      <c r="AO32" s="76">
        <v>9</v>
      </c>
      <c r="AP32" s="76">
        <v>1368</v>
      </c>
      <c r="AQ32" s="76">
        <v>0</v>
      </c>
      <c r="AR32" s="76">
        <v>230</v>
      </c>
      <c r="AS32" s="76">
        <v>229</v>
      </c>
      <c r="AT32" s="76">
        <v>451</v>
      </c>
      <c r="AU32" s="76">
        <v>70</v>
      </c>
      <c r="AV32" s="76">
        <v>13</v>
      </c>
      <c r="AW32" s="76">
        <v>0</v>
      </c>
      <c r="AX32" s="76">
        <v>0</v>
      </c>
      <c r="AY32" s="76">
        <v>1474</v>
      </c>
      <c r="AZ32" s="76">
        <v>264</v>
      </c>
      <c r="BA32" s="76">
        <v>0</v>
      </c>
      <c r="BB32" s="76">
        <v>165</v>
      </c>
      <c r="BC32" s="76">
        <v>47</v>
      </c>
      <c r="BD32" s="76">
        <v>0</v>
      </c>
      <c r="BE32" s="76">
        <v>0</v>
      </c>
      <c r="BF32" s="76">
        <v>4</v>
      </c>
      <c r="BG32" s="76">
        <v>32</v>
      </c>
      <c r="BH32" s="76">
        <v>0</v>
      </c>
      <c r="BI32" s="76">
        <v>115</v>
      </c>
      <c r="BJ32" s="76">
        <v>0</v>
      </c>
      <c r="BK32" s="76">
        <v>0</v>
      </c>
      <c r="BL32" s="76">
        <v>7</v>
      </c>
      <c r="BM32" s="76">
        <v>0</v>
      </c>
      <c r="BN32" s="76">
        <v>262</v>
      </c>
      <c r="BO32" s="76">
        <v>3</v>
      </c>
      <c r="BP32" s="76">
        <v>6</v>
      </c>
      <c r="BQ32" s="76">
        <v>7</v>
      </c>
      <c r="BR32" s="76">
        <v>0</v>
      </c>
      <c r="BS32" s="76">
        <v>4</v>
      </c>
      <c r="BT32" s="76">
        <v>9</v>
      </c>
      <c r="BU32" s="76">
        <v>0</v>
      </c>
      <c r="BV32" s="76">
        <v>5</v>
      </c>
      <c r="BW32" s="76">
        <v>1493</v>
      </c>
      <c r="BX32" s="76">
        <v>278</v>
      </c>
      <c r="BY32" s="76">
        <v>9</v>
      </c>
      <c r="BZ32" s="76">
        <v>268</v>
      </c>
      <c r="CA32" s="76">
        <v>407</v>
      </c>
      <c r="CB32" s="76">
        <v>62</v>
      </c>
      <c r="CC32" s="76">
        <v>0</v>
      </c>
      <c r="CD32" s="76">
        <v>12161</v>
      </c>
      <c r="CE32" s="12">
        <v>11849</v>
      </c>
    </row>
    <row r="33" spans="1:83" x14ac:dyDescent="0.35">
      <c r="A33" s="71">
        <v>29</v>
      </c>
      <c r="B33" s="75" t="s">
        <v>36</v>
      </c>
      <c r="C33" s="76">
        <v>0</v>
      </c>
      <c r="D33" s="76">
        <v>8</v>
      </c>
      <c r="E33" s="76">
        <v>38</v>
      </c>
      <c r="F33" s="76">
        <v>133</v>
      </c>
      <c r="G33" s="76">
        <v>56</v>
      </c>
      <c r="H33" s="76">
        <v>21</v>
      </c>
      <c r="I33" s="76">
        <v>43</v>
      </c>
      <c r="J33" s="76">
        <v>3</v>
      </c>
      <c r="K33" s="76">
        <v>57</v>
      </c>
      <c r="L33" s="76">
        <v>2989</v>
      </c>
      <c r="M33" s="76">
        <v>0</v>
      </c>
      <c r="N33" s="76">
        <v>11</v>
      </c>
      <c r="O33" s="76">
        <v>55</v>
      </c>
      <c r="P33" s="76">
        <v>240</v>
      </c>
      <c r="Q33" s="76">
        <v>5</v>
      </c>
      <c r="R33" s="76">
        <v>9</v>
      </c>
      <c r="S33" s="76">
        <v>0</v>
      </c>
      <c r="T33" s="76">
        <v>238</v>
      </c>
      <c r="U33" s="76">
        <v>32</v>
      </c>
      <c r="V33" s="76">
        <v>56</v>
      </c>
      <c r="W33" s="76">
        <v>3</v>
      </c>
      <c r="X33" s="76">
        <v>45</v>
      </c>
      <c r="Y33" s="76">
        <v>17</v>
      </c>
      <c r="Z33" s="76">
        <v>15</v>
      </c>
      <c r="AA33" s="76">
        <v>38</v>
      </c>
      <c r="AB33" s="76">
        <v>229</v>
      </c>
      <c r="AC33" s="76">
        <v>232</v>
      </c>
      <c r="AD33" s="76">
        <v>13</v>
      </c>
      <c r="AE33" s="76">
        <v>15</v>
      </c>
      <c r="AF33" s="76">
        <v>4</v>
      </c>
      <c r="AG33" s="76">
        <v>811</v>
      </c>
      <c r="AH33" s="76">
        <v>0</v>
      </c>
      <c r="AI33" s="76">
        <v>707</v>
      </c>
      <c r="AJ33" s="76">
        <v>0</v>
      </c>
      <c r="AK33" s="76">
        <v>109</v>
      </c>
      <c r="AL33" s="76">
        <v>98</v>
      </c>
      <c r="AM33" s="76">
        <v>256</v>
      </c>
      <c r="AN33" s="76">
        <v>7</v>
      </c>
      <c r="AO33" s="76">
        <v>69</v>
      </c>
      <c r="AP33" s="76">
        <v>149</v>
      </c>
      <c r="AQ33" s="76">
        <v>10</v>
      </c>
      <c r="AR33" s="76">
        <v>114</v>
      </c>
      <c r="AS33" s="76">
        <v>67</v>
      </c>
      <c r="AT33" s="76">
        <v>66</v>
      </c>
      <c r="AU33" s="76">
        <v>876</v>
      </c>
      <c r="AV33" s="76">
        <v>8</v>
      </c>
      <c r="AW33" s="76">
        <v>70</v>
      </c>
      <c r="AX33" s="76">
        <v>19</v>
      </c>
      <c r="AY33" s="76">
        <v>113</v>
      </c>
      <c r="AZ33" s="76">
        <v>478</v>
      </c>
      <c r="BA33" s="76">
        <v>77</v>
      </c>
      <c r="BB33" s="76">
        <v>666</v>
      </c>
      <c r="BC33" s="76">
        <v>156</v>
      </c>
      <c r="BD33" s="76">
        <v>9</v>
      </c>
      <c r="BE33" s="76">
        <v>4</v>
      </c>
      <c r="BF33" s="76">
        <v>8</v>
      </c>
      <c r="BG33" s="76">
        <v>62</v>
      </c>
      <c r="BH33" s="76">
        <v>3</v>
      </c>
      <c r="BI33" s="76">
        <v>66</v>
      </c>
      <c r="BJ33" s="76">
        <v>11</v>
      </c>
      <c r="BK33" s="76">
        <v>0</v>
      </c>
      <c r="BL33" s="76">
        <v>16</v>
      </c>
      <c r="BM33" s="76">
        <v>0</v>
      </c>
      <c r="BN33" s="76">
        <v>23</v>
      </c>
      <c r="BO33" s="76">
        <v>3</v>
      </c>
      <c r="BP33" s="76">
        <v>25</v>
      </c>
      <c r="BQ33" s="76">
        <v>0</v>
      </c>
      <c r="BR33" s="76">
        <v>4</v>
      </c>
      <c r="BS33" s="76">
        <v>0</v>
      </c>
      <c r="BT33" s="76">
        <v>12</v>
      </c>
      <c r="BU33" s="76">
        <v>9</v>
      </c>
      <c r="BV33" s="76">
        <v>0</v>
      </c>
      <c r="BW33" s="76">
        <v>101</v>
      </c>
      <c r="BX33" s="76">
        <v>611</v>
      </c>
      <c r="BY33" s="76">
        <v>5</v>
      </c>
      <c r="BZ33" s="76">
        <v>529</v>
      </c>
      <c r="CA33" s="76">
        <v>46</v>
      </c>
      <c r="CB33" s="76">
        <v>68</v>
      </c>
      <c r="CC33" s="76">
        <v>0</v>
      </c>
      <c r="CD33" s="76">
        <v>11152</v>
      </c>
      <c r="CE33" s="12">
        <v>10001</v>
      </c>
    </row>
    <row r="34" spans="1:83" x14ac:dyDescent="0.35">
      <c r="A34" s="71">
        <v>30</v>
      </c>
      <c r="B34" s="75" t="s">
        <v>37</v>
      </c>
      <c r="C34" s="76">
        <v>29</v>
      </c>
      <c r="D34" s="76">
        <v>18</v>
      </c>
      <c r="E34" s="76">
        <v>179</v>
      </c>
      <c r="F34" s="76">
        <v>214</v>
      </c>
      <c r="G34" s="76">
        <v>119</v>
      </c>
      <c r="H34" s="76">
        <v>137</v>
      </c>
      <c r="I34" s="76">
        <v>243</v>
      </c>
      <c r="J34" s="76">
        <v>17</v>
      </c>
      <c r="K34" s="76">
        <v>226</v>
      </c>
      <c r="L34" s="76">
        <v>187</v>
      </c>
      <c r="M34" s="76">
        <v>11</v>
      </c>
      <c r="N34" s="76">
        <v>49</v>
      </c>
      <c r="O34" s="76">
        <v>223</v>
      </c>
      <c r="P34" s="76">
        <v>598</v>
      </c>
      <c r="Q34" s="76">
        <v>34</v>
      </c>
      <c r="R34" s="76">
        <v>42</v>
      </c>
      <c r="S34" s="76">
        <v>26</v>
      </c>
      <c r="T34" s="76">
        <v>112</v>
      </c>
      <c r="U34" s="76">
        <v>152</v>
      </c>
      <c r="V34" s="76">
        <v>518</v>
      </c>
      <c r="W34" s="76">
        <v>7</v>
      </c>
      <c r="X34" s="76">
        <v>168</v>
      </c>
      <c r="Y34" s="76">
        <v>36</v>
      </c>
      <c r="Z34" s="76">
        <v>44</v>
      </c>
      <c r="AA34" s="76">
        <v>166</v>
      </c>
      <c r="AB34" s="76">
        <v>253</v>
      </c>
      <c r="AC34" s="76">
        <v>658</v>
      </c>
      <c r="AD34" s="76">
        <v>68</v>
      </c>
      <c r="AE34" s="76">
        <v>44</v>
      </c>
      <c r="AF34" s="76">
        <v>5</v>
      </c>
      <c r="AG34" s="76">
        <v>220</v>
      </c>
      <c r="AH34" s="76">
        <v>22</v>
      </c>
      <c r="AI34" s="76">
        <v>261</v>
      </c>
      <c r="AJ34" s="76">
        <v>28</v>
      </c>
      <c r="AK34" s="76">
        <v>384</v>
      </c>
      <c r="AL34" s="76">
        <v>388</v>
      </c>
      <c r="AM34" s="76">
        <v>344</v>
      </c>
      <c r="AN34" s="76">
        <v>14</v>
      </c>
      <c r="AO34" s="76">
        <v>110</v>
      </c>
      <c r="AP34" s="76">
        <v>179</v>
      </c>
      <c r="AQ34" s="76">
        <v>23</v>
      </c>
      <c r="AR34" s="76">
        <v>48</v>
      </c>
      <c r="AS34" s="76">
        <v>304</v>
      </c>
      <c r="AT34" s="76">
        <v>55</v>
      </c>
      <c r="AU34" s="76">
        <v>190</v>
      </c>
      <c r="AV34" s="76">
        <v>60</v>
      </c>
      <c r="AW34" s="76">
        <v>65</v>
      </c>
      <c r="AX34" s="76">
        <v>69</v>
      </c>
      <c r="AY34" s="76">
        <v>302</v>
      </c>
      <c r="AZ34" s="76">
        <v>115</v>
      </c>
      <c r="BA34" s="76">
        <v>91</v>
      </c>
      <c r="BB34" s="76">
        <v>105</v>
      </c>
      <c r="BC34" s="76">
        <v>687</v>
      </c>
      <c r="BD34" s="76">
        <v>35</v>
      </c>
      <c r="BE34" s="76">
        <v>11</v>
      </c>
      <c r="BF34" s="76">
        <v>45</v>
      </c>
      <c r="BG34" s="76">
        <v>101</v>
      </c>
      <c r="BH34" s="76">
        <v>23</v>
      </c>
      <c r="BI34" s="76">
        <v>111</v>
      </c>
      <c r="BJ34" s="76">
        <v>18</v>
      </c>
      <c r="BK34" s="76">
        <v>16</v>
      </c>
      <c r="BL34" s="76">
        <v>87</v>
      </c>
      <c r="BM34" s="76">
        <v>36</v>
      </c>
      <c r="BN34" s="76">
        <v>129</v>
      </c>
      <c r="BO34" s="76">
        <v>18</v>
      </c>
      <c r="BP34" s="76">
        <v>58</v>
      </c>
      <c r="BQ34" s="76">
        <v>17</v>
      </c>
      <c r="BR34" s="76">
        <v>9</v>
      </c>
      <c r="BS34" s="76">
        <v>46</v>
      </c>
      <c r="BT34" s="76">
        <v>49</v>
      </c>
      <c r="BU34" s="76">
        <v>76</v>
      </c>
      <c r="BV34" s="76">
        <v>0</v>
      </c>
      <c r="BW34" s="76">
        <v>313</v>
      </c>
      <c r="BX34" s="76">
        <v>151</v>
      </c>
      <c r="BY34" s="76">
        <v>61</v>
      </c>
      <c r="BZ34" s="76">
        <v>330</v>
      </c>
      <c r="CA34" s="76">
        <v>67</v>
      </c>
      <c r="CB34" s="76">
        <v>377</v>
      </c>
      <c r="CC34" s="76">
        <v>3</v>
      </c>
      <c r="CD34" s="76">
        <v>10834</v>
      </c>
      <c r="CE34" s="12">
        <v>7559</v>
      </c>
    </row>
    <row r="35" spans="1:83" x14ac:dyDescent="0.35">
      <c r="A35" s="71">
        <v>31</v>
      </c>
      <c r="B35" s="75" t="s">
        <v>38</v>
      </c>
      <c r="C35" s="76">
        <v>0</v>
      </c>
      <c r="D35" s="76">
        <v>5</v>
      </c>
      <c r="E35" s="76">
        <v>35</v>
      </c>
      <c r="F35" s="76">
        <v>145</v>
      </c>
      <c r="G35" s="76">
        <v>19</v>
      </c>
      <c r="H35" s="76">
        <v>28</v>
      </c>
      <c r="I35" s="76">
        <v>157</v>
      </c>
      <c r="J35" s="76">
        <v>4</v>
      </c>
      <c r="K35" s="76">
        <v>305</v>
      </c>
      <c r="L35" s="76">
        <v>500</v>
      </c>
      <c r="M35" s="76">
        <v>5</v>
      </c>
      <c r="N35" s="76">
        <v>4</v>
      </c>
      <c r="O35" s="76">
        <v>91</v>
      </c>
      <c r="P35" s="76">
        <v>986</v>
      </c>
      <c r="Q35" s="76">
        <v>3</v>
      </c>
      <c r="R35" s="76">
        <v>4</v>
      </c>
      <c r="S35" s="76">
        <v>0</v>
      </c>
      <c r="T35" s="76">
        <v>127</v>
      </c>
      <c r="U35" s="76">
        <v>25</v>
      </c>
      <c r="V35" s="76">
        <v>169</v>
      </c>
      <c r="W35" s="76">
        <v>0</v>
      </c>
      <c r="X35" s="76">
        <v>289</v>
      </c>
      <c r="Y35" s="76">
        <v>0</v>
      </c>
      <c r="Z35" s="76">
        <v>4</v>
      </c>
      <c r="AA35" s="76">
        <v>37</v>
      </c>
      <c r="AB35" s="76">
        <v>857</v>
      </c>
      <c r="AC35" s="76">
        <v>97</v>
      </c>
      <c r="AD35" s="76">
        <v>43</v>
      </c>
      <c r="AE35" s="76">
        <v>12</v>
      </c>
      <c r="AF35" s="76">
        <v>0</v>
      </c>
      <c r="AG35" s="76">
        <v>101</v>
      </c>
      <c r="AH35" s="76">
        <v>0</v>
      </c>
      <c r="AI35" s="76">
        <v>446</v>
      </c>
      <c r="AJ35" s="76">
        <v>4</v>
      </c>
      <c r="AK35" s="76">
        <v>535</v>
      </c>
      <c r="AL35" s="76">
        <v>391</v>
      </c>
      <c r="AM35" s="76">
        <v>24</v>
      </c>
      <c r="AN35" s="76">
        <v>0</v>
      </c>
      <c r="AO35" s="76">
        <v>33</v>
      </c>
      <c r="AP35" s="76">
        <v>266</v>
      </c>
      <c r="AQ35" s="76">
        <v>0</v>
      </c>
      <c r="AR35" s="76">
        <v>59</v>
      </c>
      <c r="AS35" s="76">
        <v>147</v>
      </c>
      <c r="AT35" s="76">
        <v>78</v>
      </c>
      <c r="AU35" s="76">
        <v>221</v>
      </c>
      <c r="AV35" s="76">
        <v>18</v>
      </c>
      <c r="AW35" s="76">
        <v>14</v>
      </c>
      <c r="AX35" s="76">
        <v>10</v>
      </c>
      <c r="AY35" s="76">
        <v>669</v>
      </c>
      <c r="AZ35" s="76">
        <v>217</v>
      </c>
      <c r="BA35" s="76">
        <v>14</v>
      </c>
      <c r="BB35" s="76">
        <v>156</v>
      </c>
      <c r="BC35" s="76">
        <v>89</v>
      </c>
      <c r="BD35" s="76">
        <v>5</v>
      </c>
      <c r="BE35" s="76">
        <v>5</v>
      </c>
      <c r="BF35" s="76">
        <v>9</v>
      </c>
      <c r="BG35" s="76">
        <v>46</v>
      </c>
      <c r="BH35" s="76">
        <v>3</v>
      </c>
      <c r="BI35" s="76">
        <v>80</v>
      </c>
      <c r="BJ35" s="76">
        <v>0</v>
      </c>
      <c r="BK35" s="76">
        <v>0</v>
      </c>
      <c r="BL35" s="76">
        <v>17</v>
      </c>
      <c r="BM35" s="76">
        <v>6</v>
      </c>
      <c r="BN35" s="76">
        <v>136</v>
      </c>
      <c r="BO35" s="76">
        <v>0</v>
      </c>
      <c r="BP35" s="76">
        <v>9</v>
      </c>
      <c r="BQ35" s="76">
        <v>10</v>
      </c>
      <c r="BR35" s="76">
        <v>0</v>
      </c>
      <c r="BS35" s="76">
        <v>13</v>
      </c>
      <c r="BT35" s="76">
        <v>5</v>
      </c>
      <c r="BU35" s="76">
        <v>8</v>
      </c>
      <c r="BV35" s="76">
        <v>3</v>
      </c>
      <c r="BW35" s="76">
        <v>354</v>
      </c>
      <c r="BX35" s="76">
        <v>355</v>
      </c>
      <c r="BY35" s="76">
        <v>22</v>
      </c>
      <c r="BZ35" s="76">
        <v>534</v>
      </c>
      <c r="CA35" s="76">
        <v>41</v>
      </c>
      <c r="CB35" s="76">
        <v>109</v>
      </c>
      <c r="CC35" s="76">
        <v>6</v>
      </c>
      <c r="CD35" s="76">
        <v>9220</v>
      </c>
      <c r="CE35" s="12">
        <v>8656</v>
      </c>
    </row>
    <row r="36" spans="1:83" x14ac:dyDescent="0.35">
      <c r="A36" s="71">
        <v>32</v>
      </c>
      <c r="B36" s="75" t="s">
        <v>39</v>
      </c>
      <c r="C36" s="76">
        <v>18</v>
      </c>
      <c r="D36" s="76">
        <v>17</v>
      </c>
      <c r="E36" s="76">
        <v>124</v>
      </c>
      <c r="F36" s="76">
        <v>155</v>
      </c>
      <c r="G36" s="76">
        <v>134</v>
      </c>
      <c r="H36" s="76">
        <v>93</v>
      </c>
      <c r="I36" s="76">
        <v>241</v>
      </c>
      <c r="J36" s="76">
        <v>24</v>
      </c>
      <c r="K36" s="76">
        <v>351</v>
      </c>
      <c r="L36" s="76">
        <v>83</v>
      </c>
      <c r="M36" s="76">
        <v>6</v>
      </c>
      <c r="N36" s="76">
        <v>65</v>
      </c>
      <c r="O36" s="76">
        <v>140</v>
      </c>
      <c r="P36" s="76">
        <v>317</v>
      </c>
      <c r="Q36" s="76">
        <v>29</v>
      </c>
      <c r="R36" s="76">
        <v>33</v>
      </c>
      <c r="S36" s="76">
        <v>24</v>
      </c>
      <c r="T36" s="76">
        <v>110</v>
      </c>
      <c r="U36" s="76">
        <v>132</v>
      </c>
      <c r="V36" s="76">
        <v>312</v>
      </c>
      <c r="W36" s="76">
        <v>12</v>
      </c>
      <c r="X36" s="76">
        <v>204</v>
      </c>
      <c r="Y36" s="76">
        <v>30</v>
      </c>
      <c r="Z36" s="76">
        <v>27</v>
      </c>
      <c r="AA36" s="76">
        <v>105</v>
      </c>
      <c r="AB36" s="76">
        <v>125</v>
      </c>
      <c r="AC36" s="76">
        <v>312</v>
      </c>
      <c r="AD36" s="76">
        <v>77</v>
      </c>
      <c r="AE36" s="76">
        <v>47</v>
      </c>
      <c r="AF36" s="76">
        <v>10</v>
      </c>
      <c r="AG36" s="76">
        <v>103</v>
      </c>
      <c r="AH36" s="76">
        <v>18</v>
      </c>
      <c r="AI36" s="76">
        <v>138</v>
      </c>
      <c r="AJ36" s="76">
        <v>25</v>
      </c>
      <c r="AK36" s="76">
        <v>245</v>
      </c>
      <c r="AL36" s="76">
        <v>239</v>
      </c>
      <c r="AM36" s="76">
        <v>119</v>
      </c>
      <c r="AN36" s="76">
        <v>23</v>
      </c>
      <c r="AO36" s="76">
        <v>78</v>
      </c>
      <c r="AP36" s="76">
        <v>160</v>
      </c>
      <c r="AQ36" s="76">
        <v>14</v>
      </c>
      <c r="AR36" s="76">
        <v>64</v>
      </c>
      <c r="AS36" s="76">
        <v>162</v>
      </c>
      <c r="AT36" s="76">
        <v>137</v>
      </c>
      <c r="AU36" s="76">
        <v>115</v>
      </c>
      <c r="AV36" s="76">
        <v>59</v>
      </c>
      <c r="AW36" s="76">
        <v>55</v>
      </c>
      <c r="AX36" s="76">
        <v>80</v>
      </c>
      <c r="AY36" s="76">
        <v>268</v>
      </c>
      <c r="AZ36" s="76">
        <v>90</v>
      </c>
      <c r="BA36" s="76">
        <v>63</v>
      </c>
      <c r="BB36" s="76">
        <v>98</v>
      </c>
      <c r="BC36" s="76">
        <v>492</v>
      </c>
      <c r="BD36" s="76">
        <v>48</v>
      </c>
      <c r="BE36" s="76">
        <v>35</v>
      </c>
      <c r="BF36" s="76">
        <v>43</v>
      </c>
      <c r="BG36" s="76">
        <v>64</v>
      </c>
      <c r="BH36" s="76">
        <v>13</v>
      </c>
      <c r="BI36" s="76">
        <v>166</v>
      </c>
      <c r="BJ36" s="76">
        <v>16</v>
      </c>
      <c r="BK36" s="76">
        <v>11</v>
      </c>
      <c r="BL36" s="76">
        <v>71</v>
      </c>
      <c r="BM36" s="76">
        <v>30</v>
      </c>
      <c r="BN36" s="76">
        <v>216</v>
      </c>
      <c r="BO36" s="76">
        <v>31</v>
      </c>
      <c r="BP36" s="76">
        <v>42</v>
      </c>
      <c r="BQ36" s="76">
        <v>18</v>
      </c>
      <c r="BR36" s="76">
        <v>15</v>
      </c>
      <c r="BS36" s="76">
        <v>45</v>
      </c>
      <c r="BT36" s="76">
        <v>36</v>
      </c>
      <c r="BU36" s="76">
        <v>65</v>
      </c>
      <c r="BV36" s="76">
        <v>5</v>
      </c>
      <c r="BW36" s="76">
        <v>225</v>
      </c>
      <c r="BX36" s="76">
        <v>88</v>
      </c>
      <c r="BY36" s="76">
        <v>51</v>
      </c>
      <c r="BZ36" s="76">
        <v>243</v>
      </c>
      <c r="CA36" s="76">
        <v>120</v>
      </c>
      <c r="CB36" s="76">
        <v>229</v>
      </c>
      <c r="CC36" s="76">
        <v>11</v>
      </c>
      <c r="CD36" s="76">
        <v>8160</v>
      </c>
      <c r="CE36" s="12">
        <v>5700</v>
      </c>
    </row>
    <row r="37" spans="1:83" x14ac:dyDescent="0.35">
      <c r="A37" s="71">
        <v>33</v>
      </c>
      <c r="B37" s="75" t="s">
        <v>40</v>
      </c>
      <c r="C37" s="76">
        <v>0</v>
      </c>
      <c r="D37" s="76">
        <v>0</v>
      </c>
      <c r="E37" s="76">
        <v>0</v>
      </c>
      <c r="F37" s="76">
        <v>52</v>
      </c>
      <c r="G37" s="76">
        <v>3</v>
      </c>
      <c r="H37" s="76">
        <v>0</v>
      </c>
      <c r="I37" s="76">
        <v>11</v>
      </c>
      <c r="J37" s="76">
        <v>0</v>
      </c>
      <c r="K37" s="76">
        <v>148</v>
      </c>
      <c r="L37" s="76">
        <v>1746</v>
      </c>
      <c r="M37" s="76">
        <v>0</v>
      </c>
      <c r="N37" s="76">
        <v>0</v>
      </c>
      <c r="O37" s="76">
        <v>0</v>
      </c>
      <c r="P37" s="76">
        <v>117</v>
      </c>
      <c r="Q37" s="76">
        <v>0</v>
      </c>
      <c r="R37" s="76">
        <v>0</v>
      </c>
      <c r="S37" s="76">
        <v>0</v>
      </c>
      <c r="T37" s="76">
        <v>262</v>
      </c>
      <c r="U37" s="76">
        <v>3</v>
      </c>
      <c r="V37" s="76">
        <v>5</v>
      </c>
      <c r="W37" s="76">
        <v>0</v>
      </c>
      <c r="X37" s="76">
        <v>49</v>
      </c>
      <c r="Y37" s="76">
        <v>0</v>
      </c>
      <c r="Z37" s="76">
        <v>0</v>
      </c>
      <c r="AA37" s="76">
        <v>0</v>
      </c>
      <c r="AB37" s="76">
        <v>1497</v>
      </c>
      <c r="AC37" s="76">
        <v>28</v>
      </c>
      <c r="AD37" s="76">
        <v>0</v>
      </c>
      <c r="AE37" s="76">
        <v>0</v>
      </c>
      <c r="AF37" s="76">
        <v>0</v>
      </c>
      <c r="AG37" s="76">
        <v>157</v>
      </c>
      <c r="AH37" s="76">
        <v>0</v>
      </c>
      <c r="AI37" s="76">
        <v>148</v>
      </c>
      <c r="AJ37" s="76">
        <v>0</v>
      </c>
      <c r="AK37" s="76">
        <v>203</v>
      </c>
      <c r="AL37" s="76">
        <v>124</v>
      </c>
      <c r="AM37" s="76">
        <v>0</v>
      </c>
      <c r="AN37" s="76">
        <v>0</v>
      </c>
      <c r="AO37" s="76">
        <v>3</v>
      </c>
      <c r="AP37" s="76">
        <v>161</v>
      </c>
      <c r="AQ37" s="76">
        <v>0</v>
      </c>
      <c r="AR37" s="76">
        <v>998</v>
      </c>
      <c r="AS37" s="76">
        <v>67</v>
      </c>
      <c r="AT37" s="76">
        <v>158</v>
      </c>
      <c r="AU37" s="76">
        <v>109</v>
      </c>
      <c r="AV37" s="76">
        <v>13</v>
      </c>
      <c r="AW37" s="76">
        <v>0</v>
      </c>
      <c r="AX37" s="76">
        <v>0</v>
      </c>
      <c r="AY37" s="76">
        <v>299</v>
      </c>
      <c r="AZ37" s="76">
        <v>394</v>
      </c>
      <c r="BA37" s="76">
        <v>4</v>
      </c>
      <c r="BB37" s="76">
        <v>115</v>
      </c>
      <c r="BC37" s="76">
        <v>6</v>
      </c>
      <c r="BD37" s="76">
        <v>4</v>
      </c>
      <c r="BE37" s="76">
        <v>0</v>
      </c>
      <c r="BF37" s="76">
        <v>0</v>
      </c>
      <c r="BG37" s="76">
        <v>5</v>
      </c>
      <c r="BH37" s="76">
        <v>0</v>
      </c>
      <c r="BI37" s="76">
        <v>16</v>
      </c>
      <c r="BJ37" s="76">
        <v>0</v>
      </c>
      <c r="BK37" s="76">
        <v>0</v>
      </c>
      <c r="BL37" s="76">
        <v>0</v>
      </c>
      <c r="BM37" s="76">
        <v>0</v>
      </c>
      <c r="BN37" s="76">
        <v>60</v>
      </c>
      <c r="BO37" s="76">
        <v>0</v>
      </c>
      <c r="BP37" s="76">
        <v>0</v>
      </c>
      <c r="BQ37" s="76">
        <v>12</v>
      </c>
      <c r="BR37" s="76">
        <v>0</v>
      </c>
      <c r="BS37" s="76">
        <v>0</v>
      </c>
      <c r="BT37" s="76">
        <v>0</v>
      </c>
      <c r="BU37" s="76">
        <v>6</v>
      </c>
      <c r="BV37" s="76">
        <v>0</v>
      </c>
      <c r="BW37" s="76">
        <v>351</v>
      </c>
      <c r="BX37" s="76">
        <v>250</v>
      </c>
      <c r="BY37" s="76">
        <v>3</v>
      </c>
      <c r="BZ37" s="76">
        <v>110</v>
      </c>
      <c r="CA37" s="76">
        <v>449</v>
      </c>
      <c r="CB37" s="76">
        <v>8</v>
      </c>
      <c r="CC37" s="76">
        <v>0</v>
      </c>
      <c r="CD37" s="76">
        <v>8152</v>
      </c>
      <c r="CE37" s="12">
        <v>8075</v>
      </c>
    </row>
    <row r="38" spans="1:83" x14ac:dyDescent="0.35">
      <c r="A38" s="71">
        <v>34</v>
      </c>
      <c r="B38" s="75" t="s">
        <v>41</v>
      </c>
      <c r="C38" s="76">
        <v>14</v>
      </c>
      <c r="D38" s="76">
        <v>0</v>
      </c>
      <c r="E38" s="76">
        <v>74</v>
      </c>
      <c r="F38" s="76">
        <v>192</v>
      </c>
      <c r="G38" s="76">
        <v>15</v>
      </c>
      <c r="H38" s="76">
        <v>27</v>
      </c>
      <c r="I38" s="76">
        <v>70</v>
      </c>
      <c r="J38" s="76">
        <v>0</v>
      </c>
      <c r="K38" s="76">
        <v>100</v>
      </c>
      <c r="L38" s="76">
        <v>1300</v>
      </c>
      <c r="M38" s="76">
        <v>4</v>
      </c>
      <c r="N38" s="76">
        <v>3</v>
      </c>
      <c r="O38" s="76">
        <v>64</v>
      </c>
      <c r="P38" s="76">
        <v>418</v>
      </c>
      <c r="Q38" s="76">
        <v>9</v>
      </c>
      <c r="R38" s="76">
        <v>10</v>
      </c>
      <c r="S38" s="76">
        <v>6</v>
      </c>
      <c r="T38" s="76">
        <v>194</v>
      </c>
      <c r="U38" s="76">
        <v>12</v>
      </c>
      <c r="V38" s="76">
        <v>100</v>
      </c>
      <c r="W38" s="76">
        <v>0</v>
      </c>
      <c r="X38" s="76">
        <v>88</v>
      </c>
      <c r="Y38" s="76">
        <v>6</v>
      </c>
      <c r="Z38" s="76">
        <v>13</v>
      </c>
      <c r="AA38" s="76">
        <v>21</v>
      </c>
      <c r="AB38" s="76">
        <v>347</v>
      </c>
      <c r="AC38" s="76">
        <v>734</v>
      </c>
      <c r="AD38" s="76">
        <v>21</v>
      </c>
      <c r="AE38" s="76">
        <v>16</v>
      </c>
      <c r="AF38" s="76">
        <v>0</v>
      </c>
      <c r="AG38" s="76">
        <v>301</v>
      </c>
      <c r="AH38" s="76">
        <v>3</v>
      </c>
      <c r="AI38" s="76">
        <v>355</v>
      </c>
      <c r="AJ38" s="76">
        <v>8</v>
      </c>
      <c r="AK38" s="76">
        <v>211</v>
      </c>
      <c r="AL38" s="76">
        <v>115</v>
      </c>
      <c r="AM38" s="76">
        <v>51</v>
      </c>
      <c r="AN38" s="76">
        <v>3</v>
      </c>
      <c r="AO38" s="76">
        <v>37</v>
      </c>
      <c r="AP38" s="76">
        <v>212</v>
      </c>
      <c r="AQ38" s="76">
        <v>0</v>
      </c>
      <c r="AR38" s="76">
        <v>206</v>
      </c>
      <c r="AS38" s="76">
        <v>65</v>
      </c>
      <c r="AT38" s="76">
        <v>39</v>
      </c>
      <c r="AU38" s="76">
        <v>204</v>
      </c>
      <c r="AV38" s="76">
        <v>55</v>
      </c>
      <c r="AW38" s="76">
        <v>17</v>
      </c>
      <c r="AX38" s="76">
        <v>15</v>
      </c>
      <c r="AY38" s="76">
        <v>232</v>
      </c>
      <c r="AZ38" s="76">
        <v>328</v>
      </c>
      <c r="BA38" s="76">
        <v>31</v>
      </c>
      <c r="BB38" s="76">
        <v>228</v>
      </c>
      <c r="BC38" s="76">
        <v>143</v>
      </c>
      <c r="BD38" s="76">
        <v>9</v>
      </c>
      <c r="BE38" s="76">
        <v>0</v>
      </c>
      <c r="BF38" s="76">
        <v>4</v>
      </c>
      <c r="BG38" s="76">
        <v>46</v>
      </c>
      <c r="BH38" s="76">
        <v>5</v>
      </c>
      <c r="BI38" s="76">
        <v>36</v>
      </c>
      <c r="BJ38" s="76">
        <v>0</v>
      </c>
      <c r="BK38" s="76">
        <v>0</v>
      </c>
      <c r="BL38" s="76">
        <v>3</v>
      </c>
      <c r="BM38" s="76">
        <v>0</v>
      </c>
      <c r="BN38" s="76">
        <v>38</v>
      </c>
      <c r="BO38" s="76">
        <v>6</v>
      </c>
      <c r="BP38" s="76">
        <v>16</v>
      </c>
      <c r="BQ38" s="76">
        <v>3</v>
      </c>
      <c r="BR38" s="76">
        <v>3</v>
      </c>
      <c r="BS38" s="76">
        <v>13</v>
      </c>
      <c r="BT38" s="76">
        <v>0</v>
      </c>
      <c r="BU38" s="76">
        <v>31</v>
      </c>
      <c r="BV38" s="76">
        <v>0</v>
      </c>
      <c r="BW38" s="76">
        <v>142</v>
      </c>
      <c r="BX38" s="76">
        <v>281</v>
      </c>
      <c r="BY38" s="76">
        <v>79</v>
      </c>
      <c r="BZ38" s="76">
        <v>145</v>
      </c>
      <c r="CA38" s="76">
        <v>58</v>
      </c>
      <c r="CB38" s="76">
        <v>59</v>
      </c>
      <c r="CC38" s="76">
        <v>3</v>
      </c>
      <c r="CD38" s="76">
        <v>7696</v>
      </c>
      <c r="CE38" s="12">
        <v>6317</v>
      </c>
    </row>
    <row r="39" spans="1:83" x14ac:dyDescent="0.35">
      <c r="A39" s="71">
        <v>35</v>
      </c>
      <c r="B39" s="75" t="s">
        <v>42</v>
      </c>
      <c r="C39" s="76">
        <v>0</v>
      </c>
      <c r="D39" s="76">
        <v>0</v>
      </c>
      <c r="E39" s="76">
        <v>13</v>
      </c>
      <c r="F39" s="76">
        <v>154</v>
      </c>
      <c r="G39" s="76">
        <v>13</v>
      </c>
      <c r="H39" s="76">
        <v>11</v>
      </c>
      <c r="I39" s="76">
        <v>85</v>
      </c>
      <c r="J39" s="76">
        <v>0</v>
      </c>
      <c r="K39" s="76">
        <v>189</v>
      </c>
      <c r="L39" s="76">
        <v>150</v>
      </c>
      <c r="M39" s="76">
        <v>0</v>
      </c>
      <c r="N39" s="76">
        <v>0</v>
      </c>
      <c r="O39" s="76">
        <v>78</v>
      </c>
      <c r="P39" s="76">
        <v>1008</v>
      </c>
      <c r="Q39" s="76">
        <v>0</v>
      </c>
      <c r="R39" s="76">
        <v>0</v>
      </c>
      <c r="S39" s="76">
        <v>0</v>
      </c>
      <c r="T39" s="76">
        <v>86</v>
      </c>
      <c r="U39" s="76">
        <v>9</v>
      </c>
      <c r="V39" s="76">
        <v>124</v>
      </c>
      <c r="W39" s="76">
        <v>0</v>
      </c>
      <c r="X39" s="76">
        <v>221</v>
      </c>
      <c r="Y39" s="76">
        <v>0</v>
      </c>
      <c r="Z39" s="76">
        <v>6</v>
      </c>
      <c r="AA39" s="76">
        <v>32</v>
      </c>
      <c r="AB39" s="76">
        <v>1009</v>
      </c>
      <c r="AC39" s="76">
        <v>44</v>
      </c>
      <c r="AD39" s="76">
        <v>7</v>
      </c>
      <c r="AE39" s="76">
        <v>9</v>
      </c>
      <c r="AF39" s="76">
        <v>0</v>
      </c>
      <c r="AG39" s="76">
        <v>29</v>
      </c>
      <c r="AH39" s="76">
        <v>0</v>
      </c>
      <c r="AI39" s="76">
        <v>271</v>
      </c>
      <c r="AJ39" s="76">
        <v>0</v>
      </c>
      <c r="AK39" s="76">
        <v>436</v>
      </c>
      <c r="AL39" s="76">
        <v>463</v>
      </c>
      <c r="AM39" s="76">
        <v>13</v>
      </c>
      <c r="AN39" s="76">
        <v>0</v>
      </c>
      <c r="AO39" s="76">
        <v>8</v>
      </c>
      <c r="AP39" s="76">
        <v>188</v>
      </c>
      <c r="AQ39" s="76">
        <v>4</v>
      </c>
      <c r="AR39" s="76">
        <v>24</v>
      </c>
      <c r="AS39" s="76">
        <v>106</v>
      </c>
      <c r="AT39" s="76">
        <v>21</v>
      </c>
      <c r="AU39" s="76">
        <v>98</v>
      </c>
      <c r="AV39" s="76">
        <v>5</v>
      </c>
      <c r="AW39" s="76">
        <v>12</v>
      </c>
      <c r="AX39" s="76">
        <v>0</v>
      </c>
      <c r="AY39" s="76">
        <v>894</v>
      </c>
      <c r="AZ39" s="76">
        <v>84</v>
      </c>
      <c r="BA39" s="76">
        <v>5</v>
      </c>
      <c r="BB39" s="76">
        <v>83</v>
      </c>
      <c r="BC39" s="76">
        <v>72</v>
      </c>
      <c r="BD39" s="76">
        <v>0</v>
      </c>
      <c r="BE39" s="76">
        <v>0</v>
      </c>
      <c r="BF39" s="76">
        <v>0</v>
      </c>
      <c r="BG39" s="76">
        <v>30</v>
      </c>
      <c r="BH39" s="76">
        <v>0</v>
      </c>
      <c r="BI39" s="76">
        <v>27</v>
      </c>
      <c r="BJ39" s="76">
        <v>0</v>
      </c>
      <c r="BK39" s="76">
        <v>0</v>
      </c>
      <c r="BL39" s="76">
        <v>11</v>
      </c>
      <c r="BM39" s="76">
        <v>3</v>
      </c>
      <c r="BN39" s="76">
        <v>94</v>
      </c>
      <c r="BO39" s="76">
        <v>0</v>
      </c>
      <c r="BP39" s="76">
        <v>0</v>
      </c>
      <c r="BQ39" s="76">
        <v>0</v>
      </c>
      <c r="BR39" s="76">
        <v>0</v>
      </c>
      <c r="BS39" s="76">
        <v>5</v>
      </c>
      <c r="BT39" s="76">
        <v>12</v>
      </c>
      <c r="BU39" s="76">
        <v>8</v>
      </c>
      <c r="BV39" s="76">
        <v>0</v>
      </c>
      <c r="BW39" s="76">
        <v>359</v>
      </c>
      <c r="BX39" s="76">
        <v>277</v>
      </c>
      <c r="BY39" s="76">
        <v>8</v>
      </c>
      <c r="BZ39" s="76">
        <v>117</v>
      </c>
      <c r="CA39" s="76">
        <v>16</v>
      </c>
      <c r="CB39" s="76">
        <v>65</v>
      </c>
      <c r="CC39" s="76">
        <v>0</v>
      </c>
      <c r="CD39" s="76">
        <v>7126</v>
      </c>
      <c r="CE39" s="12">
        <v>6858</v>
      </c>
    </row>
    <row r="40" spans="1:83" x14ac:dyDescent="0.35">
      <c r="A40" s="71">
        <v>36</v>
      </c>
      <c r="B40" s="75" t="s">
        <v>43</v>
      </c>
      <c r="C40" s="76">
        <v>11</v>
      </c>
      <c r="D40" s="76">
        <v>4</v>
      </c>
      <c r="E40" s="76">
        <v>27</v>
      </c>
      <c r="F40" s="76">
        <v>104</v>
      </c>
      <c r="G40" s="76">
        <v>12</v>
      </c>
      <c r="H40" s="76">
        <v>25</v>
      </c>
      <c r="I40" s="76">
        <v>209</v>
      </c>
      <c r="J40" s="76">
        <v>9</v>
      </c>
      <c r="K40" s="76">
        <v>174</v>
      </c>
      <c r="L40" s="76">
        <v>481</v>
      </c>
      <c r="M40" s="76">
        <v>3</v>
      </c>
      <c r="N40" s="76">
        <v>3</v>
      </c>
      <c r="O40" s="76">
        <v>26</v>
      </c>
      <c r="P40" s="76">
        <v>316</v>
      </c>
      <c r="Q40" s="76">
        <v>0</v>
      </c>
      <c r="R40" s="76">
        <v>3</v>
      </c>
      <c r="S40" s="76">
        <v>0</v>
      </c>
      <c r="T40" s="76">
        <v>58</v>
      </c>
      <c r="U40" s="76">
        <v>20</v>
      </c>
      <c r="V40" s="76">
        <v>89</v>
      </c>
      <c r="W40" s="76">
        <v>0</v>
      </c>
      <c r="X40" s="76">
        <v>1017</v>
      </c>
      <c r="Y40" s="76">
        <v>0</v>
      </c>
      <c r="Z40" s="76">
        <v>3</v>
      </c>
      <c r="AA40" s="76">
        <v>16</v>
      </c>
      <c r="AB40" s="76">
        <v>303</v>
      </c>
      <c r="AC40" s="76">
        <v>224</v>
      </c>
      <c r="AD40" s="76">
        <v>8</v>
      </c>
      <c r="AE40" s="76">
        <v>4</v>
      </c>
      <c r="AF40" s="76">
        <v>0</v>
      </c>
      <c r="AG40" s="76">
        <v>147</v>
      </c>
      <c r="AH40" s="76">
        <v>8</v>
      </c>
      <c r="AI40" s="76">
        <v>104</v>
      </c>
      <c r="AJ40" s="76">
        <v>0</v>
      </c>
      <c r="AK40" s="76">
        <v>204</v>
      </c>
      <c r="AL40" s="76">
        <v>165</v>
      </c>
      <c r="AM40" s="76">
        <v>58</v>
      </c>
      <c r="AN40" s="76">
        <v>0</v>
      </c>
      <c r="AO40" s="76">
        <v>15</v>
      </c>
      <c r="AP40" s="76">
        <v>101</v>
      </c>
      <c r="AQ40" s="76">
        <v>4</v>
      </c>
      <c r="AR40" s="76">
        <v>99</v>
      </c>
      <c r="AS40" s="76">
        <v>83</v>
      </c>
      <c r="AT40" s="76">
        <v>53</v>
      </c>
      <c r="AU40" s="76">
        <v>83</v>
      </c>
      <c r="AV40" s="76">
        <v>7</v>
      </c>
      <c r="AW40" s="76">
        <v>20</v>
      </c>
      <c r="AX40" s="76">
        <v>8</v>
      </c>
      <c r="AY40" s="76">
        <v>284</v>
      </c>
      <c r="AZ40" s="76">
        <v>126</v>
      </c>
      <c r="BA40" s="76">
        <v>9</v>
      </c>
      <c r="BB40" s="76">
        <v>176</v>
      </c>
      <c r="BC40" s="76">
        <v>76</v>
      </c>
      <c r="BD40" s="76">
        <v>6</v>
      </c>
      <c r="BE40" s="76">
        <v>0</v>
      </c>
      <c r="BF40" s="76">
        <v>8</v>
      </c>
      <c r="BG40" s="76">
        <v>18</v>
      </c>
      <c r="BH40" s="76">
        <v>8</v>
      </c>
      <c r="BI40" s="76">
        <v>215</v>
      </c>
      <c r="BJ40" s="76">
        <v>3</v>
      </c>
      <c r="BK40" s="76">
        <v>0</v>
      </c>
      <c r="BL40" s="76">
        <v>9</v>
      </c>
      <c r="BM40" s="76">
        <v>0</v>
      </c>
      <c r="BN40" s="76">
        <v>286</v>
      </c>
      <c r="BO40" s="76">
        <v>3</v>
      </c>
      <c r="BP40" s="76">
        <v>8</v>
      </c>
      <c r="BQ40" s="76">
        <v>0</v>
      </c>
      <c r="BR40" s="76">
        <v>5</v>
      </c>
      <c r="BS40" s="76">
        <v>5</v>
      </c>
      <c r="BT40" s="76">
        <v>3</v>
      </c>
      <c r="BU40" s="76">
        <v>27</v>
      </c>
      <c r="BV40" s="76">
        <v>0</v>
      </c>
      <c r="BW40" s="76">
        <v>172</v>
      </c>
      <c r="BX40" s="76">
        <v>70</v>
      </c>
      <c r="BY40" s="76">
        <v>21</v>
      </c>
      <c r="BZ40" s="76">
        <v>123</v>
      </c>
      <c r="CA40" s="76">
        <v>30</v>
      </c>
      <c r="CB40" s="76">
        <v>108</v>
      </c>
      <c r="CC40" s="76">
        <v>0</v>
      </c>
      <c r="CD40" s="76">
        <v>6116</v>
      </c>
      <c r="CE40" s="12">
        <v>5500</v>
      </c>
    </row>
    <row r="41" spans="1:83" x14ac:dyDescent="0.35">
      <c r="A41" s="71">
        <v>37</v>
      </c>
      <c r="B41" s="75" t="s">
        <v>44</v>
      </c>
      <c r="C41" s="76">
        <v>0</v>
      </c>
      <c r="D41" s="76">
        <v>0</v>
      </c>
      <c r="E41" s="76">
        <v>5</v>
      </c>
      <c r="F41" s="76">
        <v>162</v>
      </c>
      <c r="G41" s="76">
        <v>4</v>
      </c>
      <c r="H41" s="76">
        <v>4</v>
      </c>
      <c r="I41" s="76">
        <v>7</v>
      </c>
      <c r="J41" s="76">
        <v>0</v>
      </c>
      <c r="K41" s="76">
        <v>56</v>
      </c>
      <c r="L41" s="76">
        <v>1161</v>
      </c>
      <c r="M41" s="76">
        <v>0</v>
      </c>
      <c r="N41" s="76">
        <v>9</v>
      </c>
      <c r="O41" s="76">
        <v>0</v>
      </c>
      <c r="P41" s="76">
        <v>90</v>
      </c>
      <c r="Q41" s="76">
        <v>0</v>
      </c>
      <c r="R41" s="76">
        <v>0</v>
      </c>
      <c r="S41" s="76">
        <v>0</v>
      </c>
      <c r="T41" s="76">
        <v>529</v>
      </c>
      <c r="U41" s="76">
        <v>0</v>
      </c>
      <c r="V41" s="76">
        <v>10</v>
      </c>
      <c r="W41" s="76">
        <v>0</v>
      </c>
      <c r="X41" s="76">
        <v>21</v>
      </c>
      <c r="Y41" s="76">
        <v>0</v>
      </c>
      <c r="Z41" s="76">
        <v>0</v>
      </c>
      <c r="AA41" s="76">
        <v>3</v>
      </c>
      <c r="AB41" s="76">
        <v>214</v>
      </c>
      <c r="AC41" s="76">
        <v>282</v>
      </c>
      <c r="AD41" s="76">
        <v>39</v>
      </c>
      <c r="AE41" s="76">
        <v>7</v>
      </c>
      <c r="AF41" s="76">
        <v>0</v>
      </c>
      <c r="AG41" s="76">
        <v>295</v>
      </c>
      <c r="AH41" s="76">
        <v>0</v>
      </c>
      <c r="AI41" s="76">
        <v>71</v>
      </c>
      <c r="AJ41" s="76">
        <v>0</v>
      </c>
      <c r="AK41" s="76">
        <v>31</v>
      </c>
      <c r="AL41" s="76">
        <v>22</v>
      </c>
      <c r="AM41" s="76">
        <v>3</v>
      </c>
      <c r="AN41" s="76">
        <v>0</v>
      </c>
      <c r="AO41" s="76">
        <v>9</v>
      </c>
      <c r="AP41" s="76">
        <v>120</v>
      </c>
      <c r="AQ41" s="76">
        <v>0</v>
      </c>
      <c r="AR41" s="76">
        <v>227</v>
      </c>
      <c r="AS41" s="76">
        <v>13</v>
      </c>
      <c r="AT41" s="76">
        <v>13</v>
      </c>
      <c r="AU41" s="76">
        <v>209</v>
      </c>
      <c r="AV41" s="76">
        <v>3</v>
      </c>
      <c r="AW41" s="76">
        <v>13</v>
      </c>
      <c r="AX41" s="76">
        <v>4</v>
      </c>
      <c r="AY41" s="76">
        <v>37</v>
      </c>
      <c r="AZ41" s="76">
        <v>91</v>
      </c>
      <c r="BA41" s="76">
        <v>10</v>
      </c>
      <c r="BB41" s="76">
        <v>42</v>
      </c>
      <c r="BC41" s="76">
        <v>9</v>
      </c>
      <c r="BD41" s="76">
        <v>0</v>
      </c>
      <c r="BE41" s="76">
        <v>0</v>
      </c>
      <c r="BF41" s="76">
        <v>3</v>
      </c>
      <c r="BG41" s="76">
        <v>40</v>
      </c>
      <c r="BH41" s="76">
        <v>0</v>
      </c>
      <c r="BI41" s="76">
        <v>6</v>
      </c>
      <c r="BJ41" s="76">
        <v>0</v>
      </c>
      <c r="BK41" s="76">
        <v>0</v>
      </c>
      <c r="BL41" s="76">
        <v>0</v>
      </c>
      <c r="BM41" s="76">
        <v>0</v>
      </c>
      <c r="BN41" s="76">
        <v>5</v>
      </c>
      <c r="BO41" s="76">
        <v>5</v>
      </c>
      <c r="BP41" s="76">
        <v>13</v>
      </c>
      <c r="BQ41" s="76">
        <v>0</v>
      </c>
      <c r="BR41" s="76">
        <v>0</v>
      </c>
      <c r="BS41" s="76">
        <v>0</v>
      </c>
      <c r="BT41" s="76">
        <v>0</v>
      </c>
      <c r="BU41" s="76">
        <v>0</v>
      </c>
      <c r="BV41" s="76">
        <v>0</v>
      </c>
      <c r="BW41" s="76">
        <v>38</v>
      </c>
      <c r="BX41" s="76">
        <v>1876</v>
      </c>
      <c r="BY41" s="76">
        <v>3</v>
      </c>
      <c r="BZ41" s="76">
        <v>124</v>
      </c>
      <c r="CA41" s="76">
        <v>18</v>
      </c>
      <c r="CB41" s="76">
        <v>19</v>
      </c>
      <c r="CC41" s="76">
        <v>0</v>
      </c>
      <c r="CD41" s="76">
        <v>5969</v>
      </c>
      <c r="CE41" s="12">
        <v>5556</v>
      </c>
    </row>
    <row r="42" spans="1:83" x14ac:dyDescent="0.35">
      <c r="A42" s="71">
        <v>38</v>
      </c>
      <c r="B42" s="75" t="s">
        <v>45</v>
      </c>
      <c r="C42" s="76">
        <v>0</v>
      </c>
      <c r="D42" s="76">
        <v>0</v>
      </c>
      <c r="E42" s="76">
        <v>15</v>
      </c>
      <c r="F42" s="76">
        <v>151</v>
      </c>
      <c r="G42" s="76">
        <v>6</v>
      </c>
      <c r="H42" s="76">
        <v>9</v>
      </c>
      <c r="I42" s="76">
        <v>68</v>
      </c>
      <c r="J42" s="76">
        <v>3</v>
      </c>
      <c r="K42" s="76">
        <v>577</v>
      </c>
      <c r="L42" s="76">
        <v>66</v>
      </c>
      <c r="M42" s="76">
        <v>0</v>
      </c>
      <c r="N42" s="76">
        <v>3</v>
      </c>
      <c r="O42" s="76">
        <v>24</v>
      </c>
      <c r="P42" s="76">
        <v>146</v>
      </c>
      <c r="Q42" s="76">
        <v>0</v>
      </c>
      <c r="R42" s="76">
        <v>3</v>
      </c>
      <c r="S42" s="76">
        <v>0</v>
      </c>
      <c r="T42" s="76">
        <v>78</v>
      </c>
      <c r="U42" s="76">
        <v>4</v>
      </c>
      <c r="V42" s="76">
        <v>35</v>
      </c>
      <c r="W42" s="76">
        <v>0</v>
      </c>
      <c r="X42" s="76">
        <v>122</v>
      </c>
      <c r="Y42" s="76">
        <v>0</v>
      </c>
      <c r="Z42" s="76">
        <v>0</v>
      </c>
      <c r="AA42" s="76">
        <v>17</v>
      </c>
      <c r="AB42" s="76">
        <v>105</v>
      </c>
      <c r="AC42" s="76">
        <v>40</v>
      </c>
      <c r="AD42" s="76">
        <v>3</v>
      </c>
      <c r="AE42" s="76">
        <v>4</v>
      </c>
      <c r="AF42" s="76">
        <v>0</v>
      </c>
      <c r="AG42" s="76">
        <v>29</v>
      </c>
      <c r="AH42" s="76">
        <v>0</v>
      </c>
      <c r="AI42" s="76">
        <v>45</v>
      </c>
      <c r="AJ42" s="76">
        <v>0</v>
      </c>
      <c r="AK42" s="76">
        <v>104</v>
      </c>
      <c r="AL42" s="76">
        <v>463</v>
      </c>
      <c r="AM42" s="76">
        <v>7</v>
      </c>
      <c r="AN42" s="76">
        <v>0</v>
      </c>
      <c r="AO42" s="76">
        <v>11</v>
      </c>
      <c r="AP42" s="76">
        <v>647</v>
      </c>
      <c r="AQ42" s="76">
        <v>0</v>
      </c>
      <c r="AR42" s="76">
        <v>44</v>
      </c>
      <c r="AS42" s="76">
        <v>91</v>
      </c>
      <c r="AT42" s="76">
        <v>142</v>
      </c>
      <c r="AU42" s="76">
        <v>28</v>
      </c>
      <c r="AV42" s="76">
        <v>3</v>
      </c>
      <c r="AW42" s="76">
        <v>6</v>
      </c>
      <c r="AX42" s="76">
        <v>0</v>
      </c>
      <c r="AY42" s="76">
        <v>875</v>
      </c>
      <c r="AZ42" s="76">
        <v>65</v>
      </c>
      <c r="BA42" s="76">
        <v>5</v>
      </c>
      <c r="BB42" s="76">
        <v>66</v>
      </c>
      <c r="BC42" s="76">
        <v>50</v>
      </c>
      <c r="BD42" s="76">
        <v>3</v>
      </c>
      <c r="BE42" s="76">
        <v>3</v>
      </c>
      <c r="BF42" s="76">
        <v>5</v>
      </c>
      <c r="BG42" s="76">
        <v>49</v>
      </c>
      <c r="BH42" s="76">
        <v>0</v>
      </c>
      <c r="BI42" s="76">
        <v>63</v>
      </c>
      <c r="BJ42" s="76">
        <v>0</v>
      </c>
      <c r="BK42" s="76">
        <v>0</v>
      </c>
      <c r="BL42" s="76">
        <v>6</v>
      </c>
      <c r="BM42" s="76">
        <v>5</v>
      </c>
      <c r="BN42" s="76">
        <v>154</v>
      </c>
      <c r="BO42" s="76">
        <v>0</v>
      </c>
      <c r="BP42" s="76">
        <v>6</v>
      </c>
      <c r="BQ42" s="76">
        <v>0</v>
      </c>
      <c r="BR42" s="76">
        <v>0</v>
      </c>
      <c r="BS42" s="76">
        <v>0</v>
      </c>
      <c r="BT42" s="76">
        <v>0</v>
      </c>
      <c r="BU42" s="76">
        <v>3</v>
      </c>
      <c r="BV42" s="76">
        <v>0</v>
      </c>
      <c r="BW42" s="76">
        <v>573</v>
      </c>
      <c r="BX42" s="76">
        <v>108</v>
      </c>
      <c r="BY42" s="76">
        <v>9</v>
      </c>
      <c r="BZ42" s="76">
        <v>125</v>
      </c>
      <c r="CA42" s="76">
        <v>71</v>
      </c>
      <c r="CB42" s="76">
        <v>32</v>
      </c>
      <c r="CC42" s="76">
        <v>0</v>
      </c>
      <c r="CD42" s="76">
        <v>5391</v>
      </c>
      <c r="CE42" s="12">
        <v>5196</v>
      </c>
    </row>
    <row r="43" spans="1:83" x14ac:dyDescent="0.35">
      <c r="A43" s="71">
        <v>39</v>
      </c>
      <c r="B43" s="75" t="s">
        <v>46</v>
      </c>
      <c r="C43" s="76">
        <v>0</v>
      </c>
      <c r="D43" s="76">
        <v>0</v>
      </c>
      <c r="E43" s="76">
        <v>8</v>
      </c>
      <c r="F43" s="76">
        <v>108</v>
      </c>
      <c r="G43" s="76">
        <v>11</v>
      </c>
      <c r="H43" s="76">
        <v>12</v>
      </c>
      <c r="I43" s="76">
        <v>110</v>
      </c>
      <c r="J43" s="76">
        <v>0</v>
      </c>
      <c r="K43" s="76">
        <v>106</v>
      </c>
      <c r="L43" s="76">
        <v>327</v>
      </c>
      <c r="M43" s="76">
        <v>0</v>
      </c>
      <c r="N43" s="76">
        <v>6</v>
      </c>
      <c r="O43" s="76">
        <v>27</v>
      </c>
      <c r="P43" s="76">
        <v>257</v>
      </c>
      <c r="Q43" s="76">
        <v>0</v>
      </c>
      <c r="R43" s="76">
        <v>3</v>
      </c>
      <c r="S43" s="76">
        <v>0</v>
      </c>
      <c r="T43" s="76">
        <v>169</v>
      </c>
      <c r="U43" s="76">
        <v>9</v>
      </c>
      <c r="V43" s="76">
        <v>77</v>
      </c>
      <c r="W43" s="76">
        <v>0</v>
      </c>
      <c r="X43" s="76">
        <v>181</v>
      </c>
      <c r="Y43" s="76">
        <v>0</v>
      </c>
      <c r="Z43" s="76">
        <v>0</v>
      </c>
      <c r="AA43" s="76">
        <v>8</v>
      </c>
      <c r="AB43" s="76">
        <v>148</v>
      </c>
      <c r="AC43" s="76">
        <v>43</v>
      </c>
      <c r="AD43" s="76">
        <v>3</v>
      </c>
      <c r="AE43" s="76">
        <v>9</v>
      </c>
      <c r="AF43" s="76">
        <v>0</v>
      </c>
      <c r="AG43" s="76">
        <v>73</v>
      </c>
      <c r="AH43" s="76">
        <v>0</v>
      </c>
      <c r="AI43" s="76">
        <v>300</v>
      </c>
      <c r="AJ43" s="76">
        <v>0</v>
      </c>
      <c r="AK43" s="76">
        <v>224</v>
      </c>
      <c r="AL43" s="76">
        <v>183</v>
      </c>
      <c r="AM43" s="76">
        <v>12</v>
      </c>
      <c r="AN43" s="76">
        <v>0</v>
      </c>
      <c r="AO43" s="76">
        <v>16</v>
      </c>
      <c r="AP43" s="76">
        <v>238</v>
      </c>
      <c r="AQ43" s="76">
        <v>0</v>
      </c>
      <c r="AR43" s="76">
        <v>39</v>
      </c>
      <c r="AS43" s="76">
        <v>35</v>
      </c>
      <c r="AT43" s="76">
        <v>59</v>
      </c>
      <c r="AU43" s="76">
        <v>125</v>
      </c>
      <c r="AV43" s="76">
        <v>3</v>
      </c>
      <c r="AW43" s="76">
        <v>13</v>
      </c>
      <c r="AX43" s="76">
        <v>4</v>
      </c>
      <c r="AY43" s="76">
        <v>357</v>
      </c>
      <c r="AZ43" s="76">
        <v>218</v>
      </c>
      <c r="BA43" s="76">
        <v>4</v>
      </c>
      <c r="BB43" s="76">
        <v>296</v>
      </c>
      <c r="BC43" s="76">
        <v>105</v>
      </c>
      <c r="BD43" s="76">
        <v>0</v>
      </c>
      <c r="BE43" s="76">
        <v>0</v>
      </c>
      <c r="BF43" s="76">
        <v>0</v>
      </c>
      <c r="BG43" s="76">
        <v>33</v>
      </c>
      <c r="BH43" s="76">
        <v>0</v>
      </c>
      <c r="BI43" s="76">
        <v>76</v>
      </c>
      <c r="BJ43" s="76">
        <v>0</v>
      </c>
      <c r="BK43" s="76">
        <v>0</v>
      </c>
      <c r="BL43" s="76">
        <v>10</v>
      </c>
      <c r="BM43" s="76">
        <v>0</v>
      </c>
      <c r="BN43" s="76">
        <v>102</v>
      </c>
      <c r="BO43" s="76">
        <v>5</v>
      </c>
      <c r="BP43" s="76">
        <v>9</v>
      </c>
      <c r="BQ43" s="76">
        <v>0</v>
      </c>
      <c r="BR43" s="76">
        <v>0</v>
      </c>
      <c r="BS43" s="76">
        <v>3</v>
      </c>
      <c r="BT43" s="76">
        <v>9</v>
      </c>
      <c r="BU43" s="76">
        <v>10</v>
      </c>
      <c r="BV43" s="76">
        <v>0</v>
      </c>
      <c r="BW43" s="76">
        <v>139</v>
      </c>
      <c r="BX43" s="76">
        <v>285</v>
      </c>
      <c r="BY43" s="76">
        <v>4</v>
      </c>
      <c r="BZ43" s="76">
        <v>56</v>
      </c>
      <c r="CA43" s="76">
        <v>46</v>
      </c>
      <c r="CB43" s="76">
        <v>39</v>
      </c>
      <c r="CC43" s="76">
        <v>0</v>
      </c>
      <c r="CD43" s="76">
        <v>4769</v>
      </c>
      <c r="CE43" s="12">
        <v>4538</v>
      </c>
    </row>
    <row r="44" spans="1:83" x14ac:dyDescent="0.35">
      <c r="A44" s="71">
        <v>40</v>
      </c>
      <c r="B44" s="75" t="s">
        <v>47</v>
      </c>
      <c r="C44" s="76">
        <v>0</v>
      </c>
      <c r="D44" s="76">
        <v>0</v>
      </c>
      <c r="E44" s="76">
        <v>14</v>
      </c>
      <c r="F44" s="76">
        <v>64</v>
      </c>
      <c r="G44" s="76">
        <v>11</v>
      </c>
      <c r="H44" s="76">
        <v>9</v>
      </c>
      <c r="I44" s="76">
        <v>24</v>
      </c>
      <c r="J44" s="76">
        <v>0</v>
      </c>
      <c r="K44" s="76">
        <v>31</v>
      </c>
      <c r="L44" s="76">
        <v>575</v>
      </c>
      <c r="M44" s="76">
        <v>0</v>
      </c>
      <c r="N44" s="76">
        <v>13</v>
      </c>
      <c r="O44" s="76">
        <v>21</v>
      </c>
      <c r="P44" s="76">
        <v>249</v>
      </c>
      <c r="Q44" s="76">
        <v>9</v>
      </c>
      <c r="R44" s="76">
        <v>4</v>
      </c>
      <c r="S44" s="76">
        <v>0</v>
      </c>
      <c r="T44" s="76">
        <v>83</v>
      </c>
      <c r="U44" s="76">
        <v>19</v>
      </c>
      <c r="V44" s="76">
        <v>72</v>
      </c>
      <c r="W44" s="76">
        <v>0</v>
      </c>
      <c r="X44" s="76">
        <v>48</v>
      </c>
      <c r="Y44" s="76">
        <v>5</v>
      </c>
      <c r="Z44" s="76">
        <v>0</v>
      </c>
      <c r="AA44" s="76">
        <v>28</v>
      </c>
      <c r="AB44" s="76">
        <v>151</v>
      </c>
      <c r="AC44" s="76">
        <v>103</v>
      </c>
      <c r="AD44" s="76">
        <v>31</v>
      </c>
      <c r="AE44" s="76">
        <v>0</v>
      </c>
      <c r="AF44" s="76">
        <v>3</v>
      </c>
      <c r="AG44" s="76">
        <v>125</v>
      </c>
      <c r="AH44" s="76">
        <v>8</v>
      </c>
      <c r="AI44" s="76">
        <v>186</v>
      </c>
      <c r="AJ44" s="76">
        <v>5</v>
      </c>
      <c r="AK44" s="76">
        <v>126</v>
      </c>
      <c r="AL44" s="76">
        <v>137</v>
      </c>
      <c r="AM44" s="76">
        <v>59</v>
      </c>
      <c r="AN44" s="76">
        <v>0</v>
      </c>
      <c r="AO44" s="76">
        <v>7</v>
      </c>
      <c r="AP44" s="76">
        <v>59</v>
      </c>
      <c r="AQ44" s="76">
        <v>0</v>
      </c>
      <c r="AR44" s="76">
        <v>125</v>
      </c>
      <c r="AS44" s="76">
        <v>52</v>
      </c>
      <c r="AT44" s="76">
        <v>27</v>
      </c>
      <c r="AU44" s="76">
        <v>199</v>
      </c>
      <c r="AV44" s="76">
        <v>13</v>
      </c>
      <c r="AW44" s="76">
        <v>9</v>
      </c>
      <c r="AX44" s="76">
        <v>12</v>
      </c>
      <c r="AY44" s="76">
        <v>74</v>
      </c>
      <c r="AZ44" s="76">
        <v>72</v>
      </c>
      <c r="BA44" s="76">
        <v>3</v>
      </c>
      <c r="BB44" s="76">
        <v>90</v>
      </c>
      <c r="BC44" s="76">
        <v>43</v>
      </c>
      <c r="BD44" s="76">
        <v>0</v>
      </c>
      <c r="BE44" s="76">
        <v>0</v>
      </c>
      <c r="BF44" s="76">
        <v>0</v>
      </c>
      <c r="BG44" s="76">
        <v>11</v>
      </c>
      <c r="BH44" s="76">
        <v>0</v>
      </c>
      <c r="BI44" s="76">
        <v>26</v>
      </c>
      <c r="BJ44" s="76">
        <v>0</v>
      </c>
      <c r="BK44" s="76">
        <v>0</v>
      </c>
      <c r="BL44" s="76">
        <v>6</v>
      </c>
      <c r="BM44" s="76">
        <v>4</v>
      </c>
      <c r="BN44" s="76">
        <v>32</v>
      </c>
      <c r="BO44" s="76">
        <v>8</v>
      </c>
      <c r="BP44" s="76">
        <v>0</v>
      </c>
      <c r="BQ44" s="76">
        <v>6</v>
      </c>
      <c r="BR44" s="76">
        <v>4</v>
      </c>
      <c r="BS44" s="76">
        <v>15</v>
      </c>
      <c r="BT44" s="76">
        <v>11</v>
      </c>
      <c r="BU44" s="76">
        <v>16</v>
      </c>
      <c r="BV44" s="76">
        <v>0</v>
      </c>
      <c r="BW44" s="76">
        <v>77</v>
      </c>
      <c r="BX44" s="76">
        <v>193</v>
      </c>
      <c r="BY44" s="76">
        <v>13</v>
      </c>
      <c r="BZ44" s="76">
        <v>259</v>
      </c>
      <c r="CA44" s="76">
        <v>19</v>
      </c>
      <c r="CB44" s="76">
        <v>47</v>
      </c>
      <c r="CC44" s="76">
        <v>6</v>
      </c>
      <c r="CD44" s="76">
        <v>3786</v>
      </c>
      <c r="CE44" s="12">
        <v>3297</v>
      </c>
    </row>
    <row r="45" spans="1:83" x14ac:dyDescent="0.35">
      <c r="A45" s="71">
        <v>41</v>
      </c>
      <c r="B45" s="75" t="s">
        <v>48</v>
      </c>
      <c r="C45" s="76">
        <v>4</v>
      </c>
      <c r="D45" s="76">
        <v>0</v>
      </c>
      <c r="E45" s="76">
        <v>26</v>
      </c>
      <c r="F45" s="76">
        <v>50</v>
      </c>
      <c r="G45" s="76">
        <v>17</v>
      </c>
      <c r="H45" s="76">
        <v>24</v>
      </c>
      <c r="I45" s="76">
        <v>141</v>
      </c>
      <c r="J45" s="76">
        <v>4</v>
      </c>
      <c r="K45" s="76">
        <v>152</v>
      </c>
      <c r="L45" s="76">
        <v>28</v>
      </c>
      <c r="M45" s="76">
        <v>0</v>
      </c>
      <c r="N45" s="76">
        <v>5</v>
      </c>
      <c r="O45" s="76">
        <v>47</v>
      </c>
      <c r="P45" s="76">
        <v>292</v>
      </c>
      <c r="Q45" s="76">
        <v>3</v>
      </c>
      <c r="R45" s="76">
        <v>7</v>
      </c>
      <c r="S45" s="76">
        <v>0</v>
      </c>
      <c r="T45" s="76">
        <v>19</v>
      </c>
      <c r="U45" s="76">
        <v>23</v>
      </c>
      <c r="V45" s="76">
        <v>98</v>
      </c>
      <c r="W45" s="76">
        <v>8</v>
      </c>
      <c r="X45" s="76">
        <v>583</v>
      </c>
      <c r="Y45" s="76">
        <v>3</v>
      </c>
      <c r="Z45" s="76">
        <v>6</v>
      </c>
      <c r="AA45" s="76">
        <v>35</v>
      </c>
      <c r="AB45" s="76">
        <v>142</v>
      </c>
      <c r="AC45" s="76">
        <v>106</v>
      </c>
      <c r="AD45" s="76">
        <v>11</v>
      </c>
      <c r="AE45" s="76">
        <v>7</v>
      </c>
      <c r="AF45" s="76">
        <v>3</v>
      </c>
      <c r="AG45" s="76">
        <v>36</v>
      </c>
      <c r="AH45" s="76">
        <v>5</v>
      </c>
      <c r="AI45" s="76">
        <v>43</v>
      </c>
      <c r="AJ45" s="76">
        <v>9</v>
      </c>
      <c r="AK45" s="76">
        <v>163</v>
      </c>
      <c r="AL45" s="76">
        <v>200</v>
      </c>
      <c r="AM45" s="76">
        <v>16</v>
      </c>
      <c r="AN45" s="76">
        <v>0</v>
      </c>
      <c r="AO45" s="76">
        <v>16</v>
      </c>
      <c r="AP45" s="76">
        <v>156</v>
      </c>
      <c r="AQ45" s="76">
        <v>3</v>
      </c>
      <c r="AR45" s="76">
        <v>11</v>
      </c>
      <c r="AS45" s="76">
        <v>101</v>
      </c>
      <c r="AT45" s="76">
        <v>27</v>
      </c>
      <c r="AU45" s="76">
        <v>31</v>
      </c>
      <c r="AV45" s="76">
        <v>7</v>
      </c>
      <c r="AW45" s="76">
        <v>10</v>
      </c>
      <c r="AX45" s="76">
        <v>4</v>
      </c>
      <c r="AY45" s="76">
        <v>126</v>
      </c>
      <c r="AZ45" s="76">
        <v>21</v>
      </c>
      <c r="BA45" s="76">
        <v>17</v>
      </c>
      <c r="BB45" s="76">
        <v>23</v>
      </c>
      <c r="BC45" s="76">
        <v>169</v>
      </c>
      <c r="BD45" s="76">
        <v>9</v>
      </c>
      <c r="BE45" s="76">
        <v>0</v>
      </c>
      <c r="BF45" s="76">
        <v>13</v>
      </c>
      <c r="BG45" s="76">
        <v>28</v>
      </c>
      <c r="BH45" s="76">
        <v>4</v>
      </c>
      <c r="BI45" s="76">
        <v>69</v>
      </c>
      <c r="BJ45" s="76">
        <v>0</v>
      </c>
      <c r="BK45" s="76">
        <v>0</v>
      </c>
      <c r="BL45" s="76">
        <v>20</v>
      </c>
      <c r="BM45" s="76">
        <v>0</v>
      </c>
      <c r="BN45" s="76">
        <v>145</v>
      </c>
      <c r="BO45" s="76">
        <v>9</v>
      </c>
      <c r="BP45" s="76">
        <v>14</v>
      </c>
      <c r="BQ45" s="76">
        <v>3</v>
      </c>
      <c r="BR45" s="76">
        <v>0</v>
      </c>
      <c r="BS45" s="76">
        <v>8</v>
      </c>
      <c r="BT45" s="76">
        <v>10</v>
      </c>
      <c r="BU45" s="76">
        <v>13</v>
      </c>
      <c r="BV45" s="76">
        <v>0</v>
      </c>
      <c r="BW45" s="76">
        <v>130</v>
      </c>
      <c r="BX45" s="76">
        <v>31</v>
      </c>
      <c r="BY45" s="76">
        <v>4</v>
      </c>
      <c r="BZ45" s="76">
        <v>68</v>
      </c>
      <c r="CA45" s="76">
        <v>16</v>
      </c>
      <c r="CB45" s="76">
        <v>120</v>
      </c>
      <c r="CC45" s="76">
        <v>5</v>
      </c>
      <c r="CD45" s="76">
        <v>3768</v>
      </c>
      <c r="CE45" s="12">
        <v>3266</v>
      </c>
    </row>
    <row r="46" spans="1:83" x14ac:dyDescent="0.35">
      <c r="A46" s="71">
        <v>42</v>
      </c>
      <c r="B46" s="75" t="s">
        <v>49</v>
      </c>
      <c r="C46" s="76">
        <v>5</v>
      </c>
      <c r="D46" s="76">
        <v>3</v>
      </c>
      <c r="E46" s="76">
        <v>52</v>
      </c>
      <c r="F46" s="76">
        <v>100</v>
      </c>
      <c r="G46" s="76">
        <v>46</v>
      </c>
      <c r="H46" s="76">
        <v>35</v>
      </c>
      <c r="I46" s="76">
        <v>107</v>
      </c>
      <c r="J46" s="76">
        <v>7</v>
      </c>
      <c r="K46" s="76">
        <v>120</v>
      </c>
      <c r="L46" s="76">
        <v>64</v>
      </c>
      <c r="M46" s="76">
        <v>0</v>
      </c>
      <c r="N46" s="76">
        <v>16</v>
      </c>
      <c r="O46" s="76">
        <v>60</v>
      </c>
      <c r="P46" s="76">
        <v>175</v>
      </c>
      <c r="Q46" s="76">
        <v>15</v>
      </c>
      <c r="R46" s="76">
        <v>11</v>
      </c>
      <c r="S46" s="76">
        <v>8</v>
      </c>
      <c r="T46" s="76">
        <v>50</v>
      </c>
      <c r="U46" s="76">
        <v>34</v>
      </c>
      <c r="V46" s="76">
        <v>164</v>
      </c>
      <c r="W46" s="76">
        <v>0</v>
      </c>
      <c r="X46" s="76">
        <v>87</v>
      </c>
      <c r="Y46" s="76">
        <v>12</v>
      </c>
      <c r="Z46" s="76">
        <v>12</v>
      </c>
      <c r="AA46" s="76">
        <v>51</v>
      </c>
      <c r="AB46" s="76">
        <v>78</v>
      </c>
      <c r="AC46" s="76">
        <v>166</v>
      </c>
      <c r="AD46" s="76">
        <v>22</v>
      </c>
      <c r="AE46" s="76">
        <v>10</v>
      </c>
      <c r="AF46" s="76">
        <v>0</v>
      </c>
      <c r="AG46" s="76">
        <v>85</v>
      </c>
      <c r="AH46" s="76">
        <v>6</v>
      </c>
      <c r="AI46" s="76">
        <v>75</v>
      </c>
      <c r="AJ46" s="76">
        <v>5</v>
      </c>
      <c r="AK46" s="76">
        <v>147</v>
      </c>
      <c r="AL46" s="76">
        <v>155</v>
      </c>
      <c r="AM46" s="76">
        <v>57</v>
      </c>
      <c r="AN46" s="76">
        <v>3</v>
      </c>
      <c r="AO46" s="76">
        <v>39</v>
      </c>
      <c r="AP46" s="76">
        <v>54</v>
      </c>
      <c r="AQ46" s="76">
        <v>8</v>
      </c>
      <c r="AR46" s="76">
        <v>33</v>
      </c>
      <c r="AS46" s="76">
        <v>101</v>
      </c>
      <c r="AT46" s="76">
        <v>25</v>
      </c>
      <c r="AU46" s="76">
        <v>78</v>
      </c>
      <c r="AV46" s="76">
        <v>15</v>
      </c>
      <c r="AW46" s="76">
        <v>26</v>
      </c>
      <c r="AX46" s="76">
        <v>12</v>
      </c>
      <c r="AY46" s="76">
        <v>135</v>
      </c>
      <c r="AZ46" s="76">
        <v>79</v>
      </c>
      <c r="BA46" s="76">
        <v>20</v>
      </c>
      <c r="BB46" s="76">
        <v>55</v>
      </c>
      <c r="BC46" s="76">
        <v>196</v>
      </c>
      <c r="BD46" s="76">
        <v>12</v>
      </c>
      <c r="BE46" s="76">
        <v>8</v>
      </c>
      <c r="BF46" s="76">
        <v>6</v>
      </c>
      <c r="BG46" s="76">
        <v>39</v>
      </c>
      <c r="BH46" s="76">
        <v>4</v>
      </c>
      <c r="BI46" s="76">
        <v>62</v>
      </c>
      <c r="BJ46" s="76">
        <v>0</v>
      </c>
      <c r="BK46" s="76">
        <v>0</v>
      </c>
      <c r="BL46" s="76">
        <v>27</v>
      </c>
      <c r="BM46" s="76">
        <v>0</v>
      </c>
      <c r="BN46" s="76">
        <v>72</v>
      </c>
      <c r="BO46" s="76">
        <v>7</v>
      </c>
      <c r="BP46" s="76">
        <v>21</v>
      </c>
      <c r="BQ46" s="76">
        <v>0</v>
      </c>
      <c r="BR46" s="76">
        <v>0</v>
      </c>
      <c r="BS46" s="76">
        <v>9</v>
      </c>
      <c r="BT46" s="76">
        <v>13</v>
      </c>
      <c r="BU46" s="76">
        <v>15</v>
      </c>
      <c r="BV46" s="76">
        <v>0</v>
      </c>
      <c r="BW46" s="76">
        <v>127</v>
      </c>
      <c r="BX46" s="76">
        <v>77</v>
      </c>
      <c r="BY46" s="76">
        <v>12</v>
      </c>
      <c r="BZ46" s="76">
        <v>70</v>
      </c>
      <c r="CA46" s="76">
        <v>32</v>
      </c>
      <c r="CB46" s="76">
        <v>118</v>
      </c>
      <c r="CC46" s="76">
        <v>0</v>
      </c>
      <c r="CD46" s="76">
        <v>3662</v>
      </c>
      <c r="CE46" s="12">
        <v>2820</v>
      </c>
    </row>
    <row r="47" spans="1:83" x14ac:dyDescent="0.35">
      <c r="A47" s="71">
        <v>43</v>
      </c>
      <c r="B47" s="75" t="s">
        <v>50</v>
      </c>
      <c r="C47" s="76">
        <v>0</v>
      </c>
      <c r="D47" s="76">
        <v>0</v>
      </c>
      <c r="E47" s="76">
        <v>3</v>
      </c>
      <c r="F47" s="76">
        <v>42</v>
      </c>
      <c r="G47" s="76">
        <v>7</v>
      </c>
      <c r="H47" s="76">
        <v>0</v>
      </c>
      <c r="I47" s="76">
        <v>49</v>
      </c>
      <c r="J47" s="76">
        <v>0</v>
      </c>
      <c r="K47" s="76">
        <v>80</v>
      </c>
      <c r="L47" s="76">
        <v>660</v>
      </c>
      <c r="M47" s="76">
        <v>0</v>
      </c>
      <c r="N47" s="76">
        <v>0</v>
      </c>
      <c r="O47" s="76">
        <v>6</v>
      </c>
      <c r="P47" s="76">
        <v>63</v>
      </c>
      <c r="Q47" s="76">
        <v>0</v>
      </c>
      <c r="R47" s="76">
        <v>3</v>
      </c>
      <c r="S47" s="76">
        <v>0</v>
      </c>
      <c r="T47" s="76">
        <v>163</v>
      </c>
      <c r="U47" s="76">
        <v>0</v>
      </c>
      <c r="V47" s="76">
        <v>26</v>
      </c>
      <c r="W47" s="76">
        <v>0</v>
      </c>
      <c r="X47" s="76">
        <v>110</v>
      </c>
      <c r="Y47" s="76">
        <v>0</v>
      </c>
      <c r="Z47" s="76">
        <v>5</v>
      </c>
      <c r="AA47" s="76">
        <v>13</v>
      </c>
      <c r="AB47" s="76">
        <v>105</v>
      </c>
      <c r="AC47" s="76">
        <v>40</v>
      </c>
      <c r="AD47" s="76">
        <v>0</v>
      </c>
      <c r="AE47" s="76">
        <v>3</v>
      </c>
      <c r="AF47" s="76">
        <v>0</v>
      </c>
      <c r="AG47" s="76">
        <v>39</v>
      </c>
      <c r="AH47" s="76">
        <v>0</v>
      </c>
      <c r="AI47" s="76">
        <v>255</v>
      </c>
      <c r="AJ47" s="76">
        <v>0</v>
      </c>
      <c r="AK47" s="76">
        <v>156</v>
      </c>
      <c r="AL47" s="76">
        <v>50</v>
      </c>
      <c r="AM47" s="76">
        <v>44</v>
      </c>
      <c r="AN47" s="76">
        <v>0</v>
      </c>
      <c r="AO47" s="76">
        <v>8</v>
      </c>
      <c r="AP47" s="76">
        <v>239</v>
      </c>
      <c r="AQ47" s="76">
        <v>0</v>
      </c>
      <c r="AR47" s="76">
        <v>42</v>
      </c>
      <c r="AS47" s="76">
        <v>15</v>
      </c>
      <c r="AT47" s="76">
        <v>13</v>
      </c>
      <c r="AU47" s="76">
        <v>107</v>
      </c>
      <c r="AV47" s="76">
        <v>18</v>
      </c>
      <c r="AW47" s="76">
        <v>6</v>
      </c>
      <c r="AX47" s="76">
        <v>0</v>
      </c>
      <c r="AY47" s="76">
        <v>187</v>
      </c>
      <c r="AZ47" s="76">
        <v>85</v>
      </c>
      <c r="BA47" s="76">
        <v>0</v>
      </c>
      <c r="BB47" s="76">
        <v>203</v>
      </c>
      <c r="BC47" s="76">
        <v>46</v>
      </c>
      <c r="BD47" s="76">
        <v>5</v>
      </c>
      <c r="BE47" s="76">
        <v>0</v>
      </c>
      <c r="BF47" s="76">
        <v>0</v>
      </c>
      <c r="BG47" s="76">
        <v>27</v>
      </c>
      <c r="BH47" s="76">
        <v>0</v>
      </c>
      <c r="BI47" s="76">
        <v>53</v>
      </c>
      <c r="BJ47" s="76">
        <v>0</v>
      </c>
      <c r="BK47" s="76">
        <v>0</v>
      </c>
      <c r="BL47" s="76">
        <v>0</v>
      </c>
      <c r="BM47" s="76">
        <v>0</v>
      </c>
      <c r="BN47" s="76">
        <v>65</v>
      </c>
      <c r="BO47" s="76">
        <v>0</v>
      </c>
      <c r="BP47" s="76">
        <v>3</v>
      </c>
      <c r="BQ47" s="76">
        <v>0</v>
      </c>
      <c r="BR47" s="76">
        <v>0</v>
      </c>
      <c r="BS47" s="76">
        <v>0</v>
      </c>
      <c r="BT47" s="76">
        <v>0</v>
      </c>
      <c r="BU47" s="76">
        <v>4</v>
      </c>
      <c r="BV47" s="76">
        <v>0</v>
      </c>
      <c r="BW47" s="76">
        <v>141</v>
      </c>
      <c r="BX47" s="76">
        <v>265</v>
      </c>
      <c r="BY47" s="76">
        <v>0</v>
      </c>
      <c r="BZ47" s="76">
        <v>28</v>
      </c>
      <c r="CA47" s="76">
        <v>30</v>
      </c>
      <c r="CB47" s="76">
        <v>15</v>
      </c>
      <c r="CC47" s="76">
        <v>0</v>
      </c>
      <c r="CD47" s="76">
        <v>3523</v>
      </c>
      <c r="CE47" s="12">
        <v>3365</v>
      </c>
    </row>
    <row r="48" spans="1:83" x14ac:dyDescent="0.35">
      <c r="A48" s="71">
        <v>44</v>
      </c>
      <c r="B48" s="75" t="s">
        <v>51</v>
      </c>
      <c r="C48" s="76">
        <v>0</v>
      </c>
      <c r="D48" s="76">
        <v>6</v>
      </c>
      <c r="E48" s="76">
        <v>22</v>
      </c>
      <c r="F48" s="76">
        <v>58</v>
      </c>
      <c r="G48" s="76">
        <v>12</v>
      </c>
      <c r="H48" s="76">
        <v>18</v>
      </c>
      <c r="I48" s="76">
        <v>107</v>
      </c>
      <c r="J48" s="76">
        <v>8</v>
      </c>
      <c r="K48" s="76">
        <v>134</v>
      </c>
      <c r="L48" s="76">
        <v>64</v>
      </c>
      <c r="M48" s="76">
        <v>0</v>
      </c>
      <c r="N48" s="76">
        <v>12</v>
      </c>
      <c r="O48" s="76">
        <v>33</v>
      </c>
      <c r="P48" s="76">
        <v>208</v>
      </c>
      <c r="Q48" s="76">
        <v>7</v>
      </c>
      <c r="R48" s="76">
        <v>0</v>
      </c>
      <c r="S48" s="76">
        <v>8</v>
      </c>
      <c r="T48" s="76">
        <v>27</v>
      </c>
      <c r="U48" s="76">
        <v>10</v>
      </c>
      <c r="V48" s="76">
        <v>53</v>
      </c>
      <c r="W48" s="76">
        <v>3</v>
      </c>
      <c r="X48" s="76">
        <v>333</v>
      </c>
      <c r="Y48" s="76">
        <v>3</v>
      </c>
      <c r="Z48" s="76">
        <v>3</v>
      </c>
      <c r="AA48" s="76">
        <v>13</v>
      </c>
      <c r="AB48" s="76">
        <v>113</v>
      </c>
      <c r="AC48" s="76">
        <v>128</v>
      </c>
      <c r="AD48" s="76">
        <v>5</v>
      </c>
      <c r="AE48" s="76">
        <v>12</v>
      </c>
      <c r="AF48" s="76">
        <v>7</v>
      </c>
      <c r="AG48" s="76">
        <v>27</v>
      </c>
      <c r="AH48" s="76">
        <v>8</v>
      </c>
      <c r="AI48" s="76">
        <v>51</v>
      </c>
      <c r="AJ48" s="76">
        <v>4</v>
      </c>
      <c r="AK48" s="76">
        <v>95</v>
      </c>
      <c r="AL48" s="76">
        <v>193</v>
      </c>
      <c r="AM48" s="76">
        <v>30</v>
      </c>
      <c r="AN48" s="76">
        <v>0</v>
      </c>
      <c r="AO48" s="76">
        <v>9</v>
      </c>
      <c r="AP48" s="76">
        <v>80</v>
      </c>
      <c r="AQ48" s="76">
        <v>4</v>
      </c>
      <c r="AR48" s="76">
        <v>16</v>
      </c>
      <c r="AS48" s="76">
        <v>68</v>
      </c>
      <c r="AT48" s="76">
        <v>31</v>
      </c>
      <c r="AU48" s="76">
        <v>19</v>
      </c>
      <c r="AV48" s="76">
        <v>34</v>
      </c>
      <c r="AW48" s="76">
        <v>9</v>
      </c>
      <c r="AX48" s="76">
        <v>8</v>
      </c>
      <c r="AY48" s="76">
        <v>171</v>
      </c>
      <c r="AZ48" s="76">
        <v>34</v>
      </c>
      <c r="BA48" s="76">
        <v>9</v>
      </c>
      <c r="BB48" s="76">
        <v>40</v>
      </c>
      <c r="BC48" s="76">
        <v>73</v>
      </c>
      <c r="BD48" s="76">
        <v>12</v>
      </c>
      <c r="BE48" s="76">
        <v>0</v>
      </c>
      <c r="BF48" s="76">
        <v>0</v>
      </c>
      <c r="BG48" s="76">
        <v>17</v>
      </c>
      <c r="BH48" s="76">
        <v>4</v>
      </c>
      <c r="BI48" s="76">
        <v>78</v>
      </c>
      <c r="BJ48" s="76">
        <v>0</v>
      </c>
      <c r="BK48" s="76">
        <v>0</v>
      </c>
      <c r="BL48" s="76">
        <v>5</v>
      </c>
      <c r="BM48" s="76">
        <v>4</v>
      </c>
      <c r="BN48" s="76">
        <v>90</v>
      </c>
      <c r="BO48" s="76">
        <v>10</v>
      </c>
      <c r="BP48" s="76">
        <v>5</v>
      </c>
      <c r="BQ48" s="76">
        <v>4</v>
      </c>
      <c r="BR48" s="76">
        <v>0</v>
      </c>
      <c r="BS48" s="76">
        <v>12</v>
      </c>
      <c r="BT48" s="76">
        <v>4</v>
      </c>
      <c r="BU48" s="76">
        <v>12</v>
      </c>
      <c r="BV48" s="76">
        <v>0</v>
      </c>
      <c r="BW48" s="76">
        <v>153</v>
      </c>
      <c r="BX48" s="76">
        <v>32</v>
      </c>
      <c r="BY48" s="76">
        <v>20</v>
      </c>
      <c r="BZ48" s="76">
        <v>29</v>
      </c>
      <c r="CA48" s="76">
        <v>21</v>
      </c>
      <c r="CB48" s="76">
        <v>70</v>
      </c>
      <c r="CC48" s="76">
        <v>0</v>
      </c>
      <c r="CD48" s="76">
        <v>3006</v>
      </c>
      <c r="CE48" s="12">
        <v>2518</v>
      </c>
    </row>
    <row r="49" spans="1:83" x14ac:dyDescent="0.35">
      <c r="A49" s="71">
        <v>45</v>
      </c>
      <c r="B49" s="75" t="s">
        <v>52</v>
      </c>
      <c r="C49" s="76">
        <v>4</v>
      </c>
      <c r="D49" s="76">
        <v>0</v>
      </c>
      <c r="E49" s="76">
        <v>0</v>
      </c>
      <c r="F49" s="76">
        <v>115</v>
      </c>
      <c r="G49" s="76">
        <v>0</v>
      </c>
      <c r="H49" s="76">
        <v>0</v>
      </c>
      <c r="I49" s="76">
        <v>26</v>
      </c>
      <c r="J49" s="76">
        <v>0</v>
      </c>
      <c r="K49" s="76">
        <v>37</v>
      </c>
      <c r="L49" s="76">
        <v>131</v>
      </c>
      <c r="M49" s="76">
        <v>0</v>
      </c>
      <c r="N49" s="76">
        <v>0</v>
      </c>
      <c r="O49" s="76">
        <v>0</v>
      </c>
      <c r="P49" s="76">
        <v>93</v>
      </c>
      <c r="Q49" s="76">
        <v>0</v>
      </c>
      <c r="R49" s="76">
        <v>0</v>
      </c>
      <c r="S49" s="76">
        <v>0</v>
      </c>
      <c r="T49" s="76">
        <v>338</v>
      </c>
      <c r="U49" s="76">
        <v>0</v>
      </c>
      <c r="V49" s="76">
        <v>25</v>
      </c>
      <c r="W49" s="76">
        <v>0</v>
      </c>
      <c r="X49" s="76">
        <v>57</v>
      </c>
      <c r="Y49" s="76">
        <v>0</v>
      </c>
      <c r="Z49" s="76">
        <v>0</v>
      </c>
      <c r="AA49" s="76">
        <v>0</v>
      </c>
      <c r="AB49" s="76">
        <v>142</v>
      </c>
      <c r="AC49" s="76">
        <v>14</v>
      </c>
      <c r="AD49" s="76">
        <v>0</v>
      </c>
      <c r="AE49" s="76">
        <v>0</v>
      </c>
      <c r="AF49" s="76">
        <v>0</v>
      </c>
      <c r="AG49" s="76">
        <v>137</v>
      </c>
      <c r="AH49" s="76">
        <v>3</v>
      </c>
      <c r="AI49" s="76">
        <v>385</v>
      </c>
      <c r="AJ49" s="76">
        <v>0</v>
      </c>
      <c r="AK49" s="76">
        <v>73</v>
      </c>
      <c r="AL49" s="76">
        <v>35</v>
      </c>
      <c r="AM49" s="76">
        <v>0</v>
      </c>
      <c r="AN49" s="76">
        <v>0</v>
      </c>
      <c r="AO49" s="76">
        <v>0</v>
      </c>
      <c r="AP49" s="76">
        <v>111</v>
      </c>
      <c r="AQ49" s="76">
        <v>0</v>
      </c>
      <c r="AR49" s="76">
        <v>27</v>
      </c>
      <c r="AS49" s="76">
        <v>15</v>
      </c>
      <c r="AT49" s="76">
        <v>17</v>
      </c>
      <c r="AU49" s="76">
        <v>36</v>
      </c>
      <c r="AV49" s="76">
        <v>0</v>
      </c>
      <c r="AW49" s="76">
        <v>3</v>
      </c>
      <c r="AX49" s="76">
        <v>0</v>
      </c>
      <c r="AY49" s="76">
        <v>66</v>
      </c>
      <c r="AZ49" s="76">
        <v>104</v>
      </c>
      <c r="BA49" s="76">
        <v>0</v>
      </c>
      <c r="BB49" s="76">
        <v>549</v>
      </c>
      <c r="BC49" s="76">
        <v>8</v>
      </c>
      <c r="BD49" s="76">
        <v>0</v>
      </c>
      <c r="BE49" s="76">
        <v>0</v>
      </c>
      <c r="BF49" s="76">
        <v>0</v>
      </c>
      <c r="BG49" s="76">
        <v>11</v>
      </c>
      <c r="BH49" s="76">
        <v>0</v>
      </c>
      <c r="BI49" s="76">
        <v>17</v>
      </c>
      <c r="BJ49" s="76">
        <v>0</v>
      </c>
      <c r="BK49" s="76">
        <v>0</v>
      </c>
      <c r="BL49" s="76">
        <v>0</v>
      </c>
      <c r="BM49" s="76">
        <v>0</v>
      </c>
      <c r="BN49" s="76">
        <v>21</v>
      </c>
      <c r="BO49" s="76">
        <v>3</v>
      </c>
      <c r="BP49" s="76">
        <v>0</v>
      </c>
      <c r="BQ49" s="76">
        <v>0</v>
      </c>
      <c r="BR49" s="76">
        <v>0</v>
      </c>
      <c r="BS49" s="76">
        <v>0</v>
      </c>
      <c r="BT49" s="76">
        <v>4</v>
      </c>
      <c r="BU49" s="76">
        <v>3</v>
      </c>
      <c r="BV49" s="76">
        <v>0</v>
      </c>
      <c r="BW49" s="76">
        <v>29</v>
      </c>
      <c r="BX49" s="76">
        <v>225</v>
      </c>
      <c r="BY49" s="76">
        <v>3</v>
      </c>
      <c r="BZ49" s="76">
        <v>65</v>
      </c>
      <c r="CA49" s="76">
        <v>13</v>
      </c>
      <c r="CB49" s="76">
        <v>14</v>
      </c>
      <c r="CC49" s="76">
        <v>0</v>
      </c>
      <c r="CD49" s="76">
        <v>2988</v>
      </c>
      <c r="CE49" s="12">
        <v>2922</v>
      </c>
    </row>
    <row r="50" spans="1:83" x14ac:dyDescent="0.35">
      <c r="A50" s="71">
        <v>46</v>
      </c>
      <c r="B50" s="75" t="s">
        <v>53</v>
      </c>
      <c r="C50" s="76">
        <v>0</v>
      </c>
      <c r="D50" s="76">
        <v>4</v>
      </c>
      <c r="E50" s="76">
        <v>0</v>
      </c>
      <c r="F50" s="76">
        <v>11</v>
      </c>
      <c r="G50" s="76">
        <v>5</v>
      </c>
      <c r="H50" s="76">
        <v>0</v>
      </c>
      <c r="I50" s="76">
        <v>37</v>
      </c>
      <c r="J50" s="76">
        <v>0</v>
      </c>
      <c r="K50" s="76">
        <v>24</v>
      </c>
      <c r="L50" s="76">
        <v>118</v>
      </c>
      <c r="M50" s="76">
        <v>0</v>
      </c>
      <c r="N50" s="76">
        <v>4</v>
      </c>
      <c r="O50" s="76">
        <v>8</v>
      </c>
      <c r="P50" s="76">
        <v>147</v>
      </c>
      <c r="Q50" s="76">
        <v>0</v>
      </c>
      <c r="R50" s="76">
        <v>0</v>
      </c>
      <c r="S50" s="76">
        <v>0</v>
      </c>
      <c r="T50" s="76">
        <v>55</v>
      </c>
      <c r="U50" s="76">
        <v>3</v>
      </c>
      <c r="V50" s="76">
        <v>13</v>
      </c>
      <c r="W50" s="76">
        <v>0</v>
      </c>
      <c r="X50" s="76">
        <v>27</v>
      </c>
      <c r="Y50" s="76">
        <v>0</v>
      </c>
      <c r="Z50" s="76">
        <v>0</v>
      </c>
      <c r="AA50" s="76">
        <v>0</v>
      </c>
      <c r="AB50" s="76">
        <v>148</v>
      </c>
      <c r="AC50" s="76">
        <v>32</v>
      </c>
      <c r="AD50" s="76">
        <v>37</v>
      </c>
      <c r="AE50" s="76">
        <v>0</v>
      </c>
      <c r="AF50" s="76">
        <v>0</v>
      </c>
      <c r="AG50" s="76">
        <v>8</v>
      </c>
      <c r="AH50" s="76">
        <v>0</v>
      </c>
      <c r="AI50" s="76">
        <v>822</v>
      </c>
      <c r="AJ50" s="76">
        <v>0</v>
      </c>
      <c r="AK50" s="76">
        <v>154</v>
      </c>
      <c r="AL50" s="76">
        <v>33</v>
      </c>
      <c r="AM50" s="76">
        <v>3</v>
      </c>
      <c r="AN50" s="76">
        <v>0</v>
      </c>
      <c r="AO50" s="76">
        <v>0</v>
      </c>
      <c r="AP50" s="76">
        <v>42</v>
      </c>
      <c r="AQ50" s="76">
        <v>0</v>
      </c>
      <c r="AR50" s="76">
        <v>27</v>
      </c>
      <c r="AS50" s="76">
        <v>3</v>
      </c>
      <c r="AT50" s="76">
        <v>25</v>
      </c>
      <c r="AU50" s="76">
        <v>33</v>
      </c>
      <c r="AV50" s="76">
        <v>53</v>
      </c>
      <c r="AW50" s="76">
        <v>0</v>
      </c>
      <c r="AX50" s="76">
        <v>0</v>
      </c>
      <c r="AY50" s="76">
        <v>153</v>
      </c>
      <c r="AZ50" s="76">
        <v>38</v>
      </c>
      <c r="BA50" s="76">
        <v>0</v>
      </c>
      <c r="BB50" s="76">
        <v>265</v>
      </c>
      <c r="BC50" s="76">
        <v>28</v>
      </c>
      <c r="BD50" s="76">
        <v>0</v>
      </c>
      <c r="BE50" s="76">
        <v>0</v>
      </c>
      <c r="BF50" s="76">
        <v>0</v>
      </c>
      <c r="BG50" s="76">
        <v>3</v>
      </c>
      <c r="BH50" s="76">
        <v>0</v>
      </c>
      <c r="BI50" s="76">
        <v>24</v>
      </c>
      <c r="BJ50" s="76">
        <v>0</v>
      </c>
      <c r="BK50" s="76">
        <v>0</v>
      </c>
      <c r="BL50" s="76">
        <v>0</v>
      </c>
      <c r="BM50" s="76">
        <v>0</v>
      </c>
      <c r="BN50" s="76">
        <v>22</v>
      </c>
      <c r="BO50" s="76">
        <v>0</v>
      </c>
      <c r="BP50" s="76">
        <v>0</v>
      </c>
      <c r="BQ50" s="76">
        <v>4</v>
      </c>
      <c r="BR50" s="76">
        <v>0</v>
      </c>
      <c r="BS50" s="76">
        <v>0</v>
      </c>
      <c r="BT50" s="76">
        <v>0</v>
      </c>
      <c r="BU50" s="76">
        <v>0</v>
      </c>
      <c r="BV50" s="76">
        <v>0</v>
      </c>
      <c r="BW50" s="76">
        <v>27</v>
      </c>
      <c r="BX50" s="76">
        <v>123</v>
      </c>
      <c r="BY50" s="76">
        <v>0</v>
      </c>
      <c r="BZ50" s="76">
        <v>18</v>
      </c>
      <c r="CA50" s="76">
        <v>33</v>
      </c>
      <c r="CB50" s="76">
        <v>11</v>
      </c>
      <c r="CC50" s="76">
        <v>0</v>
      </c>
      <c r="CD50" s="76">
        <v>2624</v>
      </c>
      <c r="CE50" s="12">
        <v>2480</v>
      </c>
    </row>
    <row r="51" spans="1:83" x14ac:dyDescent="0.35">
      <c r="A51" s="71">
        <v>47</v>
      </c>
      <c r="B51" s="75" t="s">
        <v>54</v>
      </c>
      <c r="C51" s="76">
        <v>13</v>
      </c>
      <c r="D51" s="76">
        <v>3</v>
      </c>
      <c r="E51" s="76">
        <v>27</v>
      </c>
      <c r="F51" s="76">
        <v>50</v>
      </c>
      <c r="G51" s="76">
        <v>12</v>
      </c>
      <c r="H51" s="76">
        <v>21</v>
      </c>
      <c r="I51" s="76">
        <v>57</v>
      </c>
      <c r="J51" s="76">
        <v>16</v>
      </c>
      <c r="K51" s="76">
        <v>100</v>
      </c>
      <c r="L51" s="76">
        <v>117</v>
      </c>
      <c r="M51" s="76">
        <v>0</v>
      </c>
      <c r="N51" s="76">
        <v>11</v>
      </c>
      <c r="O51" s="76">
        <v>40</v>
      </c>
      <c r="P51" s="76">
        <v>110</v>
      </c>
      <c r="Q51" s="76">
        <v>0</v>
      </c>
      <c r="R51" s="76">
        <v>5</v>
      </c>
      <c r="S51" s="76">
        <v>3</v>
      </c>
      <c r="T51" s="76">
        <v>34</v>
      </c>
      <c r="U51" s="76">
        <v>37</v>
      </c>
      <c r="V51" s="76">
        <v>88</v>
      </c>
      <c r="W51" s="76">
        <v>5</v>
      </c>
      <c r="X51" s="76">
        <v>132</v>
      </c>
      <c r="Y51" s="76">
        <v>0</v>
      </c>
      <c r="Z51" s="76">
        <v>4</v>
      </c>
      <c r="AA51" s="76">
        <v>30</v>
      </c>
      <c r="AB51" s="76">
        <v>63</v>
      </c>
      <c r="AC51" s="76">
        <v>142</v>
      </c>
      <c r="AD51" s="76">
        <v>15</v>
      </c>
      <c r="AE51" s="76">
        <v>13</v>
      </c>
      <c r="AF51" s="76">
        <v>0</v>
      </c>
      <c r="AG51" s="76">
        <v>38</v>
      </c>
      <c r="AH51" s="76">
        <v>0</v>
      </c>
      <c r="AI51" s="76">
        <v>33</v>
      </c>
      <c r="AJ51" s="76">
        <v>16</v>
      </c>
      <c r="AK51" s="76">
        <v>68</v>
      </c>
      <c r="AL51" s="76">
        <v>124</v>
      </c>
      <c r="AM51" s="76">
        <v>51</v>
      </c>
      <c r="AN51" s="76">
        <v>5</v>
      </c>
      <c r="AO51" s="76">
        <v>17</v>
      </c>
      <c r="AP51" s="76">
        <v>71</v>
      </c>
      <c r="AQ51" s="76">
        <v>8</v>
      </c>
      <c r="AR51" s="76">
        <v>14</v>
      </c>
      <c r="AS51" s="76">
        <v>63</v>
      </c>
      <c r="AT51" s="76">
        <v>32</v>
      </c>
      <c r="AU51" s="76">
        <v>37</v>
      </c>
      <c r="AV51" s="76">
        <v>14</v>
      </c>
      <c r="AW51" s="76">
        <v>14</v>
      </c>
      <c r="AX51" s="76">
        <v>6</v>
      </c>
      <c r="AY51" s="76">
        <v>98</v>
      </c>
      <c r="AZ51" s="76">
        <v>55</v>
      </c>
      <c r="BA51" s="76">
        <v>20</v>
      </c>
      <c r="BB51" s="76">
        <v>43</v>
      </c>
      <c r="BC51" s="76">
        <v>70</v>
      </c>
      <c r="BD51" s="76">
        <v>10</v>
      </c>
      <c r="BE51" s="76">
        <v>0</v>
      </c>
      <c r="BF51" s="76">
        <v>4</v>
      </c>
      <c r="BG51" s="76">
        <v>20</v>
      </c>
      <c r="BH51" s="76">
        <v>3</v>
      </c>
      <c r="BI51" s="76">
        <v>42</v>
      </c>
      <c r="BJ51" s="76">
        <v>0</v>
      </c>
      <c r="BK51" s="76">
        <v>0</v>
      </c>
      <c r="BL51" s="76">
        <v>11</v>
      </c>
      <c r="BM51" s="76">
        <v>6</v>
      </c>
      <c r="BN51" s="76">
        <v>57</v>
      </c>
      <c r="BO51" s="76">
        <v>0</v>
      </c>
      <c r="BP51" s="76">
        <v>18</v>
      </c>
      <c r="BQ51" s="76">
        <v>0</v>
      </c>
      <c r="BR51" s="76">
        <v>9</v>
      </c>
      <c r="BS51" s="76">
        <v>8</v>
      </c>
      <c r="BT51" s="76">
        <v>0</v>
      </c>
      <c r="BU51" s="76">
        <v>14</v>
      </c>
      <c r="BV51" s="76">
        <v>4</v>
      </c>
      <c r="BW51" s="76">
        <v>105</v>
      </c>
      <c r="BX51" s="76">
        <v>38</v>
      </c>
      <c r="BY51" s="76">
        <v>40</v>
      </c>
      <c r="BZ51" s="76">
        <v>55</v>
      </c>
      <c r="CA51" s="76">
        <v>20</v>
      </c>
      <c r="CB51" s="76">
        <v>75</v>
      </c>
      <c r="CC51" s="76">
        <v>0</v>
      </c>
      <c r="CD51" s="76">
        <v>2592</v>
      </c>
      <c r="CE51" s="12">
        <v>1949</v>
      </c>
    </row>
    <row r="52" spans="1:83" x14ac:dyDescent="0.35">
      <c r="A52" s="71">
        <v>48</v>
      </c>
      <c r="B52" s="75" t="s">
        <v>55</v>
      </c>
      <c r="C52" s="76">
        <v>3</v>
      </c>
      <c r="D52" s="76">
        <v>0</v>
      </c>
      <c r="E52" s="76">
        <v>0</v>
      </c>
      <c r="F52" s="76">
        <v>39</v>
      </c>
      <c r="G52" s="76">
        <v>8</v>
      </c>
      <c r="H52" s="76">
        <v>10</v>
      </c>
      <c r="I52" s="76">
        <v>20</v>
      </c>
      <c r="J52" s="76">
        <v>0</v>
      </c>
      <c r="K52" s="76">
        <v>25</v>
      </c>
      <c r="L52" s="76">
        <v>40</v>
      </c>
      <c r="M52" s="76">
        <v>0</v>
      </c>
      <c r="N52" s="76">
        <v>0</v>
      </c>
      <c r="O52" s="76">
        <v>48</v>
      </c>
      <c r="P52" s="76">
        <v>605</v>
      </c>
      <c r="Q52" s="76">
        <v>0</v>
      </c>
      <c r="R52" s="76">
        <v>0</v>
      </c>
      <c r="S52" s="76">
        <v>0</v>
      </c>
      <c r="T52" s="76">
        <v>30</v>
      </c>
      <c r="U52" s="76">
        <v>6</v>
      </c>
      <c r="V52" s="76">
        <v>64</v>
      </c>
      <c r="W52" s="76">
        <v>0</v>
      </c>
      <c r="X52" s="76">
        <v>46</v>
      </c>
      <c r="Y52" s="76">
        <v>0</v>
      </c>
      <c r="Z52" s="76">
        <v>0</v>
      </c>
      <c r="AA52" s="76">
        <v>5</v>
      </c>
      <c r="AB52" s="76">
        <v>509</v>
      </c>
      <c r="AC52" s="76">
        <v>8</v>
      </c>
      <c r="AD52" s="76">
        <v>0</v>
      </c>
      <c r="AE52" s="76">
        <v>4</v>
      </c>
      <c r="AF52" s="76">
        <v>0</v>
      </c>
      <c r="AG52" s="76">
        <v>21</v>
      </c>
      <c r="AH52" s="76">
        <v>0</v>
      </c>
      <c r="AI52" s="76">
        <v>30</v>
      </c>
      <c r="AJ52" s="76">
        <v>0</v>
      </c>
      <c r="AK52" s="76">
        <v>226</v>
      </c>
      <c r="AL52" s="76">
        <v>100</v>
      </c>
      <c r="AM52" s="76">
        <v>0</v>
      </c>
      <c r="AN52" s="76">
        <v>0</v>
      </c>
      <c r="AO52" s="76">
        <v>0</v>
      </c>
      <c r="AP52" s="76">
        <v>18</v>
      </c>
      <c r="AQ52" s="76">
        <v>0</v>
      </c>
      <c r="AR52" s="76">
        <v>0</v>
      </c>
      <c r="AS52" s="76">
        <v>17</v>
      </c>
      <c r="AT52" s="76">
        <v>8</v>
      </c>
      <c r="AU52" s="76">
        <v>19</v>
      </c>
      <c r="AV52" s="76">
        <v>0</v>
      </c>
      <c r="AW52" s="76">
        <v>4</v>
      </c>
      <c r="AX52" s="76">
        <v>0</v>
      </c>
      <c r="AY52" s="76">
        <v>169</v>
      </c>
      <c r="AZ52" s="76">
        <v>29</v>
      </c>
      <c r="BA52" s="76">
        <v>0</v>
      </c>
      <c r="BB52" s="76">
        <v>18</v>
      </c>
      <c r="BC52" s="76">
        <v>42</v>
      </c>
      <c r="BD52" s="76">
        <v>0</v>
      </c>
      <c r="BE52" s="76">
        <v>0</v>
      </c>
      <c r="BF52" s="76">
        <v>0</v>
      </c>
      <c r="BG52" s="76">
        <v>7</v>
      </c>
      <c r="BH52" s="76">
        <v>0</v>
      </c>
      <c r="BI52" s="76">
        <v>27</v>
      </c>
      <c r="BJ52" s="76">
        <v>0</v>
      </c>
      <c r="BK52" s="76">
        <v>0</v>
      </c>
      <c r="BL52" s="76">
        <v>0</v>
      </c>
      <c r="BM52" s="76">
        <v>0</v>
      </c>
      <c r="BN52" s="76">
        <v>21</v>
      </c>
      <c r="BO52" s="76">
        <v>0</v>
      </c>
      <c r="BP52" s="76">
        <v>4</v>
      </c>
      <c r="BQ52" s="76">
        <v>0</v>
      </c>
      <c r="BR52" s="76">
        <v>0</v>
      </c>
      <c r="BS52" s="76">
        <v>0</v>
      </c>
      <c r="BT52" s="76">
        <v>0</v>
      </c>
      <c r="BU52" s="76">
        <v>4</v>
      </c>
      <c r="BV52" s="76">
        <v>0</v>
      </c>
      <c r="BW52" s="76">
        <v>41</v>
      </c>
      <c r="BX52" s="76">
        <v>45</v>
      </c>
      <c r="BY52" s="76">
        <v>0</v>
      </c>
      <c r="BZ52" s="76">
        <v>51</v>
      </c>
      <c r="CA52" s="76">
        <v>3</v>
      </c>
      <c r="CB52" s="76">
        <v>18</v>
      </c>
      <c r="CC52" s="76">
        <v>3</v>
      </c>
      <c r="CD52" s="76">
        <v>2428</v>
      </c>
      <c r="CE52" s="12">
        <v>2336</v>
      </c>
    </row>
    <row r="53" spans="1:83" x14ac:dyDescent="0.35">
      <c r="A53" s="71">
        <v>49</v>
      </c>
      <c r="B53" s="75" t="s">
        <v>56</v>
      </c>
      <c r="C53" s="76">
        <v>6</v>
      </c>
      <c r="D53" s="76">
        <v>0</v>
      </c>
      <c r="E53" s="76">
        <v>35</v>
      </c>
      <c r="F53" s="76">
        <v>47</v>
      </c>
      <c r="G53" s="76">
        <v>28</v>
      </c>
      <c r="H53" s="76">
        <v>35</v>
      </c>
      <c r="I53" s="76">
        <v>44</v>
      </c>
      <c r="J53" s="76">
        <v>11</v>
      </c>
      <c r="K53" s="76">
        <v>38</v>
      </c>
      <c r="L53" s="76">
        <v>55</v>
      </c>
      <c r="M53" s="76">
        <v>0</v>
      </c>
      <c r="N53" s="76">
        <v>10</v>
      </c>
      <c r="O53" s="76">
        <v>38</v>
      </c>
      <c r="P53" s="76">
        <v>143</v>
      </c>
      <c r="Q53" s="76">
        <v>13</v>
      </c>
      <c r="R53" s="76">
        <v>0</v>
      </c>
      <c r="S53" s="76">
        <v>4</v>
      </c>
      <c r="T53" s="76">
        <v>17</v>
      </c>
      <c r="U53" s="76">
        <v>30</v>
      </c>
      <c r="V53" s="76">
        <v>107</v>
      </c>
      <c r="W53" s="76">
        <v>0</v>
      </c>
      <c r="X53" s="76">
        <v>49</v>
      </c>
      <c r="Y53" s="76">
        <v>14</v>
      </c>
      <c r="Z53" s="76">
        <v>7</v>
      </c>
      <c r="AA53" s="76">
        <v>28</v>
      </c>
      <c r="AB53" s="76">
        <v>67</v>
      </c>
      <c r="AC53" s="76">
        <v>186</v>
      </c>
      <c r="AD53" s="76">
        <v>26</v>
      </c>
      <c r="AE53" s="76">
        <v>6</v>
      </c>
      <c r="AF53" s="76">
        <v>6</v>
      </c>
      <c r="AG53" s="76">
        <v>31</v>
      </c>
      <c r="AH53" s="76">
        <v>0</v>
      </c>
      <c r="AI53" s="76">
        <v>76</v>
      </c>
      <c r="AJ53" s="76">
        <v>4</v>
      </c>
      <c r="AK53" s="76">
        <v>93</v>
      </c>
      <c r="AL53" s="76">
        <v>91</v>
      </c>
      <c r="AM53" s="76">
        <v>66</v>
      </c>
      <c r="AN53" s="76">
        <v>0</v>
      </c>
      <c r="AO53" s="76">
        <v>35</v>
      </c>
      <c r="AP53" s="76">
        <v>38</v>
      </c>
      <c r="AQ53" s="76">
        <v>7</v>
      </c>
      <c r="AR53" s="76">
        <v>14</v>
      </c>
      <c r="AS53" s="76">
        <v>71</v>
      </c>
      <c r="AT53" s="76">
        <v>5</v>
      </c>
      <c r="AU53" s="76">
        <v>42</v>
      </c>
      <c r="AV53" s="76">
        <v>8</v>
      </c>
      <c r="AW53" s="76">
        <v>19</v>
      </c>
      <c r="AX53" s="76">
        <v>6</v>
      </c>
      <c r="AY53" s="76">
        <v>57</v>
      </c>
      <c r="AZ53" s="76">
        <v>28</v>
      </c>
      <c r="BA53" s="76">
        <v>24</v>
      </c>
      <c r="BB53" s="76">
        <v>22</v>
      </c>
      <c r="BC53" s="76">
        <v>136</v>
      </c>
      <c r="BD53" s="76">
        <v>9</v>
      </c>
      <c r="BE53" s="76">
        <v>3</v>
      </c>
      <c r="BF53" s="76">
        <v>6</v>
      </c>
      <c r="BG53" s="76">
        <v>30</v>
      </c>
      <c r="BH53" s="76">
        <v>3</v>
      </c>
      <c r="BI53" s="76">
        <v>15</v>
      </c>
      <c r="BJ53" s="76">
        <v>0</v>
      </c>
      <c r="BK53" s="76">
        <v>3</v>
      </c>
      <c r="BL53" s="76">
        <v>17</v>
      </c>
      <c r="BM53" s="76">
        <v>0</v>
      </c>
      <c r="BN53" s="76">
        <v>25</v>
      </c>
      <c r="BO53" s="76">
        <v>5</v>
      </c>
      <c r="BP53" s="76">
        <v>16</v>
      </c>
      <c r="BQ53" s="76">
        <v>3</v>
      </c>
      <c r="BR53" s="76">
        <v>0</v>
      </c>
      <c r="BS53" s="76">
        <v>3</v>
      </c>
      <c r="BT53" s="76">
        <v>14</v>
      </c>
      <c r="BU53" s="76">
        <v>18</v>
      </c>
      <c r="BV53" s="76">
        <v>0</v>
      </c>
      <c r="BW53" s="76">
        <v>53</v>
      </c>
      <c r="BX53" s="76">
        <v>47</v>
      </c>
      <c r="BY53" s="76">
        <v>5</v>
      </c>
      <c r="BZ53" s="76">
        <v>67</v>
      </c>
      <c r="CA53" s="76">
        <v>9</v>
      </c>
      <c r="CB53" s="76">
        <v>96</v>
      </c>
      <c r="CC53" s="76">
        <v>4</v>
      </c>
      <c r="CD53" s="76">
        <v>2367</v>
      </c>
      <c r="CE53" s="12">
        <v>1651</v>
      </c>
    </row>
    <row r="54" spans="1:83" x14ac:dyDescent="0.35">
      <c r="A54" s="71">
        <v>50</v>
      </c>
      <c r="B54" s="75" t="s">
        <v>57</v>
      </c>
      <c r="C54" s="76">
        <v>0</v>
      </c>
      <c r="D54" s="76">
        <v>0</v>
      </c>
      <c r="E54" s="76">
        <v>8</v>
      </c>
      <c r="F54" s="76">
        <v>49</v>
      </c>
      <c r="G54" s="76">
        <v>5</v>
      </c>
      <c r="H54" s="76">
        <v>9</v>
      </c>
      <c r="I54" s="76">
        <v>24</v>
      </c>
      <c r="J54" s="76">
        <v>0</v>
      </c>
      <c r="K54" s="76">
        <v>16</v>
      </c>
      <c r="L54" s="76">
        <v>231</v>
      </c>
      <c r="M54" s="76">
        <v>4</v>
      </c>
      <c r="N54" s="76">
        <v>5</v>
      </c>
      <c r="O54" s="76">
        <v>19</v>
      </c>
      <c r="P54" s="76">
        <v>206</v>
      </c>
      <c r="Q54" s="76">
        <v>0</v>
      </c>
      <c r="R54" s="76">
        <v>0</v>
      </c>
      <c r="S54" s="76">
        <v>0</v>
      </c>
      <c r="T54" s="76">
        <v>64</v>
      </c>
      <c r="U54" s="76">
        <v>5</v>
      </c>
      <c r="V54" s="76">
        <v>39</v>
      </c>
      <c r="W54" s="76">
        <v>0</v>
      </c>
      <c r="X54" s="76">
        <v>53</v>
      </c>
      <c r="Y54" s="76">
        <v>0</v>
      </c>
      <c r="Z54" s="76">
        <v>0</v>
      </c>
      <c r="AA54" s="76">
        <v>3</v>
      </c>
      <c r="AB54" s="76">
        <v>171</v>
      </c>
      <c r="AC54" s="76">
        <v>142</v>
      </c>
      <c r="AD54" s="76">
        <v>9</v>
      </c>
      <c r="AE54" s="76">
        <v>12</v>
      </c>
      <c r="AF54" s="76">
        <v>0</v>
      </c>
      <c r="AG54" s="76">
        <v>116</v>
      </c>
      <c r="AH54" s="76">
        <v>0</v>
      </c>
      <c r="AI54" s="76">
        <v>86</v>
      </c>
      <c r="AJ54" s="76">
        <v>0</v>
      </c>
      <c r="AK54" s="76">
        <v>52</v>
      </c>
      <c r="AL54" s="76">
        <v>41</v>
      </c>
      <c r="AM54" s="76">
        <v>18</v>
      </c>
      <c r="AN54" s="76">
        <v>0</v>
      </c>
      <c r="AO54" s="76">
        <v>6</v>
      </c>
      <c r="AP54" s="76">
        <v>52</v>
      </c>
      <c r="AQ54" s="76">
        <v>0</v>
      </c>
      <c r="AR54" s="76">
        <v>64</v>
      </c>
      <c r="AS54" s="76">
        <v>15</v>
      </c>
      <c r="AT54" s="76">
        <v>20</v>
      </c>
      <c r="AU54" s="76">
        <v>103</v>
      </c>
      <c r="AV54" s="76">
        <v>3</v>
      </c>
      <c r="AW54" s="76">
        <v>0</v>
      </c>
      <c r="AX54" s="76">
        <v>4</v>
      </c>
      <c r="AY54" s="76">
        <v>69</v>
      </c>
      <c r="AZ54" s="76">
        <v>47</v>
      </c>
      <c r="BA54" s="76">
        <v>5</v>
      </c>
      <c r="BB54" s="76">
        <v>51</v>
      </c>
      <c r="BC54" s="76">
        <v>22</v>
      </c>
      <c r="BD54" s="76">
        <v>0</v>
      </c>
      <c r="BE54" s="76">
        <v>0</v>
      </c>
      <c r="BF54" s="76">
        <v>0</v>
      </c>
      <c r="BG54" s="76">
        <v>15</v>
      </c>
      <c r="BH54" s="76">
        <v>0</v>
      </c>
      <c r="BI54" s="76">
        <v>22</v>
      </c>
      <c r="BJ54" s="76">
        <v>0</v>
      </c>
      <c r="BK54" s="76">
        <v>0</v>
      </c>
      <c r="BL54" s="76">
        <v>0</v>
      </c>
      <c r="BM54" s="76">
        <v>0</v>
      </c>
      <c r="BN54" s="76">
        <v>17</v>
      </c>
      <c r="BO54" s="76">
        <v>0</v>
      </c>
      <c r="BP54" s="76">
        <v>6</v>
      </c>
      <c r="BQ54" s="76">
        <v>0</v>
      </c>
      <c r="BR54" s="76">
        <v>0</v>
      </c>
      <c r="BS54" s="76">
        <v>0</v>
      </c>
      <c r="BT54" s="76">
        <v>0</v>
      </c>
      <c r="BU54" s="76">
        <v>10</v>
      </c>
      <c r="BV54" s="76">
        <v>4</v>
      </c>
      <c r="BW54" s="76">
        <v>35</v>
      </c>
      <c r="BX54" s="76">
        <v>78</v>
      </c>
      <c r="BY54" s="76">
        <v>22</v>
      </c>
      <c r="BZ54" s="76">
        <v>87</v>
      </c>
      <c r="CA54" s="76">
        <v>32</v>
      </c>
      <c r="CB54" s="76">
        <v>9</v>
      </c>
      <c r="CC54" s="76">
        <v>0</v>
      </c>
      <c r="CD54" s="76">
        <v>2185</v>
      </c>
      <c r="CE54" s="12">
        <v>1905</v>
      </c>
    </row>
    <row r="55" spans="1:83" x14ac:dyDescent="0.35">
      <c r="A55" s="71">
        <v>51</v>
      </c>
      <c r="B55" s="75" t="s">
        <v>58</v>
      </c>
      <c r="C55" s="76">
        <v>13</v>
      </c>
      <c r="D55" s="76">
        <v>0</v>
      </c>
      <c r="E55" s="76">
        <v>39</v>
      </c>
      <c r="F55" s="76">
        <v>65</v>
      </c>
      <c r="G55" s="76">
        <v>23</v>
      </c>
      <c r="H55" s="76">
        <v>30</v>
      </c>
      <c r="I55" s="76">
        <v>65</v>
      </c>
      <c r="J55" s="76">
        <v>17</v>
      </c>
      <c r="K55" s="76">
        <v>90</v>
      </c>
      <c r="L55" s="76">
        <v>8</v>
      </c>
      <c r="M55" s="76">
        <v>0</v>
      </c>
      <c r="N55" s="76">
        <v>9</v>
      </c>
      <c r="O55" s="76">
        <v>24</v>
      </c>
      <c r="P55" s="76">
        <v>48</v>
      </c>
      <c r="Q55" s="76">
        <v>10</v>
      </c>
      <c r="R55" s="76">
        <v>11</v>
      </c>
      <c r="S55" s="76">
        <v>9</v>
      </c>
      <c r="T55" s="76">
        <v>27</v>
      </c>
      <c r="U55" s="76">
        <v>40</v>
      </c>
      <c r="V55" s="76">
        <v>56</v>
      </c>
      <c r="W55" s="76">
        <v>0</v>
      </c>
      <c r="X55" s="76">
        <v>81</v>
      </c>
      <c r="Y55" s="76">
        <v>3</v>
      </c>
      <c r="Z55" s="76">
        <v>13</v>
      </c>
      <c r="AA55" s="76">
        <v>36</v>
      </c>
      <c r="AB55" s="76">
        <v>18</v>
      </c>
      <c r="AC55" s="76">
        <v>89</v>
      </c>
      <c r="AD55" s="76">
        <v>8</v>
      </c>
      <c r="AE55" s="76">
        <v>9</v>
      </c>
      <c r="AF55" s="76">
        <v>0</v>
      </c>
      <c r="AG55" s="76">
        <v>25</v>
      </c>
      <c r="AH55" s="76">
        <v>0</v>
      </c>
      <c r="AI55" s="76">
        <v>17</v>
      </c>
      <c r="AJ55" s="76">
        <v>11</v>
      </c>
      <c r="AK55" s="76">
        <v>41</v>
      </c>
      <c r="AL55" s="76">
        <v>47</v>
      </c>
      <c r="AM55" s="76">
        <v>13</v>
      </c>
      <c r="AN55" s="76">
        <v>4</v>
      </c>
      <c r="AO55" s="76">
        <v>29</v>
      </c>
      <c r="AP55" s="76">
        <v>47</v>
      </c>
      <c r="AQ55" s="76">
        <v>8</v>
      </c>
      <c r="AR55" s="76">
        <v>10</v>
      </c>
      <c r="AS55" s="76">
        <v>39</v>
      </c>
      <c r="AT55" s="76">
        <v>58</v>
      </c>
      <c r="AU55" s="76">
        <v>12</v>
      </c>
      <c r="AV55" s="76">
        <v>6</v>
      </c>
      <c r="AW55" s="76">
        <v>8</v>
      </c>
      <c r="AX55" s="76">
        <v>11</v>
      </c>
      <c r="AY55" s="76">
        <v>46</v>
      </c>
      <c r="AZ55" s="76">
        <v>25</v>
      </c>
      <c r="BA55" s="76">
        <v>8</v>
      </c>
      <c r="BB55" s="76">
        <v>57</v>
      </c>
      <c r="BC55" s="76">
        <v>119</v>
      </c>
      <c r="BD55" s="76">
        <v>21</v>
      </c>
      <c r="BE55" s="76">
        <v>5</v>
      </c>
      <c r="BF55" s="76">
        <v>5</v>
      </c>
      <c r="BG55" s="76">
        <v>29</v>
      </c>
      <c r="BH55" s="76">
        <v>10</v>
      </c>
      <c r="BI55" s="76">
        <v>78</v>
      </c>
      <c r="BJ55" s="76">
        <v>6</v>
      </c>
      <c r="BK55" s="76">
        <v>4</v>
      </c>
      <c r="BL55" s="76">
        <v>18</v>
      </c>
      <c r="BM55" s="76">
        <v>8</v>
      </c>
      <c r="BN55" s="76">
        <v>83</v>
      </c>
      <c r="BO55" s="76">
        <v>5</v>
      </c>
      <c r="BP55" s="76">
        <v>26</v>
      </c>
      <c r="BQ55" s="76">
        <v>5</v>
      </c>
      <c r="BR55" s="76">
        <v>3</v>
      </c>
      <c r="BS55" s="76">
        <v>11</v>
      </c>
      <c r="BT55" s="76">
        <v>9</v>
      </c>
      <c r="BU55" s="76">
        <v>24</v>
      </c>
      <c r="BV55" s="76">
        <v>4</v>
      </c>
      <c r="BW55" s="76">
        <v>59</v>
      </c>
      <c r="BX55" s="76">
        <v>13</v>
      </c>
      <c r="BY55" s="76">
        <v>9</v>
      </c>
      <c r="BZ55" s="76">
        <v>34</v>
      </c>
      <c r="CA55" s="76">
        <v>56</v>
      </c>
      <c r="CB55" s="76">
        <v>92</v>
      </c>
      <c r="CC55" s="76">
        <v>3</v>
      </c>
      <c r="CD55" s="76">
        <v>2101</v>
      </c>
      <c r="CE55" s="12">
        <v>1469</v>
      </c>
    </row>
    <row r="56" spans="1:83" x14ac:dyDescent="0.35">
      <c r="A56" s="71">
        <v>52</v>
      </c>
      <c r="B56" s="75" t="s">
        <v>59</v>
      </c>
      <c r="C56" s="76">
        <v>0</v>
      </c>
      <c r="D56" s="76">
        <v>0</v>
      </c>
      <c r="E56" s="76">
        <v>5</v>
      </c>
      <c r="F56" s="76">
        <v>67</v>
      </c>
      <c r="G56" s="76">
        <v>4</v>
      </c>
      <c r="H56" s="76">
        <v>0</v>
      </c>
      <c r="I56" s="76">
        <v>24</v>
      </c>
      <c r="J56" s="76">
        <v>0</v>
      </c>
      <c r="K56" s="76">
        <v>241</v>
      </c>
      <c r="L56" s="76">
        <v>35</v>
      </c>
      <c r="M56" s="76">
        <v>0</v>
      </c>
      <c r="N56" s="76">
        <v>4</v>
      </c>
      <c r="O56" s="76">
        <v>0</v>
      </c>
      <c r="P56" s="76">
        <v>33</v>
      </c>
      <c r="Q56" s="76">
        <v>0</v>
      </c>
      <c r="R56" s="76">
        <v>0</v>
      </c>
      <c r="S56" s="76">
        <v>0</v>
      </c>
      <c r="T56" s="76">
        <v>16</v>
      </c>
      <c r="U56" s="76">
        <v>4</v>
      </c>
      <c r="V56" s="76">
        <v>21</v>
      </c>
      <c r="W56" s="76">
        <v>0</v>
      </c>
      <c r="X56" s="76">
        <v>58</v>
      </c>
      <c r="Y56" s="76">
        <v>0</v>
      </c>
      <c r="Z56" s="76">
        <v>0</v>
      </c>
      <c r="AA56" s="76">
        <v>10</v>
      </c>
      <c r="AB56" s="76">
        <v>30</v>
      </c>
      <c r="AC56" s="76">
        <v>21</v>
      </c>
      <c r="AD56" s="76">
        <v>0</v>
      </c>
      <c r="AE56" s="76">
        <v>0</v>
      </c>
      <c r="AF56" s="76">
        <v>0</v>
      </c>
      <c r="AG56" s="76">
        <v>7</v>
      </c>
      <c r="AH56" s="76">
        <v>0</v>
      </c>
      <c r="AI56" s="76">
        <v>3</v>
      </c>
      <c r="AJ56" s="76">
        <v>0</v>
      </c>
      <c r="AK56" s="76">
        <v>40</v>
      </c>
      <c r="AL56" s="76">
        <v>107</v>
      </c>
      <c r="AM56" s="76">
        <v>4</v>
      </c>
      <c r="AN56" s="76">
        <v>0</v>
      </c>
      <c r="AO56" s="76">
        <v>0</v>
      </c>
      <c r="AP56" s="76">
        <v>456</v>
      </c>
      <c r="AQ56" s="76">
        <v>0</v>
      </c>
      <c r="AR56" s="76">
        <v>17</v>
      </c>
      <c r="AS56" s="76">
        <v>32</v>
      </c>
      <c r="AT56" s="76">
        <v>53</v>
      </c>
      <c r="AU56" s="76">
        <v>8</v>
      </c>
      <c r="AV56" s="76">
        <v>4</v>
      </c>
      <c r="AW56" s="76">
        <v>4</v>
      </c>
      <c r="AX56" s="76">
        <v>0</v>
      </c>
      <c r="AY56" s="76">
        <v>286</v>
      </c>
      <c r="AZ56" s="76">
        <v>34</v>
      </c>
      <c r="BA56" s="76">
        <v>0</v>
      </c>
      <c r="BB56" s="76">
        <v>12</v>
      </c>
      <c r="BC56" s="76">
        <v>12</v>
      </c>
      <c r="BD56" s="76">
        <v>0</v>
      </c>
      <c r="BE56" s="76">
        <v>0</v>
      </c>
      <c r="BF56" s="76">
        <v>0</v>
      </c>
      <c r="BG56" s="76">
        <v>7</v>
      </c>
      <c r="BH56" s="76">
        <v>0</v>
      </c>
      <c r="BI56" s="76">
        <v>26</v>
      </c>
      <c r="BJ56" s="76">
        <v>0</v>
      </c>
      <c r="BK56" s="76">
        <v>0</v>
      </c>
      <c r="BL56" s="76">
        <v>0</v>
      </c>
      <c r="BM56" s="76">
        <v>0</v>
      </c>
      <c r="BN56" s="76">
        <v>62</v>
      </c>
      <c r="BO56" s="76">
        <v>0</v>
      </c>
      <c r="BP56" s="76">
        <v>0</v>
      </c>
      <c r="BQ56" s="76">
        <v>0</v>
      </c>
      <c r="BR56" s="76">
        <v>0</v>
      </c>
      <c r="BS56" s="76">
        <v>0</v>
      </c>
      <c r="BT56" s="76">
        <v>0</v>
      </c>
      <c r="BU56" s="76">
        <v>0</v>
      </c>
      <c r="BV56" s="76">
        <v>0</v>
      </c>
      <c r="BW56" s="76">
        <v>251</v>
      </c>
      <c r="BX56" s="76">
        <v>21</v>
      </c>
      <c r="BY56" s="76">
        <v>4</v>
      </c>
      <c r="BZ56" s="76">
        <v>33</v>
      </c>
      <c r="CA56" s="76">
        <v>26</v>
      </c>
      <c r="CB56" s="76">
        <v>15</v>
      </c>
      <c r="CC56" s="76">
        <v>0</v>
      </c>
      <c r="CD56" s="76">
        <v>2094</v>
      </c>
      <c r="CE56" s="12">
        <v>2033</v>
      </c>
    </row>
    <row r="57" spans="1:83" x14ac:dyDescent="0.35">
      <c r="A57" s="71">
        <v>53</v>
      </c>
      <c r="B57" s="75" t="s">
        <v>60</v>
      </c>
      <c r="C57" s="76">
        <v>3</v>
      </c>
      <c r="D57" s="76">
        <v>0</v>
      </c>
      <c r="E57" s="76">
        <v>4</v>
      </c>
      <c r="F57" s="76">
        <v>24</v>
      </c>
      <c r="G57" s="76">
        <v>0</v>
      </c>
      <c r="H57" s="76">
        <v>0</v>
      </c>
      <c r="I57" s="76">
        <v>114</v>
      </c>
      <c r="J57" s="76">
        <v>0</v>
      </c>
      <c r="K57" s="76">
        <v>24</v>
      </c>
      <c r="L57" s="76">
        <v>120</v>
      </c>
      <c r="M57" s="76">
        <v>0</v>
      </c>
      <c r="N57" s="76">
        <v>0</v>
      </c>
      <c r="O57" s="76">
        <v>5</v>
      </c>
      <c r="P57" s="76">
        <v>30</v>
      </c>
      <c r="Q57" s="76">
        <v>3</v>
      </c>
      <c r="R57" s="76">
        <v>0</v>
      </c>
      <c r="S57" s="76">
        <v>0</v>
      </c>
      <c r="T57" s="76">
        <v>20</v>
      </c>
      <c r="U57" s="76">
        <v>3</v>
      </c>
      <c r="V57" s="76">
        <v>33</v>
      </c>
      <c r="W57" s="76">
        <v>0</v>
      </c>
      <c r="X57" s="76">
        <v>410</v>
      </c>
      <c r="Y57" s="76">
        <v>3</v>
      </c>
      <c r="Z57" s="76">
        <v>4</v>
      </c>
      <c r="AA57" s="76">
        <v>7</v>
      </c>
      <c r="AB57" s="76">
        <v>50</v>
      </c>
      <c r="AC57" s="76">
        <v>65</v>
      </c>
      <c r="AD57" s="76">
        <v>0</v>
      </c>
      <c r="AE57" s="76">
        <v>3</v>
      </c>
      <c r="AF57" s="76">
        <v>0</v>
      </c>
      <c r="AG57" s="76">
        <v>23</v>
      </c>
      <c r="AH57" s="76">
        <v>0</v>
      </c>
      <c r="AI57" s="76">
        <v>28</v>
      </c>
      <c r="AJ57" s="76">
        <v>3</v>
      </c>
      <c r="AK57" s="76">
        <v>98</v>
      </c>
      <c r="AL57" s="76">
        <v>4</v>
      </c>
      <c r="AM57" s="76">
        <v>16</v>
      </c>
      <c r="AN57" s="76">
        <v>0</v>
      </c>
      <c r="AO57" s="76">
        <v>3</v>
      </c>
      <c r="AP57" s="76">
        <v>12</v>
      </c>
      <c r="AQ57" s="76">
        <v>0</v>
      </c>
      <c r="AR57" s="76">
        <v>17</v>
      </c>
      <c r="AS57" s="76">
        <v>4</v>
      </c>
      <c r="AT57" s="76">
        <v>5</v>
      </c>
      <c r="AU57" s="76">
        <v>10</v>
      </c>
      <c r="AV57" s="76">
        <v>3</v>
      </c>
      <c r="AW57" s="76">
        <v>14</v>
      </c>
      <c r="AX57" s="76">
        <v>3</v>
      </c>
      <c r="AY57" s="76">
        <v>82</v>
      </c>
      <c r="AZ57" s="76">
        <v>60</v>
      </c>
      <c r="BA57" s="76">
        <v>3</v>
      </c>
      <c r="BB57" s="76">
        <v>53</v>
      </c>
      <c r="BC57" s="76">
        <v>9</v>
      </c>
      <c r="BD57" s="76">
        <v>0</v>
      </c>
      <c r="BE57" s="76">
        <v>0</v>
      </c>
      <c r="BF57" s="76">
        <v>0</v>
      </c>
      <c r="BG57" s="76">
        <v>6</v>
      </c>
      <c r="BH57" s="76">
        <v>0</v>
      </c>
      <c r="BI57" s="76">
        <v>273</v>
      </c>
      <c r="BJ57" s="76">
        <v>0</v>
      </c>
      <c r="BK57" s="76">
        <v>0</v>
      </c>
      <c r="BL57" s="76">
        <v>0</v>
      </c>
      <c r="BM57" s="76">
        <v>0</v>
      </c>
      <c r="BN57" s="76">
        <v>160</v>
      </c>
      <c r="BO57" s="76">
        <v>0</v>
      </c>
      <c r="BP57" s="76">
        <v>0</v>
      </c>
      <c r="BQ57" s="76">
        <v>0</v>
      </c>
      <c r="BR57" s="76">
        <v>0</v>
      </c>
      <c r="BS57" s="76">
        <v>0</v>
      </c>
      <c r="BT57" s="76">
        <v>0</v>
      </c>
      <c r="BU57" s="76">
        <v>6</v>
      </c>
      <c r="BV57" s="76">
        <v>0</v>
      </c>
      <c r="BW57" s="76">
        <v>16</v>
      </c>
      <c r="BX57" s="76">
        <v>5</v>
      </c>
      <c r="BY57" s="76">
        <v>6</v>
      </c>
      <c r="BZ57" s="76">
        <v>9</v>
      </c>
      <c r="CA57" s="76">
        <v>9</v>
      </c>
      <c r="CB57" s="76">
        <v>11</v>
      </c>
      <c r="CC57" s="76">
        <v>0</v>
      </c>
      <c r="CD57" s="76">
        <v>1889</v>
      </c>
      <c r="CE57" s="12">
        <v>1724</v>
      </c>
    </row>
    <row r="58" spans="1:83" x14ac:dyDescent="0.35">
      <c r="A58" s="71">
        <v>54</v>
      </c>
      <c r="B58" s="75" t="s">
        <v>61</v>
      </c>
      <c r="C58" s="76">
        <v>0</v>
      </c>
      <c r="D58" s="76">
        <v>0</v>
      </c>
      <c r="E58" s="76">
        <v>8</v>
      </c>
      <c r="F58" s="76">
        <v>17</v>
      </c>
      <c r="G58" s="76">
        <v>11</v>
      </c>
      <c r="H58" s="76">
        <v>3</v>
      </c>
      <c r="I58" s="76">
        <v>12</v>
      </c>
      <c r="J58" s="76">
        <v>0</v>
      </c>
      <c r="K58" s="76">
        <v>19</v>
      </c>
      <c r="L58" s="76">
        <v>221</v>
      </c>
      <c r="M58" s="76">
        <v>0</v>
      </c>
      <c r="N58" s="76">
        <v>0</v>
      </c>
      <c r="O58" s="76">
        <v>25</v>
      </c>
      <c r="P58" s="76">
        <v>244</v>
      </c>
      <c r="Q58" s="76">
        <v>3</v>
      </c>
      <c r="R58" s="76">
        <v>3</v>
      </c>
      <c r="S58" s="76">
        <v>0</v>
      </c>
      <c r="T58" s="76">
        <v>33</v>
      </c>
      <c r="U58" s="76">
        <v>3</v>
      </c>
      <c r="V58" s="76">
        <v>39</v>
      </c>
      <c r="W58" s="76">
        <v>0</v>
      </c>
      <c r="X58" s="76">
        <v>22</v>
      </c>
      <c r="Y58" s="76">
        <v>0</v>
      </c>
      <c r="Z58" s="76">
        <v>0</v>
      </c>
      <c r="AA58" s="76">
        <v>0</v>
      </c>
      <c r="AB58" s="76">
        <v>230</v>
      </c>
      <c r="AC58" s="76">
        <v>14</v>
      </c>
      <c r="AD58" s="76">
        <v>0</v>
      </c>
      <c r="AE58" s="76">
        <v>0</v>
      </c>
      <c r="AF58" s="76">
        <v>0</v>
      </c>
      <c r="AG58" s="76">
        <v>26</v>
      </c>
      <c r="AH58" s="76">
        <v>0</v>
      </c>
      <c r="AI58" s="76">
        <v>43</v>
      </c>
      <c r="AJ58" s="76">
        <v>0</v>
      </c>
      <c r="AK58" s="76">
        <v>71</v>
      </c>
      <c r="AL58" s="76">
        <v>63</v>
      </c>
      <c r="AM58" s="76">
        <v>5</v>
      </c>
      <c r="AN58" s="76">
        <v>0</v>
      </c>
      <c r="AO58" s="76">
        <v>0</v>
      </c>
      <c r="AP58" s="76">
        <v>17</v>
      </c>
      <c r="AQ58" s="76">
        <v>0</v>
      </c>
      <c r="AR58" s="76">
        <v>73</v>
      </c>
      <c r="AS58" s="76">
        <v>28</v>
      </c>
      <c r="AT58" s="76">
        <v>19</v>
      </c>
      <c r="AU58" s="76">
        <v>104</v>
      </c>
      <c r="AV58" s="76">
        <v>5</v>
      </c>
      <c r="AW58" s="76">
        <v>5</v>
      </c>
      <c r="AX58" s="76">
        <v>0</v>
      </c>
      <c r="AY58" s="76">
        <v>59</v>
      </c>
      <c r="AZ58" s="76">
        <v>75</v>
      </c>
      <c r="BA58" s="76">
        <v>3</v>
      </c>
      <c r="BB58" s="76">
        <v>16</v>
      </c>
      <c r="BC58" s="76">
        <v>26</v>
      </c>
      <c r="BD58" s="76">
        <v>0</v>
      </c>
      <c r="BE58" s="76">
        <v>0</v>
      </c>
      <c r="BF58" s="76">
        <v>0</v>
      </c>
      <c r="BG58" s="76">
        <v>3</v>
      </c>
      <c r="BH58" s="76">
        <v>0</v>
      </c>
      <c r="BI58" s="76">
        <v>18</v>
      </c>
      <c r="BJ58" s="76">
        <v>3</v>
      </c>
      <c r="BK58" s="76">
        <v>0</v>
      </c>
      <c r="BL58" s="76">
        <v>0</v>
      </c>
      <c r="BM58" s="76">
        <v>0</v>
      </c>
      <c r="BN58" s="76">
        <v>18</v>
      </c>
      <c r="BO58" s="76">
        <v>0</v>
      </c>
      <c r="BP58" s="76">
        <v>0</v>
      </c>
      <c r="BQ58" s="76">
        <v>0</v>
      </c>
      <c r="BR58" s="76">
        <v>0</v>
      </c>
      <c r="BS58" s="76">
        <v>0</v>
      </c>
      <c r="BT58" s="76">
        <v>0</v>
      </c>
      <c r="BU58" s="76">
        <v>3</v>
      </c>
      <c r="BV58" s="76">
        <v>0</v>
      </c>
      <c r="BW58" s="76">
        <v>27</v>
      </c>
      <c r="BX58" s="76">
        <v>39</v>
      </c>
      <c r="BY58" s="76">
        <v>4</v>
      </c>
      <c r="BZ58" s="76">
        <v>94</v>
      </c>
      <c r="CA58" s="76">
        <v>13</v>
      </c>
      <c r="CB58" s="76">
        <v>12</v>
      </c>
      <c r="CC58" s="76">
        <v>0</v>
      </c>
      <c r="CD58" s="76">
        <v>1767</v>
      </c>
      <c r="CE58" s="12">
        <v>1706</v>
      </c>
    </row>
    <row r="59" spans="1:83" x14ac:dyDescent="0.35">
      <c r="A59" s="71">
        <v>55</v>
      </c>
      <c r="B59" s="75" t="s">
        <v>62</v>
      </c>
      <c r="C59" s="76">
        <v>4</v>
      </c>
      <c r="D59" s="76">
        <v>0</v>
      </c>
      <c r="E59" s="76">
        <v>9</v>
      </c>
      <c r="F59" s="76">
        <v>12</v>
      </c>
      <c r="G59" s="76">
        <v>0</v>
      </c>
      <c r="H59" s="76">
        <v>0</v>
      </c>
      <c r="I59" s="76">
        <v>84</v>
      </c>
      <c r="J59" s="76">
        <v>0</v>
      </c>
      <c r="K59" s="76">
        <v>18</v>
      </c>
      <c r="L59" s="76">
        <v>27</v>
      </c>
      <c r="M59" s="76">
        <v>0</v>
      </c>
      <c r="N59" s="76">
        <v>3</v>
      </c>
      <c r="O59" s="76">
        <v>0</v>
      </c>
      <c r="P59" s="76">
        <v>33</v>
      </c>
      <c r="Q59" s="76">
        <v>0</v>
      </c>
      <c r="R59" s="76">
        <v>0</v>
      </c>
      <c r="S59" s="76">
        <v>0</v>
      </c>
      <c r="T59" s="76">
        <v>7</v>
      </c>
      <c r="U59" s="76">
        <v>4</v>
      </c>
      <c r="V59" s="76">
        <v>45</v>
      </c>
      <c r="W59" s="76">
        <v>0</v>
      </c>
      <c r="X59" s="76">
        <v>464</v>
      </c>
      <c r="Y59" s="76">
        <v>0</v>
      </c>
      <c r="Z59" s="76">
        <v>0</v>
      </c>
      <c r="AA59" s="76">
        <v>0</v>
      </c>
      <c r="AB59" s="76">
        <v>60</v>
      </c>
      <c r="AC59" s="76">
        <v>14</v>
      </c>
      <c r="AD59" s="76">
        <v>0</v>
      </c>
      <c r="AE59" s="76">
        <v>0</v>
      </c>
      <c r="AF59" s="76">
        <v>0</v>
      </c>
      <c r="AG59" s="76">
        <v>8</v>
      </c>
      <c r="AH59" s="76">
        <v>0</v>
      </c>
      <c r="AI59" s="76">
        <v>4</v>
      </c>
      <c r="AJ59" s="76">
        <v>0</v>
      </c>
      <c r="AK59" s="76">
        <v>134</v>
      </c>
      <c r="AL59" s="76">
        <v>20</v>
      </c>
      <c r="AM59" s="76">
        <v>3</v>
      </c>
      <c r="AN59" s="76">
        <v>0</v>
      </c>
      <c r="AO59" s="76">
        <v>0</v>
      </c>
      <c r="AP59" s="76">
        <v>25</v>
      </c>
      <c r="AQ59" s="76">
        <v>0</v>
      </c>
      <c r="AR59" s="76">
        <v>8</v>
      </c>
      <c r="AS59" s="76">
        <v>5</v>
      </c>
      <c r="AT59" s="76">
        <v>22</v>
      </c>
      <c r="AU59" s="76">
        <v>7</v>
      </c>
      <c r="AV59" s="76">
        <v>0</v>
      </c>
      <c r="AW59" s="76">
        <v>6</v>
      </c>
      <c r="AX59" s="76">
        <v>0</v>
      </c>
      <c r="AY59" s="76">
        <v>83</v>
      </c>
      <c r="AZ59" s="76">
        <v>16</v>
      </c>
      <c r="BA59" s="76">
        <v>5</v>
      </c>
      <c r="BB59" s="76">
        <v>19</v>
      </c>
      <c r="BC59" s="76">
        <v>16</v>
      </c>
      <c r="BD59" s="76">
        <v>0</v>
      </c>
      <c r="BE59" s="76">
        <v>0</v>
      </c>
      <c r="BF59" s="76">
        <v>0</v>
      </c>
      <c r="BG59" s="76">
        <v>4</v>
      </c>
      <c r="BH59" s="76">
        <v>0</v>
      </c>
      <c r="BI59" s="76">
        <v>161</v>
      </c>
      <c r="BJ59" s="76">
        <v>0</v>
      </c>
      <c r="BK59" s="76">
        <v>0</v>
      </c>
      <c r="BL59" s="76">
        <v>0</v>
      </c>
      <c r="BM59" s="76">
        <v>0</v>
      </c>
      <c r="BN59" s="76">
        <v>140</v>
      </c>
      <c r="BO59" s="76">
        <v>0</v>
      </c>
      <c r="BP59" s="76">
        <v>0</v>
      </c>
      <c r="BQ59" s="76">
        <v>0</v>
      </c>
      <c r="BR59" s="76">
        <v>0</v>
      </c>
      <c r="BS59" s="76">
        <v>0</v>
      </c>
      <c r="BT59" s="76">
        <v>8</v>
      </c>
      <c r="BU59" s="76">
        <v>3</v>
      </c>
      <c r="BV59" s="76">
        <v>0</v>
      </c>
      <c r="BW59" s="76">
        <v>26</v>
      </c>
      <c r="BX59" s="76">
        <v>17</v>
      </c>
      <c r="BY59" s="76">
        <v>0</v>
      </c>
      <c r="BZ59" s="76">
        <v>13</v>
      </c>
      <c r="CA59" s="76">
        <v>7</v>
      </c>
      <c r="CB59" s="76">
        <v>3</v>
      </c>
      <c r="CC59" s="76">
        <v>0</v>
      </c>
      <c r="CD59" s="76">
        <v>1558</v>
      </c>
      <c r="CE59" s="12">
        <v>1488</v>
      </c>
    </row>
    <row r="60" spans="1:83" x14ac:dyDescent="0.35">
      <c r="A60" s="71">
        <v>56</v>
      </c>
      <c r="B60" s="75" t="s">
        <v>63</v>
      </c>
      <c r="C60" s="76">
        <v>0</v>
      </c>
      <c r="D60" s="76">
        <v>0</v>
      </c>
      <c r="E60" s="76">
        <v>0</v>
      </c>
      <c r="F60" s="76">
        <v>0</v>
      </c>
      <c r="G60" s="76">
        <v>0</v>
      </c>
      <c r="H60" s="76">
        <v>0</v>
      </c>
      <c r="I60" s="76">
        <v>6</v>
      </c>
      <c r="J60" s="76">
        <v>0</v>
      </c>
      <c r="K60" s="76">
        <v>6</v>
      </c>
      <c r="L60" s="76">
        <v>43</v>
      </c>
      <c r="M60" s="76">
        <v>0</v>
      </c>
      <c r="N60" s="76">
        <v>0</v>
      </c>
      <c r="O60" s="76">
        <v>0</v>
      </c>
      <c r="P60" s="76">
        <v>125</v>
      </c>
      <c r="Q60" s="76">
        <v>0</v>
      </c>
      <c r="R60" s="76">
        <v>0</v>
      </c>
      <c r="S60" s="76">
        <v>0</v>
      </c>
      <c r="T60" s="76">
        <v>18</v>
      </c>
      <c r="U60" s="76">
        <v>0</v>
      </c>
      <c r="V60" s="76">
        <v>12</v>
      </c>
      <c r="W60" s="76">
        <v>0</v>
      </c>
      <c r="X60" s="76">
        <v>5</v>
      </c>
      <c r="Y60" s="76">
        <v>0</v>
      </c>
      <c r="Z60" s="76">
        <v>0</v>
      </c>
      <c r="AA60" s="76">
        <v>0</v>
      </c>
      <c r="AB60" s="76">
        <v>741</v>
      </c>
      <c r="AC60" s="76">
        <v>9</v>
      </c>
      <c r="AD60" s="76">
        <v>0</v>
      </c>
      <c r="AE60" s="76">
        <v>0</v>
      </c>
      <c r="AF60" s="76">
        <v>0</v>
      </c>
      <c r="AG60" s="76">
        <v>35</v>
      </c>
      <c r="AH60" s="76">
        <v>0</v>
      </c>
      <c r="AI60" s="76">
        <v>5</v>
      </c>
      <c r="AJ60" s="76">
        <v>0</v>
      </c>
      <c r="AK60" s="76">
        <v>162</v>
      </c>
      <c r="AL60" s="76">
        <v>81</v>
      </c>
      <c r="AM60" s="76">
        <v>6</v>
      </c>
      <c r="AN60" s="76">
        <v>0</v>
      </c>
      <c r="AO60" s="76">
        <v>0</v>
      </c>
      <c r="AP60" s="76">
        <v>12</v>
      </c>
      <c r="AQ60" s="76">
        <v>0</v>
      </c>
      <c r="AR60" s="76">
        <v>17</v>
      </c>
      <c r="AS60" s="76">
        <v>29</v>
      </c>
      <c r="AT60" s="76">
        <v>6</v>
      </c>
      <c r="AU60" s="76">
        <v>0</v>
      </c>
      <c r="AV60" s="76">
        <v>0</v>
      </c>
      <c r="AW60" s="76">
        <v>0</v>
      </c>
      <c r="AX60" s="76">
        <v>0</v>
      </c>
      <c r="AY60" s="76">
        <v>51</v>
      </c>
      <c r="AZ60" s="76">
        <v>12</v>
      </c>
      <c r="BA60" s="76">
        <v>0</v>
      </c>
      <c r="BB60" s="76">
        <v>4</v>
      </c>
      <c r="BC60" s="76">
        <v>0</v>
      </c>
      <c r="BD60" s="76">
        <v>0</v>
      </c>
      <c r="BE60" s="76">
        <v>0</v>
      </c>
      <c r="BF60" s="76">
        <v>0</v>
      </c>
      <c r="BG60" s="76">
        <v>4</v>
      </c>
      <c r="BH60" s="76">
        <v>0</v>
      </c>
      <c r="BI60" s="76">
        <v>4</v>
      </c>
      <c r="BJ60" s="76">
        <v>0</v>
      </c>
      <c r="BK60" s="76">
        <v>0</v>
      </c>
      <c r="BL60" s="76">
        <v>0</v>
      </c>
      <c r="BM60" s="76">
        <v>0</v>
      </c>
      <c r="BN60" s="76">
        <v>10</v>
      </c>
      <c r="BO60" s="76">
        <v>0</v>
      </c>
      <c r="BP60" s="76">
        <v>0</v>
      </c>
      <c r="BQ60" s="76">
        <v>3</v>
      </c>
      <c r="BR60" s="76">
        <v>0</v>
      </c>
      <c r="BS60" s="76">
        <v>0</v>
      </c>
      <c r="BT60" s="76">
        <v>0</v>
      </c>
      <c r="BU60" s="76">
        <v>0</v>
      </c>
      <c r="BV60" s="76">
        <v>0</v>
      </c>
      <c r="BW60" s="76">
        <v>88</v>
      </c>
      <c r="BX60" s="76">
        <v>23</v>
      </c>
      <c r="BY60" s="76">
        <v>0</v>
      </c>
      <c r="BZ60" s="76">
        <v>9</v>
      </c>
      <c r="CA60" s="76">
        <v>8</v>
      </c>
      <c r="CB60" s="76">
        <v>4</v>
      </c>
      <c r="CC60" s="76">
        <v>0</v>
      </c>
      <c r="CD60" s="76">
        <v>1543</v>
      </c>
      <c r="CE60" s="12">
        <v>1520</v>
      </c>
    </row>
    <row r="61" spans="1:83" x14ac:dyDescent="0.35">
      <c r="A61" s="71">
        <v>57</v>
      </c>
      <c r="B61" s="75" t="s">
        <v>64</v>
      </c>
      <c r="C61" s="76">
        <v>3</v>
      </c>
      <c r="D61" s="76">
        <v>0</v>
      </c>
      <c r="E61" s="76">
        <v>39</v>
      </c>
      <c r="F61" s="76">
        <v>30</v>
      </c>
      <c r="G61" s="76">
        <v>31</v>
      </c>
      <c r="H61" s="76">
        <v>18</v>
      </c>
      <c r="I61" s="76">
        <v>42</v>
      </c>
      <c r="J61" s="76">
        <v>4</v>
      </c>
      <c r="K61" s="76">
        <v>37</v>
      </c>
      <c r="L61" s="76">
        <v>19</v>
      </c>
      <c r="M61" s="76">
        <v>0</v>
      </c>
      <c r="N61" s="76">
        <v>9</v>
      </c>
      <c r="O61" s="76">
        <v>30</v>
      </c>
      <c r="P61" s="76">
        <v>60</v>
      </c>
      <c r="Q61" s="76">
        <v>10</v>
      </c>
      <c r="R61" s="76">
        <v>14</v>
      </c>
      <c r="S61" s="76">
        <v>3</v>
      </c>
      <c r="T61" s="76">
        <v>15</v>
      </c>
      <c r="U61" s="76">
        <v>19</v>
      </c>
      <c r="V61" s="76">
        <v>82</v>
      </c>
      <c r="W61" s="76">
        <v>0</v>
      </c>
      <c r="X61" s="76">
        <v>24</v>
      </c>
      <c r="Y61" s="76">
        <v>9</v>
      </c>
      <c r="Z61" s="76">
        <v>5</v>
      </c>
      <c r="AA61" s="76">
        <v>23</v>
      </c>
      <c r="AB61" s="76">
        <v>27</v>
      </c>
      <c r="AC61" s="76">
        <v>114</v>
      </c>
      <c r="AD61" s="76">
        <v>13</v>
      </c>
      <c r="AE61" s="76">
        <v>3</v>
      </c>
      <c r="AF61" s="76">
        <v>0</v>
      </c>
      <c r="AG61" s="76">
        <v>19</v>
      </c>
      <c r="AH61" s="76">
        <v>0</v>
      </c>
      <c r="AI61" s="76">
        <v>28</v>
      </c>
      <c r="AJ61" s="76">
        <v>8</v>
      </c>
      <c r="AK61" s="76">
        <v>45</v>
      </c>
      <c r="AL61" s="76">
        <v>73</v>
      </c>
      <c r="AM61" s="76">
        <v>26</v>
      </c>
      <c r="AN61" s="76">
        <v>3</v>
      </c>
      <c r="AO61" s="76">
        <v>24</v>
      </c>
      <c r="AP61" s="76">
        <v>14</v>
      </c>
      <c r="AQ61" s="76">
        <v>5</v>
      </c>
      <c r="AR61" s="76">
        <v>8</v>
      </c>
      <c r="AS61" s="76">
        <v>43</v>
      </c>
      <c r="AT61" s="76">
        <v>13</v>
      </c>
      <c r="AU61" s="76">
        <v>25</v>
      </c>
      <c r="AV61" s="76">
        <v>7</v>
      </c>
      <c r="AW61" s="76">
        <v>11</v>
      </c>
      <c r="AX61" s="76">
        <v>9</v>
      </c>
      <c r="AY61" s="76">
        <v>45</v>
      </c>
      <c r="AZ61" s="76">
        <v>14</v>
      </c>
      <c r="BA61" s="76">
        <v>17</v>
      </c>
      <c r="BB61" s="76">
        <v>21</v>
      </c>
      <c r="BC61" s="76">
        <v>118</v>
      </c>
      <c r="BD61" s="76">
        <v>13</v>
      </c>
      <c r="BE61" s="76">
        <v>0</v>
      </c>
      <c r="BF61" s="76">
        <v>5</v>
      </c>
      <c r="BG61" s="76">
        <v>16</v>
      </c>
      <c r="BH61" s="76">
        <v>6</v>
      </c>
      <c r="BI61" s="76">
        <v>8</v>
      </c>
      <c r="BJ61" s="76">
        <v>0</v>
      </c>
      <c r="BK61" s="76">
        <v>0</v>
      </c>
      <c r="BL61" s="76">
        <v>6</v>
      </c>
      <c r="BM61" s="76">
        <v>7</v>
      </c>
      <c r="BN61" s="76">
        <v>19</v>
      </c>
      <c r="BO61" s="76">
        <v>6</v>
      </c>
      <c r="BP61" s="76">
        <v>5</v>
      </c>
      <c r="BQ61" s="76">
        <v>3</v>
      </c>
      <c r="BR61" s="76">
        <v>0</v>
      </c>
      <c r="BS61" s="76">
        <v>8</v>
      </c>
      <c r="BT61" s="76">
        <v>7</v>
      </c>
      <c r="BU61" s="76">
        <v>16</v>
      </c>
      <c r="BV61" s="76">
        <v>3</v>
      </c>
      <c r="BW61" s="76">
        <v>42</v>
      </c>
      <c r="BX61" s="76">
        <v>13</v>
      </c>
      <c r="BY61" s="76">
        <v>12</v>
      </c>
      <c r="BZ61" s="76">
        <v>27</v>
      </c>
      <c r="CA61" s="76">
        <v>17</v>
      </c>
      <c r="CB61" s="76">
        <v>56</v>
      </c>
      <c r="CC61" s="76">
        <v>0</v>
      </c>
      <c r="CD61" s="76">
        <v>1538</v>
      </c>
      <c r="CE61" s="12">
        <v>1030</v>
      </c>
    </row>
    <row r="62" spans="1:83" x14ac:dyDescent="0.35">
      <c r="A62" s="71">
        <v>58</v>
      </c>
      <c r="B62" s="75" t="s">
        <v>65</v>
      </c>
      <c r="C62" s="76">
        <v>5</v>
      </c>
      <c r="D62" s="76">
        <v>0</v>
      </c>
      <c r="E62" s="76">
        <v>11</v>
      </c>
      <c r="F62" s="76">
        <v>71</v>
      </c>
      <c r="G62" s="76">
        <v>9</v>
      </c>
      <c r="H62" s="76">
        <v>9</v>
      </c>
      <c r="I62" s="76">
        <v>7</v>
      </c>
      <c r="J62" s="76">
        <v>4</v>
      </c>
      <c r="K62" s="76">
        <v>42</v>
      </c>
      <c r="L62" s="76">
        <v>166</v>
      </c>
      <c r="M62" s="76">
        <v>0</v>
      </c>
      <c r="N62" s="76">
        <v>5</v>
      </c>
      <c r="O62" s="76">
        <v>10</v>
      </c>
      <c r="P62" s="76">
        <v>53</v>
      </c>
      <c r="Q62" s="76">
        <v>0</v>
      </c>
      <c r="R62" s="76">
        <v>0</v>
      </c>
      <c r="S62" s="76">
        <v>0</v>
      </c>
      <c r="T62" s="76">
        <v>35</v>
      </c>
      <c r="U62" s="76">
        <v>0</v>
      </c>
      <c r="V62" s="76">
        <v>25</v>
      </c>
      <c r="W62" s="76">
        <v>0</v>
      </c>
      <c r="X62" s="76">
        <v>14</v>
      </c>
      <c r="Y62" s="76">
        <v>0</v>
      </c>
      <c r="Z62" s="76">
        <v>3</v>
      </c>
      <c r="AA62" s="76">
        <v>5</v>
      </c>
      <c r="AB62" s="76">
        <v>45</v>
      </c>
      <c r="AC62" s="76">
        <v>122</v>
      </c>
      <c r="AD62" s="76">
        <v>4</v>
      </c>
      <c r="AE62" s="76">
        <v>0</v>
      </c>
      <c r="AF62" s="76">
        <v>0</v>
      </c>
      <c r="AG62" s="76">
        <v>36</v>
      </c>
      <c r="AH62" s="76">
        <v>0</v>
      </c>
      <c r="AI62" s="76">
        <v>69</v>
      </c>
      <c r="AJ62" s="76">
        <v>6</v>
      </c>
      <c r="AK62" s="76">
        <v>42</v>
      </c>
      <c r="AL62" s="76">
        <v>46</v>
      </c>
      <c r="AM62" s="76">
        <v>9</v>
      </c>
      <c r="AN62" s="76">
        <v>0</v>
      </c>
      <c r="AO62" s="76">
        <v>22</v>
      </c>
      <c r="AP62" s="76">
        <v>82</v>
      </c>
      <c r="AQ62" s="76">
        <v>3</v>
      </c>
      <c r="AR62" s="76">
        <v>14</v>
      </c>
      <c r="AS62" s="76">
        <v>26</v>
      </c>
      <c r="AT62" s="76">
        <v>9</v>
      </c>
      <c r="AU62" s="76">
        <v>17</v>
      </c>
      <c r="AV62" s="76">
        <v>14</v>
      </c>
      <c r="AW62" s="76">
        <v>0</v>
      </c>
      <c r="AX62" s="76">
        <v>6</v>
      </c>
      <c r="AY62" s="76">
        <v>80</v>
      </c>
      <c r="AZ62" s="76">
        <v>84</v>
      </c>
      <c r="BA62" s="76">
        <v>8</v>
      </c>
      <c r="BB62" s="76">
        <v>40</v>
      </c>
      <c r="BC62" s="76">
        <v>23</v>
      </c>
      <c r="BD62" s="76">
        <v>0</v>
      </c>
      <c r="BE62" s="76">
        <v>0</v>
      </c>
      <c r="BF62" s="76">
        <v>4</v>
      </c>
      <c r="BG62" s="76">
        <v>9</v>
      </c>
      <c r="BH62" s="76">
        <v>0</v>
      </c>
      <c r="BI62" s="76">
        <v>4</v>
      </c>
      <c r="BJ62" s="76">
        <v>4</v>
      </c>
      <c r="BK62" s="76">
        <v>0</v>
      </c>
      <c r="BL62" s="76">
        <v>0</v>
      </c>
      <c r="BM62" s="76">
        <v>0</v>
      </c>
      <c r="BN62" s="76">
        <v>9</v>
      </c>
      <c r="BO62" s="76">
        <v>0</v>
      </c>
      <c r="BP62" s="76">
        <v>4</v>
      </c>
      <c r="BQ62" s="76">
        <v>0</v>
      </c>
      <c r="BR62" s="76">
        <v>3</v>
      </c>
      <c r="BS62" s="76">
        <v>6</v>
      </c>
      <c r="BT62" s="76">
        <v>0</v>
      </c>
      <c r="BU62" s="76">
        <v>3</v>
      </c>
      <c r="BV62" s="76">
        <v>0</v>
      </c>
      <c r="BW62" s="76">
        <v>37</v>
      </c>
      <c r="BX62" s="76">
        <v>39</v>
      </c>
      <c r="BY62" s="76">
        <v>29</v>
      </c>
      <c r="BZ62" s="76">
        <v>17</v>
      </c>
      <c r="CA62" s="76">
        <v>13</v>
      </c>
      <c r="CB62" s="76">
        <v>30</v>
      </c>
      <c r="CC62" s="76">
        <v>0</v>
      </c>
      <c r="CD62" s="76">
        <v>1515</v>
      </c>
      <c r="CE62" s="12">
        <v>1194</v>
      </c>
    </row>
    <row r="63" spans="1:83" x14ac:dyDescent="0.35">
      <c r="A63" s="71">
        <v>59</v>
      </c>
      <c r="B63" s="75" t="s">
        <v>66</v>
      </c>
      <c r="C63" s="76">
        <v>6</v>
      </c>
      <c r="D63" s="76">
        <v>0</v>
      </c>
      <c r="E63" s="76">
        <v>4</v>
      </c>
      <c r="F63" s="76">
        <v>21</v>
      </c>
      <c r="G63" s="76">
        <v>0</v>
      </c>
      <c r="H63" s="76">
        <v>4</v>
      </c>
      <c r="I63" s="76">
        <v>7</v>
      </c>
      <c r="J63" s="76">
        <v>0</v>
      </c>
      <c r="K63" s="76">
        <v>11</v>
      </c>
      <c r="L63" s="76">
        <v>219</v>
      </c>
      <c r="M63" s="76">
        <v>0</v>
      </c>
      <c r="N63" s="76">
        <v>0</v>
      </c>
      <c r="O63" s="76">
        <v>15</v>
      </c>
      <c r="P63" s="76">
        <v>120</v>
      </c>
      <c r="Q63" s="76">
        <v>0</v>
      </c>
      <c r="R63" s="76">
        <v>0</v>
      </c>
      <c r="S63" s="76">
        <v>0</v>
      </c>
      <c r="T63" s="76">
        <v>46</v>
      </c>
      <c r="U63" s="76">
        <v>0</v>
      </c>
      <c r="V63" s="76">
        <v>32</v>
      </c>
      <c r="W63" s="76">
        <v>0</v>
      </c>
      <c r="X63" s="76">
        <v>21</v>
      </c>
      <c r="Y63" s="76">
        <v>0</v>
      </c>
      <c r="Z63" s="76">
        <v>0</v>
      </c>
      <c r="AA63" s="76">
        <v>0</v>
      </c>
      <c r="AB63" s="76">
        <v>257</v>
      </c>
      <c r="AC63" s="76">
        <v>100</v>
      </c>
      <c r="AD63" s="76">
        <v>3</v>
      </c>
      <c r="AE63" s="76">
        <v>3</v>
      </c>
      <c r="AF63" s="76">
        <v>0</v>
      </c>
      <c r="AG63" s="76">
        <v>33</v>
      </c>
      <c r="AH63" s="76">
        <v>0</v>
      </c>
      <c r="AI63" s="76">
        <v>60</v>
      </c>
      <c r="AJ63" s="76">
        <v>0</v>
      </c>
      <c r="AK63" s="76">
        <v>28</v>
      </c>
      <c r="AL63" s="76">
        <v>12</v>
      </c>
      <c r="AM63" s="76">
        <v>10</v>
      </c>
      <c r="AN63" s="76">
        <v>0</v>
      </c>
      <c r="AO63" s="76">
        <v>0</v>
      </c>
      <c r="AP63" s="76">
        <v>6</v>
      </c>
      <c r="AQ63" s="76">
        <v>0</v>
      </c>
      <c r="AR63" s="76">
        <v>62</v>
      </c>
      <c r="AS63" s="76">
        <v>8</v>
      </c>
      <c r="AT63" s="76">
        <v>11</v>
      </c>
      <c r="AU63" s="76">
        <v>46</v>
      </c>
      <c r="AV63" s="76">
        <v>0</v>
      </c>
      <c r="AW63" s="76">
        <v>0</v>
      </c>
      <c r="AX63" s="76">
        <v>6</v>
      </c>
      <c r="AY63" s="76">
        <v>22</v>
      </c>
      <c r="AZ63" s="76">
        <v>50</v>
      </c>
      <c r="BA63" s="76">
        <v>4</v>
      </c>
      <c r="BB63" s="76">
        <v>27</v>
      </c>
      <c r="BC63" s="76">
        <v>10</v>
      </c>
      <c r="BD63" s="76">
        <v>0</v>
      </c>
      <c r="BE63" s="76">
        <v>0</v>
      </c>
      <c r="BF63" s="76">
        <v>3</v>
      </c>
      <c r="BG63" s="76">
        <v>0</v>
      </c>
      <c r="BH63" s="76">
        <v>0</v>
      </c>
      <c r="BI63" s="76">
        <v>9</v>
      </c>
      <c r="BJ63" s="76">
        <v>0</v>
      </c>
      <c r="BK63" s="76">
        <v>0</v>
      </c>
      <c r="BL63" s="76">
        <v>0</v>
      </c>
      <c r="BM63" s="76">
        <v>0</v>
      </c>
      <c r="BN63" s="76">
        <v>20</v>
      </c>
      <c r="BO63" s="76">
        <v>0</v>
      </c>
      <c r="BP63" s="76">
        <v>0</v>
      </c>
      <c r="BQ63" s="76">
        <v>0</v>
      </c>
      <c r="BR63" s="76">
        <v>0</v>
      </c>
      <c r="BS63" s="76">
        <v>0</v>
      </c>
      <c r="BT63" s="76">
        <v>0</v>
      </c>
      <c r="BU63" s="76">
        <v>4</v>
      </c>
      <c r="BV63" s="76">
        <v>0</v>
      </c>
      <c r="BW63" s="76">
        <v>23</v>
      </c>
      <c r="BX63" s="76">
        <v>71</v>
      </c>
      <c r="BY63" s="76">
        <v>13</v>
      </c>
      <c r="BZ63" s="76">
        <v>46</v>
      </c>
      <c r="CA63" s="76">
        <v>16</v>
      </c>
      <c r="CB63" s="76">
        <v>3</v>
      </c>
      <c r="CC63" s="76">
        <v>0</v>
      </c>
      <c r="CD63" s="76">
        <v>1482</v>
      </c>
      <c r="CE63" s="12">
        <v>1312</v>
      </c>
    </row>
    <row r="64" spans="1:83" x14ac:dyDescent="0.35">
      <c r="A64" s="71">
        <v>60</v>
      </c>
      <c r="B64" s="75" t="s">
        <v>67</v>
      </c>
      <c r="C64" s="76">
        <v>0</v>
      </c>
      <c r="D64" s="76">
        <v>0</v>
      </c>
      <c r="E64" s="76">
        <v>11</v>
      </c>
      <c r="F64" s="76">
        <v>26</v>
      </c>
      <c r="G64" s="76">
        <v>0</v>
      </c>
      <c r="H64" s="76">
        <v>0</v>
      </c>
      <c r="I64" s="76">
        <v>20</v>
      </c>
      <c r="J64" s="76">
        <v>4</v>
      </c>
      <c r="K64" s="76">
        <v>78</v>
      </c>
      <c r="L64" s="76">
        <v>18</v>
      </c>
      <c r="M64" s="76">
        <v>0</v>
      </c>
      <c r="N64" s="76">
        <v>0</v>
      </c>
      <c r="O64" s="76">
        <v>16</v>
      </c>
      <c r="P64" s="76">
        <v>68</v>
      </c>
      <c r="Q64" s="76">
        <v>0</v>
      </c>
      <c r="R64" s="76">
        <v>6</v>
      </c>
      <c r="S64" s="76">
        <v>0</v>
      </c>
      <c r="T64" s="76">
        <v>24</v>
      </c>
      <c r="U64" s="76">
        <v>10</v>
      </c>
      <c r="V64" s="76">
        <v>16</v>
      </c>
      <c r="W64" s="76">
        <v>0</v>
      </c>
      <c r="X64" s="76">
        <v>28</v>
      </c>
      <c r="Y64" s="76">
        <v>0</v>
      </c>
      <c r="Z64" s="76">
        <v>0</v>
      </c>
      <c r="AA64" s="76">
        <v>7</v>
      </c>
      <c r="AB64" s="76">
        <v>38</v>
      </c>
      <c r="AC64" s="76">
        <v>35</v>
      </c>
      <c r="AD64" s="76">
        <v>5</v>
      </c>
      <c r="AE64" s="76">
        <v>4</v>
      </c>
      <c r="AF64" s="76">
        <v>0</v>
      </c>
      <c r="AG64" s="76">
        <v>18</v>
      </c>
      <c r="AH64" s="76">
        <v>0</v>
      </c>
      <c r="AI64" s="76">
        <v>15</v>
      </c>
      <c r="AJ64" s="76">
        <v>0</v>
      </c>
      <c r="AK64" s="76">
        <v>38</v>
      </c>
      <c r="AL64" s="76">
        <v>77</v>
      </c>
      <c r="AM64" s="76">
        <v>15</v>
      </c>
      <c r="AN64" s="76">
        <v>0</v>
      </c>
      <c r="AO64" s="76">
        <v>6</v>
      </c>
      <c r="AP64" s="76">
        <v>74</v>
      </c>
      <c r="AQ64" s="76">
        <v>0</v>
      </c>
      <c r="AR64" s="76">
        <v>18</v>
      </c>
      <c r="AS64" s="76">
        <v>28</v>
      </c>
      <c r="AT64" s="76">
        <v>46</v>
      </c>
      <c r="AU64" s="76">
        <v>3</v>
      </c>
      <c r="AV64" s="76">
        <v>4</v>
      </c>
      <c r="AW64" s="76">
        <v>6</v>
      </c>
      <c r="AX64" s="76">
        <v>0</v>
      </c>
      <c r="AY64" s="76">
        <v>133</v>
      </c>
      <c r="AZ64" s="76">
        <v>19</v>
      </c>
      <c r="BA64" s="76">
        <v>0</v>
      </c>
      <c r="BB64" s="76">
        <v>21</v>
      </c>
      <c r="BC64" s="76">
        <v>34</v>
      </c>
      <c r="BD64" s="76">
        <v>0</v>
      </c>
      <c r="BE64" s="76">
        <v>0</v>
      </c>
      <c r="BF64" s="76">
        <v>0</v>
      </c>
      <c r="BG64" s="76">
        <v>16</v>
      </c>
      <c r="BH64" s="76">
        <v>0</v>
      </c>
      <c r="BI64" s="76">
        <v>15</v>
      </c>
      <c r="BJ64" s="76">
        <v>0</v>
      </c>
      <c r="BK64" s="76">
        <v>0</v>
      </c>
      <c r="BL64" s="76">
        <v>7</v>
      </c>
      <c r="BM64" s="76">
        <v>0</v>
      </c>
      <c r="BN64" s="76">
        <v>30</v>
      </c>
      <c r="BO64" s="76">
        <v>0</v>
      </c>
      <c r="BP64" s="76">
        <v>5</v>
      </c>
      <c r="BQ64" s="76">
        <v>0</v>
      </c>
      <c r="BR64" s="76">
        <v>0</v>
      </c>
      <c r="BS64" s="76">
        <v>0</v>
      </c>
      <c r="BT64" s="76">
        <v>6</v>
      </c>
      <c r="BU64" s="76">
        <v>0</v>
      </c>
      <c r="BV64" s="76">
        <v>0</v>
      </c>
      <c r="BW64" s="76">
        <v>88</v>
      </c>
      <c r="BX64" s="76">
        <v>21</v>
      </c>
      <c r="BY64" s="76">
        <v>0</v>
      </c>
      <c r="BZ64" s="76">
        <v>58</v>
      </c>
      <c r="CA64" s="76">
        <v>22</v>
      </c>
      <c r="CB64" s="76">
        <v>40</v>
      </c>
      <c r="CC64" s="76">
        <v>0</v>
      </c>
      <c r="CD64" s="76">
        <v>1312</v>
      </c>
      <c r="CE64" s="12">
        <v>1146</v>
      </c>
    </row>
    <row r="65" spans="1:84" x14ac:dyDescent="0.35">
      <c r="A65" s="71">
        <v>61</v>
      </c>
      <c r="B65" s="75" t="s">
        <v>68</v>
      </c>
      <c r="C65" s="76">
        <v>0</v>
      </c>
      <c r="D65" s="76">
        <v>0</v>
      </c>
      <c r="E65" s="76">
        <v>0</v>
      </c>
      <c r="F65" s="76">
        <v>4</v>
      </c>
      <c r="G65" s="76">
        <v>0</v>
      </c>
      <c r="H65" s="76">
        <v>0</v>
      </c>
      <c r="I65" s="76">
        <v>3</v>
      </c>
      <c r="J65" s="76">
        <v>0</v>
      </c>
      <c r="K65" s="76">
        <v>8</v>
      </c>
      <c r="L65" s="76">
        <v>35</v>
      </c>
      <c r="M65" s="76">
        <v>0</v>
      </c>
      <c r="N65" s="76">
        <v>0</v>
      </c>
      <c r="O65" s="76">
        <v>0</v>
      </c>
      <c r="P65" s="76">
        <v>44</v>
      </c>
      <c r="Q65" s="76">
        <v>0</v>
      </c>
      <c r="R65" s="76">
        <v>0</v>
      </c>
      <c r="S65" s="76">
        <v>0</v>
      </c>
      <c r="T65" s="76">
        <v>13</v>
      </c>
      <c r="U65" s="76">
        <v>0</v>
      </c>
      <c r="V65" s="76">
        <v>5</v>
      </c>
      <c r="W65" s="76">
        <v>0</v>
      </c>
      <c r="X65" s="76">
        <v>15</v>
      </c>
      <c r="Y65" s="76">
        <v>0</v>
      </c>
      <c r="Z65" s="76">
        <v>0</v>
      </c>
      <c r="AA65" s="76">
        <v>0</v>
      </c>
      <c r="AB65" s="76">
        <v>26</v>
      </c>
      <c r="AC65" s="76">
        <v>7</v>
      </c>
      <c r="AD65" s="76">
        <v>10</v>
      </c>
      <c r="AE65" s="76">
        <v>0</v>
      </c>
      <c r="AF65" s="76">
        <v>0</v>
      </c>
      <c r="AG65" s="76">
        <v>4</v>
      </c>
      <c r="AH65" s="76">
        <v>0</v>
      </c>
      <c r="AI65" s="76">
        <v>739</v>
      </c>
      <c r="AJ65" s="76">
        <v>0</v>
      </c>
      <c r="AK65" s="76">
        <v>12</v>
      </c>
      <c r="AL65" s="76">
        <v>19</v>
      </c>
      <c r="AM65" s="76">
        <v>0</v>
      </c>
      <c r="AN65" s="76">
        <v>0</v>
      </c>
      <c r="AO65" s="76">
        <v>0</v>
      </c>
      <c r="AP65" s="76">
        <v>3</v>
      </c>
      <c r="AQ65" s="76">
        <v>0</v>
      </c>
      <c r="AR65" s="76">
        <v>5</v>
      </c>
      <c r="AS65" s="76">
        <v>3</v>
      </c>
      <c r="AT65" s="76">
        <v>3</v>
      </c>
      <c r="AU65" s="76">
        <v>20</v>
      </c>
      <c r="AV65" s="76">
        <v>0</v>
      </c>
      <c r="AW65" s="76">
        <v>6</v>
      </c>
      <c r="AX65" s="76">
        <v>0</v>
      </c>
      <c r="AY65" s="76">
        <v>25</v>
      </c>
      <c r="AZ65" s="76">
        <v>5</v>
      </c>
      <c r="BA65" s="76">
        <v>0</v>
      </c>
      <c r="BB65" s="76">
        <v>84</v>
      </c>
      <c r="BC65" s="76">
        <v>0</v>
      </c>
      <c r="BD65" s="76">
        <v>0</v>
      </c>
      <c r="BE65" s="76">
        <v>0</v>
      </c>
      <c r="BF65" s="76">
        <v>0</v>
      </c>
      <c r="BG65" s="76">
        <v>0</v>
      </c>
      <c r="BH65" s="76">
        <v>0</v>
      </c>
      <c r="BI65" s="76">
        <v>10</v>
      </c>
      <c r="BJ65" s="76">
        <v>0</v>
      </c>
      <c r="BK65" s="76">
        <v>0</v>
      </c>
      <c r="BL65" s="76">
        <v>0</v>
      </c>
      <c r="BM65" s="76">
        <v>0</v>
      </c>
      <c r="BN65" s="76">
        <v>4</v>
      </c>
      <c r="BO65" s="76">
        <v>0</v>
      </c>
      <c r="BP65" s="76">
        <v>5</v>
      </c>
      <c r="BQ65" s="76">
        <v>0</v>
      </c>
      <c r="BR65" s="76">
        <v>0</v>
      </c>
      <c r="BS65" s="76">
        <v>0</v>
      </c>
      <c r="BT65" s="76">
        <v>0</v>
      </c>
      <c r="BU65" s="76">
        <v>0</v>
      </c>
      <c r="BV65" s="76">
        <v>0</v>
      </c>
      <c r="BW65" s="76">
        <v>9</v>
      </c>
      <c r="BX65" s="76">
        <v>131</v>
      </c>
      <c r="BY65" s="76">
        <v>0</v>
      </c>
      <c r="BZ65" s="76">
        <v>16</v>
      </c>
      <c r="CA65" s="76">
        <v>0</v>
      </c>
      <c r="CB65" s="76">
        <v>0</v>
      </c>
      <c r="CC65" s="76">
        <v>0</v>
      </c>
      <c r="CD65" s="76">
        <v>1280</v>
      </c>
      <c r="CE65" s="12">
        <v>1245</v>
      </c>
    </row>
    <row r="66" spans="1:84" x14ac:dyDescent="0.35">
      <c r="A66" s="71">
        <v>62</v>
      </c>
      <c r="B66" s="75" t="s">
        <v>69</v>
      </c>
      <c r="C66" s="76">
        <v>0</v>
      </c>
      <c r="D66" s="76">
        <v>0</v>
      </c>
      <c r="E66" s="76">
        <v>0</v>
      </c>
      <c r="F66" s="76">
        <v>35</v>
      </c>
      <c r="G66" s="76">
        <v>0</v>
      </c>
      <c r="H66" s="76">
        <v>0</v>
      </c>
      <c r="I66" s="76">
        <v>22</v>
      </c>
      <c r="J66" s="76">
        <v>0</v>
      </c>
      <c r="K66" s="76">
        <v>130</v>
      </c>
      <c r="L66" s="76">
        <v>28</v>
      </c>
      <c r="M66" s="76">
        <v>0</v>
      </c>
      <c r="N66" s="76">
        <v>0</v>
      </c>
      <c r="O66" s="76">
        <v>7</v>
      </c>
      <c r="P66" s="76">
        <v>46</v>
      </c>
      <c r="Q66" s="76">
        <v>0</v>
      </c>
      <c r="R66" s="76">
        <v>0</v>
      </c>
      <c r="S66" s="76">
        <v>0</v>
      </c>
      <c r="T66" s="76">
        <v>13</v>
      </c>
      <c r="U66" s="76">
        <v>3</v>
      </c>
      <c r="V66" s="76">
        <v>8</v>
      </c>
      <c r="W66" s="76">
        <v>0</v>
      </c>
      <c r="X66" s="76">
        <v>53</v>
      </c>
      <c r="Y66" s="76">
        <v>0</v>
      </c>
      <c r="Z66" s="76">
        <v>0</v>
      </c>
      <c r="AA66" s="76">
        <v>12</v>
      </c>
      <c r="AB66" s="76">
        <v>32</v>
      </c>
      <c r="AC66" s="76">
        <v>33</v>
      </c>
      <c r="AD66" s="76">
        <v>0</v>
      </c>
      <c r="AE66" s="76">
        <v>0</v>
      </c>
      <c r="AF66" s="76">
        <v>0</v>
      </c>
      <c r="AG66" s="76">
        <v>5</v>
      </c>
      <c r="AH66" s="76">
        <v>0</v>
      </c>
      <c r="AI66" s="76">
        <v>26</v>
      </c>
      <c r="AJ66" s="76">
        <v>0</v>
      </c>
      <c r="AK66" s="76">
        <v>37</v>
      </c>
      <c r="AL66" s="76">
        <v>92</v>
      </c>
      <c r="AM66" s="76">
        <v>0</v>
      </c>
      <c r="AN66" s="76">
        <v>0</v>
      </c>
      <c r="AO66" s="76">
        <v>0</v>
      </c>
      <c r="AP66" s="76">
        <v>128</v>
      </c>
      <c r="AQ66" s="76">
        <v>0</v>
      </c>
      <c r="AR66" s="76">
        <v>11</v>
      </c>
      <c r="AS66" s="76">
        <v>22</v>
      </c>
      <c r="AT66" s="76">
        <v>29</v>
      </c>
      <c r="AU66" s="76">
        <v>13</v>
      </c>
      <c r="AV66" s="76">
        <v>0</v>
      </c>
      <c r="AW66" s="76">
        <v>0</v>
      </c>
      <c r="AX66" s="76">
        <v>0</v>
      </c>
      <c r="AY66" s="76">
        <v>134</v>
      </c>
      <c r="AZ66" s="76">
        <v>21</v>
      </c>
      <c r="BA66" s="76">
        <v>0</v>
      </c>
      <c r="BB66" s="76">
        <v>17</v>
      </c>
      <c r="BC66" s="76">
        <v>15</v>
      </c>
      <c r="BD66" s="76">
        <v>3</v>
      </c>
      <c r="BE66" s="76">
        <v>0</v>
      </c>
      <c r="BF66" s="76">
        <v>0</v>
      </c>
      <c r="BG66" s="76">
        <v>10</v>
      </c>
      <c r="BH66" s="76">
        <v>0</v>
      </c>
      <c r="BI66" s="76">
        <v>15</v>
      </c>
      <c r="BJ66" s="76">
        <v>0</v>
      </c>
      <c r="BK66" s="76">
        <v>0</v>
      </c>
      <c r="BL66" s="76">
        <v>0</v>
      </c>
      <c r="BM66" s="76">
        <v>0</v>
      </c>
      <c r="BN66" s="76">
        <v>46</v>
      </c>
      <c r="BO66" s="76">
        <v>0</v>
      </c>
      <c r="BP66" s="76">
        <v>0</v>
      </c>
      <c r="BQ66" s="76">
        <v>0</v>
      </c>
      <c r="BR66" s="76">
        <v>0</v>
      </c>
      <c r="BS66" s="76">
        <v>0</v>
      </c>
      <c r="BT66" s="76">
        <v>0</v>
      </c>
      <c r="BU66" s="76">
        <v>0</v>
      </c>
      <c r="BV66" s="76">
        <v>0</v>
      </c>
      <c r="BW66" s="76">
        <v>109</v>
      </c>
      <c r="BX66" s="76">
        <v>14</v>
      </c>
      <c r="BY66" s="76">
        <v>0</v>
      </c>
      <c r="BZ66" s="76">
        <v>29</v>
      </c>
      <c r="CA66" s="76">
        <v>10</v>
      </c>
      <c r="CB66" s="76">
        <v>11</v>
      </c>
      <c r="CC66" s="76">
        <v>0</v>
      </c>
      <c r="CD66" s="76">
        <v>1250</v>
      </c>
      <c r="CE66" s="12">
        <v>1168</v>
      </c>
    </row>
    <row r="67" spans="1:84" x14ac:dyDescent="0.35">
      <c r="A67" s="71">
        <v>63</v>
      </c>
      <c r="B67" s="75" t="s">
        <v>70</v>
      </c>
      <c r="C67" s="76">
        <v>0</v>
      </c>
      <c r="D67" s="76">
        <v>0</v>
      </c>
      <c r="E67" s="76">
        <v>8</v>
      </c>
      <c r="F67" s="76">
        <v>15</v>
      </c>
      <c r="G67" s="76">
        <v>0</v>
      </c>
      <c r="H67" s="76">
        <v>0</v>
      </c>
      <c r="I67" s="76">
        <v>4</v>
      </c>
      <c r="J67" s="76">
        <v>0</v>
      </c>
      <c r="K67" s="76">
        <v>36</v>
      </c>
      <c r="L67" s="76">
        <v>81</v>
      </c>
      <c r="M67" s="76">
        <v>0</v>
      </c>
      <c r="N67" s="76">
        <v>0</v>
      </c>
      <c r="O67" s="76">
        <v>8</v>
      </c>
      <c r="P67" s="76">
        <v>170</v>
      </c>
      <c r="Q67" s="76">
        <v>3</v>
      </c>
      <c r="R67" s="76">
        <v>0</v>
      </c>
      <c r="S67" s="76">
        <v>0</v>
      </c>
      <c r="T67" s="76">
        <v>33</v>
      </c>
      <c r="U67" s="76">
        <v>9</v>
      </c>
      <c r="V67" s="76">
        <v>28</v>
      </c>
      <c r="W67" s="76">
        <v>0</v>
      </c>
      <c r="X67" s="76">
        <v>19</v>
      </c>
      <c r="Y67" s="76">
        <v>0</v>
      </c>
      <c r="Z67" s="76">
        <v>0</v>
      </c>
      <c r="AA67" s="76">
        <v>0</v>
      </c>
      <c r="AB67" s="76">
        <v>93</v>
      </c>
      <c r="AC67" s="76">
        <v>7</v>
      </c>
      <c r="AD67" s="76">
        <v>0</v>
      </c>
      <c r="AE67" s="76">
        <v>0</v>
      </c>
      <c r="AF67" s="76">
        <v>0</v>
      </c>
      <c r="AG67" s="76">
        <v>16</v>
      </c>
      <c r="AH67" s="76">
        <v>0</v>
      </c>
      <c r="AI67" s="76">
        <v>90</v>
      </c>
      <c r="AJ67" s="76">
        <v>0</v>
      </c>
      <c r="AK67" s="76">
        <v>38</v>
      </c>
      <c r="AL67" s="76">
        <v>42</v>
      </c>
      <c r="AM67" s="76">
        <v>4</v>
      </c>
      <c r="AN67" s="76">
        <v>0</v>
      </c>
      <c r="AO67" s="76">
        <v>3</v>
      </c>
      <c r="AP67" s="76">
        <v>44</v>
      </c>
      <c r="AQ67" s="76">
        <v>0</v>
      </c>
      <c r="AR67" s="76">
        <v>9</v>
      </c>
      <c r="AS67" s="76">
        <v>21</v>
      </c>
      <c r="AT67" s="76">
        <v>16</v>
      </c>
      <c r="AU67" s="76">
        <v>24</v>
      </c>
      <c r="AV67" s="76">
        <v>3</v>
      </c>
      <c r="AW67" s="76">
        <v>0</v>
      </c>
      <c r="AX67" s="76">
        <v>0</v>
      </c>
      <c r="AY67" s="76">
        <v>51</v>
      </c>
      <c r="AZ67" s="76">
        <v>17</v>
      </c>
      <c r="BA67" s="76">
        <v>3</v>
      </c>
      <c r="BB67" s="76">
        <v>41</v>
      </c>
      <c r="BC67" s="76">
        <v>21</v>
      </c>
      <c r="BD67" s="76">
        <v>0</v>
      </c>
      <c r="BE67" s="76">
        <v>0</v>
      </c>
      <c r="BF67" s="76">
        <v>0</v>
      </c>
      <c r="BG67" s="76">
        <v>5</v>
      </c>
      <c r="BH67" s="76">
        <v>0</v>
      </c>
      <c r="BI67" s="76">
        <v>7</v>
      </c>
      <c r="BJ67" s="76">
        <v>0</v>
      </c>
      <c r="BK67" s="76">
        <v>0</v>
      </c>
      <c r="BL67" s="76">
        <v>0</v>
      </c>
      <c r="BM67" s="76">
        <v>0</v>
      </c>
      <c r="BN67" s="76">
        <v>11</v>
      </c>
      <c r="BO67" s="76">
        <v>0</v>
      </c>
      <c r="BP67" s="76">
        <v>0</v>
      </c>
      <c r="BQ67" s="76">
        <v>8</v>
      </c>
      <c r="BR67" s="76">
        <v>0</v>
      </c>
      <c r="BS67" s="76">
        <v>0</v>
      </c>
      <c r="BT67" s="76">
        <v>0</v>
      </c>
      <c r="BU67" s="76">
        <v>0</v>
      </c>
      <c r="BV67" s="76">
        <v>0</v>
      </c>
      <c r="BW67" s="76">
        <v>56</v>
      </c>
      <c r="BX67" s="76">
        <v>76</v>
      </c>
      <c r="BY67" s="76">
        <v>3</v>
      </c>
      <c r="BZ67" s="76">
        <v>86</v>
      </c>
      <c r="CA67" s="76">
        <v>8</v>
      </c>
      <c r="CB67" s="76">
        <v>13</v>
      </c>
      <c r="CC67" s="76">
        <v>0</v>
      </c>
      <c r="CD67" s="76">
        <v>1238</v>
      </c>
      <c r="CE67" s="12">
        <v>1179</v>
      </c>
    </row>
    <row r="68" spans="1:84" x14ac:dyDescent="0.35">
      <c r="A68" s="71">
        <v>64</v>
      </c>
      <c r="B68" s="75" t="s">
        <v>71</v>
      </c>
      <c r="C68" s="76">
        <v>9</v>
      </c>
      <c r="D68" s="76">
        <v>5</v>
      </c>
      <c r="E68" s="76">
        <v>0</v>
      </c>
      <c r="F68" s="76">
        <v>33</v>
      </c>
      <c r="G68" s="76">
        <v>4</v>
      </c>
      <c r="H68" s="76">
        <v>3</v>
      </c>
      <c r="I68" s="76">
        <v>15</v>
      </c>
      <c r="J68" s="76">
        <v>0</v>
      </c>
      <c r="K68" s="76">
        <v>22</v>
      </c>
      <c r="L68" s="76">
        <v>73</v>
      </c>
      <c r="M68" s="76">
        <v>0</v>
      </c>
      <c r="N68" s="76">
        <v>5</v>
      </c>
      <c r="O68" s="76">
        <v>12</v>
      </c>
      <c r="P68" s="76">
        <v>49</v>
      </c>
      <c r="Q68" s="76">
        <v>0</v>
      </c>
      <c r="R68" s="76">
        <v>0</v>
      </c>
      <c r="S68" s="76">
        <v>0</v>
      </c>
      <c r="T68" s="76">
        <v>66</v>
      </c>
      <c r="U68" s="76">
        <v>6</v>
      </c>
      <c r="V68" s="76">
        <v>19</v>
      </c>
      <c r="W68" s="76">
        <v>0</v>
      </c>
      <c r="X68" s="76">
        <v>20</v>
      </c>
      <c r="Y68" s="76">
        <v>3</v>
      </c>
      <c r="Z68" s="76">
        <v>0</v>
      </c>
      <c r="AA68" s="76">
        <v>5</v>
      </c>
      <c r="AB68" s="76">
        <v>33</v>
      </c>
      <c r="AC68" s="76">
        <v>131</v>
      </c>
      <c r="AD68" s="76">
        <v>10</v>
      </c>
      <c r="AE68" s="76">
        <v>0</v>
      </c>
      <c r="AF68" s="76">
        <v>0</v>
      </c>
      <c r="AG68" s="76">
        <v>9</v>
      </c>
      <c r="AH68" s="76">
        <v>5</v>
      </c>
      <c r="AI68" s="76">
        <v>62</v>
      </c>
      <c r="AJ68" s="76">
        <v>0</v>
      </c>
      <c r="AK68" s="76">
        <v>34</v>
      </c>
      <c r="AL68" s="76">
        <v>22</v>
      </c>
      <c r="AM68" s="76">
        <v>30</v>
      </c>
      <c r="AN68" s="76">
        <v>0</v>
      </c>
      <c r="AO68" s="76">
        <v>0</v>
      </c>
      <c r="AP68" s="76">
        <v>24</v>
      </c>
      <c r="AQ68" s="76">
        <v>0</v>
      </c>
      <c r="AR68" s="76">
        <v>13</v>
      </c>
      <c r="AS68" s="76">
        <v>15</v>
      </c>
      <c r="AT68" s="76">
        <v>19</v>
      </c>
      <c r="AU68" s="76">
        <v>32</v>
      </c>
      <c r="AV68" s="76">
        <v>6</v>
      </c>
      <c r="AW68" s="76">
        <v>4</v>
      </c>
      <c r="AX68" s="76">
        <v>0</v>
      </c>
      <c r="AY68" s="76">
        <v>41</v>
      </c>
      <c r="AZ68" s="76">
        <v>49</v>
      </c>
      <c r="BA68" s="76">
        <v>0</v>
      </c>
      <c r="BB68" s="76">
        <v>66</v>
      </c>
      <c r="BC68" s="76">
        <v>22</v>
      </c>
      <c r="BD68" s="76">
        <v>0</v>
      </c>
      <c r="BE68" s="76">
        <v>0</v>
      </c>
      <c r="BF68" s="76">
        <v>0</v>
      </c>
      <c r="BG68" s="76">
        <v>9</v>
      </c>
      <c r="BH68" s="76">
        <v>0</v>
      </c>
      <c r="BI68" s="76">
        <v>19</v>
      </c>
      <c r="BJ68" s="76">
        <v>0</v>
      </c>
      <c r="BK68" s="76">
        <v>0</v>
      </c>
      <c r="BL68" s="76">
        <v>0</v>
      </c>
      <c r="BM68" s="76">
        <v>0</v>
      </c>
      <c r="BN68" s="76">
        <v>16</v>
      </c>
      <c r="BO68" s="76">
        <v>0</v>
      </c>
      <c r="BP68" s="76">
        <v>6</v>
      </c>
      <c r="BQ68" s="76">
        <v>0</v>
      </c>
      <c r="BR68" s="76">
        <v>0</v>
      </c>
      <c r="BS68" s="76">
        <v>7</v>
      </c>
      <c r="BT68" s="76">
        <v>0</v>
      </c>
      <c r="BU68" s="76">
        <v>5</v>
      </c>
      <c r="BV68" s="76">
        <v>0</v>
      </c>
      <c r="BW68" s="76">
        <v>27</v>
      </c>
      <c r="BX68" s="76">
        <v>43</v>
      </c>
      <c r="BY68" s="76">
        <v>3</v>
      </c>
      <c r="BZ68" s="76">
        <v>25</v>
      </c>
      <c r="CA68" s="76">
        <v>36</v>
      </c>
      <c r="CB68" s="76">
        <v>4</v>
      </c>
      <c r="CC68" s="76">
        <v>0</v>
      </c>
      <c r="CD68" s="76">
        <v>1180</v>
      </c>
      <c r="CE68" s="12">
        <v>929</v>
      </c>
    </row>
    <row r="69" spans="1:84" x14ac:dyDescent="0.35">
      <c r="A69" s="71">
        <v>65</v>
      </c>
      <c r="B69" s="75" t="s">
        <v>72</v>
      </c>
      <c r="C69" s="76">
        <v>3</v>
      </c>
      <c r="D69" s="76">
        <v>0</v>
      </c>
      <c r="E69" s="76">
        <v>5</v>
      </c>
      <c r="F69" s="76">
        <v>29</v>
      </c>
      <c r="G69" s="76">
        <v>9</v>
      </c>
      <c r="H69" s="76">
        <v>6</v>
      </c>
      <c r="I69" s="76">
        <v>42</v>
      </c>
      <c r="J69" s="76">
        <v>0</v>
      </c>
      <c r="K69" s="76">
        <v>40</v>
      </c>
      <c r="L69" s="76">
        <v>33</v>
      </c>
      <c r="M69" s="76">
        <v>0</v>
      </c>
      <c r="N69" s="76">
        <v>3</v>
      </c>
      <c r="O69" s="76">
        <v>14</v>
      </c>
      <c r="P69" s="76">
        <v>41</v>
      </c>
      <c r="Q69" s="76">
        <v>0</v>
      </c>
      <c r="R69" s="76">
        <v>0</v>
      </c>
      <c r="S69" s="76">
        <v>0</v>
      </c>
      <c r="T69" s="76">
        <v>19</v>
      </c>
      <c r="U69" s="76">
        <v>6</v>
      </c>
      <c r="V69" s="76">
        <v>30</v>
      </c>
      <c r="W69" s="76">
        <v>0</v>
      </c>
      <c r="X69" s="76">
        <v>128</v>
      </c>
      <c r="Y69" s="76">
        <v>0</v>
      </c>
      <c r="Z69" s="76">
        <v>0</v>
      </c>
      <c r="AA69" s="76">
        <v>14</v>
      </c>
      <c r="AB69" s="76">
        <v>27</v>
      </c>
      <c r="AC69" s="76">
        <v>38</v>
      </c>
      <c r="AD69" s="76">
        <v>5</v>
      </c>
      <c r="AE69" s="76">
        <v>7</v>
      </c>
      <c r="AF69" s="76">
        <v>0</v>
      </c>
      <c r="AG69" s="76">
        <v>19</v>
      </c>
      <c r="AH69" s="76">
        <v>0</v>
      </c>
      <c r="AI69" s="76">
        <v>20</v>
      </c>
      <c r="AJ69" s="76">
        <v>7</v>
      </c>
      <c r="AK69" s="76">
        <v>34</v>
      </c>
      <c r="AL69" s="76">
        <v>30</v>
      </c>
      <c r="AM69" s="76">
        <v>13</v>
      </c>
      <c r="AN69" s="76">
        <v>0</v>
      </c>
      <c r="AO69" s="76">
        <v>10</v>
      </c>
      <c r="AP69" s="76">
        <v>22</v>
      </c>
      <c r="AQ69" s="76">
        <v>5</v>
      </c>
      <c r="AR69" s="76">
        <v>7</v>
      </c>
      <c r="AS69" s="76">
        <v>23</v>
      </c>
      <c r="AT69" s="76">
        <v>18</v>
      </c>
      <c r="AU69" s="76">
        <v>13</v>
      </c>
      <c r="AV69" s="76">
        <v>5</v>
      </c>
      <c r="AW69" s="76">
        <v>3</v>
      </c>
      <c r="AX69" s="76">
        <v>3</v>
      </c>
      <c r="AY69" s="76">
        <v>35</v>
      </c>
      <c r="AZ69" s="76">
        <v>22</v>
      </c>
      <c r="BA69" s="76">
        <v>5</v>
      </c>
      <c r="BB69" s="76">
        <v>26</v>
      </c>
      <c r="BC69" s="76">
        <v>44</v>
      </c>
      <c r="BD69" s="76">
        <v>0</v>
      </c>
      <c r="BE69" s="76">
        <v>0</v>
      </c>
      <c r="BF69" s="76">
        <v>0</v>
      </c>
      <c r="BG69" s="76">
        <v>9</v>
      </c>
      <c r="BH69" s="76">
        <v>0</v>
      </c>
      <c r="BI69" s="76">
        <v>45</v>
      </c>
      <c r="BJ69" s="76">
        <v>4</v>
      </c>
      <c r="BK69" s="76">
        <v>0</v>
      </c>
      <c r="BL69" s="76">
        <v>7</v>
      </c>
      <c r="BM69" s="76">
        <v>4</v>
      </c>
      <c r="BN69" s="76">
        <v>57</v>
      </c>
      <c r="BO69" s="76">
        <v>0</v>
      </c>
      <c r="BP69" s="76">
        <v>3</v>
      </c>
      <c r="BQ69" s="76">
        <v>0</v>
      </c>
      <c r="BR69" s="76">
        <v>0</v>
      </c>
      <c r="BS69" s="76">
        <v>4</v>
      </c>
      <c r="BT69" s="76">
        <v>0</v>
      </c>
      <c r="BU69" s="76">
        <v>0</v>
      </c>
      <c r="BV69" s="76">
        <v>0</v>
      </c>
      <c r="BW69" s="76">
        <v>38</v>
      </c>
      <c r="BX69" s="76">
        <v>21</v>
      </c>
      <c r="BY69" s="76">
        <v>9</v>
      </c>
      <c r="BZ69" s="76">
        <v>13</v>
      </c>
      <c r="CA69" s="76">
        <v>28</v>
      </c>
      <c r="CB69" s="76">
        <v>27</v>
      </c>
      <c r="CC69" s="76">
        <v>0</v>
      </c>
      <c r="CD69" s="76">
        <v>1147</v>
      </c>
      <c r="CE69" s="12">
        <v>954</v>
      </c>
    </row>
    <row r="70" spans="1:84" x14ac:dyDescent="0.35">
      <c r="A70" s="71">
        <v>66</v>
      </c>
      <c r="B70" s="75" t="s">
        <v>73</v>
      </c>
      <c r="C70" s="76">
        <v>0</v>
      </c>
      <c r="D70" s="76">
        <v>4</v>
      </c>
      <c r="E70" s="76">
        <v>6</v>
      </c>
      <c r="F70" s="76">
        <v>15</v>
      </c>
      <c r="G70" s="76">
        <v>0</v>
      </c>
      <c r="H70" s="76">
        <v>0</v>
      </c>
      <c r="I70" s="76">
        <v>38</v>
      </c>
      <c r="J70" s="76">
        <v>0</v>
      </c>
      <c r="K70" s="76">
        <v>21</v>
      </c>
      <c r="L70" s="76">
        <v>45</v>
      </c>
      <c r="M70" s="76">
        <v>0</v>
      </c>
      <c r="N70" s="76">
        <v>0</v>
      </c>
      <c r="O70" s="76">
        <v>13</v>
      </c>
      <c r="P70" s="76">
        <v>172</v>
      </c>
      <c r="Q70" s="76">
        <v>0</v>
      </c>
      <c r="R70" s="76">
        <v>0</v>
      </c>
      <c r="S70" s="76">
        <v>0</v>
      </c>
      <c r="T70" s="76">
        <v>7</v>
      </c>
      <c r="U70" s="76">
        <v>0</v>
      </c>
      <c r="V70" s="76">
        <v>17</v>
      </c>
      <c r="W70" s="76">
        <v>0</v>
      </c>
      <c r="X70" s="76">
        <v>116</v>
      </c>
      <c r="Y70" s="76">
        <v>0</v>
      </c>
      <c r="Z70" s="76">
        <v>6</v>
      </c>
      <c r="AA70" s="76">
        <v>4</v>
      </c>
      <c r="AB70" s="76">
        <v>92</v>
      </c>
      <c r="AC70" s="76">
        <v>13</v>
      </c>
      <c r="AD70" s="76">
        <v>0</v>
      </c>
      <c r="AE70" s="76">
        <v>0</v>
      </c>
      <c r="AF70" s="76">
        <v>0</v>
      </c>
      <c r="AG70" s="76">
        <v>17</v>
      </c>
      <c r="AH70" s="76">
        <v>0</v>
      </c>
      <c r="AI70" s="76">
        <v>4</v>
      </c>
      <c r="AJ70" s="76">
        <v>0</v>
      </c>
      <c r="AK70" s="76">
        <v>20</v>
      </c>
      <c r="AL70" s="76">
        <v>43</v>
      </c>
      <c r="AM70" s="76">
        <v>3</v>
      </c>
      <c r="AN70" s="76">
        <v>0</v>
      </c>
      <c r="AO70" s="76">
        <v>0</v>
      </c>
      <c r="AP70" s="76">
        <v>16</v>
      </c>
      <c r="AQ70" s="76">
        <v>0</v>
      </c>
      <c r="AR70" s="76">
        <v>6</v>
      </c>
      <c r="AS70" s="76">
        <v>17</v>
      </c>
      <c r="AT70" s="76">
        <v>7</v>
      </c>
      <c r="AU70" s="76">
        <v>16</v>
      </c>
      <c r="AV70" s="76">
        <v>3</v>
      </c>
      <c r="AW70" s="76">
        <v>4</v>
      </c>
      <c r="AX70" s="76">
        <v>0</v>
      </c>
      <c r="AY70" s="76">
        <v>39</v>
      </c>
      <c r="AZ70" s="76">
        <v>11</v>
      </c>
      <c r="BA70" s="76">
        <v>0</v>
      </c>
      <c r="BB70" s="76">
        <v>11</v>
      </c>
      <c r="BC70" s="76">
        <v>10</v>
      </c>
      <c r="BD70" s="76">
        <v>0</v>
      </c>
      <c r="BE70" s="76">
        <v>0</v>
      </c>
      <c r="BF70" s="76">
        <v>3</v>
      </c>
      <c r="BG70" s="76">
        <v>5</v>
      </c>
      <c r="BH70" s="76">
        <v>0</v>
      </c>
      <c r="BI70" s="76">
        <v>31</v>
      </c>
      <c r="BJ70" s="76">
        <v>0</v>
      </c>
      <c r="BK70" s="76">
        <v>0</v>
      </c>
      <c r="BL70" s="76">
        <v>5</v>
      </c>
      <c r="BM70" s="76">
        <v>0</v>
      </c>
      <c r="BN70" s="76">
        <v>37</v>
      </c>
      <c r="BO70" s="76">
        <v>5</v>
      </c>
      <c r="BP70" s="76">
        <v>0</v>
      </c>
      <c r="BQ70" s="76">
        <v>0</v>
      </c>
      <c r="BR70" s="76">
        <v>0</v>
      </c>
      <c r="BS70" s="76">
        <v>0</v>
      </c>
      <c r="BT70" s="76">
        <v>4</v>
      </c>
      <c r="BU70" s="76">
        <v>7</v>
      </c>
      <c r="BV70" s="76">
        <v>0</v>
      </c>
      <c r="BW70" s="76">
        <v>33</v>
      </c>
      <c r="BX70" s="76">
        <v>11</v>
      </c>
      <c r="BY70" s="76">
        <v>4</v>
      </c>
      <c r="BZ70" s="76">
        <v>37</v>
      </c>
      <c r="CA70" s="76">
        <v>6</v>
      </c>
      <c r="CB70" s="76">
        <v>15</v>
      </c>
      <c r="CC70" s="76">
        <v>0</v>
      </c>
      <c r="CD70" s="76">
        <v>1032</v>
      </c>
      <c r="CE70" s="12">
        <v>928</v>
      </c>
    </row>
    <row r="71" spans="1:84" x14ac:dyDescent="0.35">
      <c r="A71" s="71">
        <v>67</v>
      </c>
      <c r="B71" s="75" t="s">
        <v>74</v>
      </c>
      <c r="C71" s="76">
        <v>3</v>
      </c>
      <c r="D71" s="76">
        <v>5</v>
      </c>
      <c r="E71" s="76">
        <v>18</v>
      </c>
      <c r="F71" s="76">
        <v>38</v>
      </c>
      <c r="G71" s="76">
        <v>10</v>
      </c>
      <c r="H71" s="76">
        <v>6</v>
      </c>
      <c r="I71" s="76">
        <v>26</v>
      </c>
      <c r="J71" s="76">
        <v>3</v>
      </c>
      <c r="K71" s="76">
        <v>43</v>
      </c>
      <c r="L71" s="76">
        <v>9</v>
      </c>
      <c r="M71" s="76">
        <v>0</v>
      </c>
      <c r="N71" s="76">
        <v>5</v>
      </c>
      <c r="O71" s="76">
        <v>11</v>
      </c>
      <c r="P71" s="76">
        <v>15</v>
      </c>
      <c r="Q71" s="76">
        <v>4</v>
      </c>
      <c r="R71" s="76">
        <v>4</v>
      </c>
      <c r="S71" s="76">
        <v>0</v>
      </c>
      <c r="T71" s="76">
        <v>21</v>
      </c>
      <c r="U71" s="76">
        <v>5</v>
      </c>
      <c r="V71" s="76">
        <v>24</v>
      </c>
      <c r="W71" s="76">
        <v>0</v>
      </c>
      <c r="X71" s="76">
        <v>42</v>
      </c>
      <c r="Y71" s="76">
        <v>4</v>
      </c>
      <c r="Z71" s="76">
        <v>0</v>
      </c>
      <c r="AA71" s="76">
        <v>9</v>
      </c>
      <c r="AB71" s="76">
        <v>9</v>
      </c>
      <c r="AC71" s="76">
        <v>29</v>
      </c>
      <c r="AD71" s="76">
        <v>0</v>
      </c>
      <c r="AE71" s="76">
        <v>0</v>
      </c>
      <c r="AF71" s="76">
        <v>0</v>
      </c>
      <c r="AG71" s="76">
        <v>8</v>
      </c>
      <c r="AH71" s="76">
        <v>0</v>
      </c>
      <c r="AI71" s="76">
        <v>12</v>
      </c>
      <c r="AJ71" s="76">
        <v>0</v>
      </c>
      <c r="AK71" s="76">
        <v>19</v>
      </c>
      <c r="AL71" s="76">
        <v>97</v>
      </c>
      <c r="AM71" s="76">
        <v>11</v>
      </c>
      <c r="AN71" s="76">
        <v>0</v>
      </c>
      <c r="AO71" s="76">
        <v>0</v>
      </c>
      <c r="AP71" s="76">
        <v>45</v>
      </c>
      <c r="AQ71" s="76">
        <v>5</v>
      </c>
      <c r="AR71" s="76">
        <v>9</v>
      </c>
      <c r="AS71" s="76">
        <v>22</v>
      </c>
      <c r="AT71" s="76">
        <v>11</v>
      </c>
      <c r="AU71" s="76">
        <v>5</v>
      </c>
      <c r="AV71" s="76">
        <v>0</v>
      </c>
      <c r="AW71" s="76">
        <v>3</v>
      </c>
      <c r="AX71" s="76">
        <v>0</v>
      </c>
      <c r="AY71" s="76">
        <v>37</v>
      </c>
      <c r="AZ71" s="76">
        <v>22</v>
      </c>
      <c r="BA71" s="76">
        <v>0</v>
      </c>
      <c r="BB71" s="76">
        <v>19</v>
      </c>
      <c r="BC71" s="76">
        <v>34</v>
      </c>
      <c r="BD71" s="76">
        <v>0</v>
      </c>
      <c r="BE71" s="76">
        <v>0</v>
      </c>
      <c r="BF71" s="76">
        <v>6</v>
      </c>
      <c r="BG71" s="76">
        <v>14</v>
      </c>
      <c r="BH71" s="76">
        <v>0</v>
      </c>
      <c r="BI71" s="76">
        <v>29</v>
      </c>
      <c r="BJ71" s="76">
        <v>0</v>
      </c>
      <c r="BK71" s="76">
        <v>0</v>
      </c>
      <c r="BL71" s="76">
        <v>0</v>
      </c>
      <c r="BM71" s="76">
        <v>0</v>
      </c>
      <c r="BN71" s="76">
        <v>22</v>
      </c>
      <c r="BO71" s="76">
        <v>0</v>
      </c>
      <c r="BP71" s="76">
        <v>8</v>
      </c>
      <c r="BQ71" s="76">
        <v>0</v>
      </c>
      <c r="BR71" s="76">
        <v>0</v>
      </c>
      <c r="BS71" s="76">
        <v>7</v>
      </c>
      <c r="BT71" s="76">
        <v>3</v>
      </c>
      <c r="BU71" s="76">
        <v>8</v>
      </c>
      <c r="BV71" s="76">
        <v>0</v>
      </c>
      <c r="BW71" s="76">
        <v>56</v>
      </c>
      <c r="BX71" s="76">
        <v>9</v>
      </c>
      <c r="BY71" s="76">
        <v>8</v>
      </c>
      <c r="BZ71" s="76">
        <v>11</v>
      </c>
      <c r="CA71" s="76">
        <v>10</v>
      </c>
      <c r="CB71" s="76">
        <v>13</v>
      </c>
      <c r="CC71" s="76">
        <v>0</v>
      </c>
      <c r="CD71" s="76">
        <v>920</v>
      </c>
      <c r="CE71" s="12">
        <v>742</v>
      </c>
    </row>
    <row r="72" spans="1:84" x14ac:dyDescent="0.35">
      <c r="A72" s="71">
        <v>68</v>
      </c>
      <c r="B72" s="75" t="s">
        <v>75</v>
      </c>
      <c r="C72" s="76">
        <v>3</v>
      </c>
      <c r="D72" s="76">
        <v>0</v>
      </c>
      <c r="E72" s="76">
        <v>5</v>
      </c>
      <c r="F72" s="76">
        <v>9</v>
      </c>
      <c r="G72" s="76">
        <v>3</v>
      </c>
      <c r="H72" s="76">
        <v>4</v>
      </c>
      <c r="I72" s="76">
        <v>8</v>
      </c>
      <c r="J72" s="76">
        <v>0</v>
      </c>
      <c r="K72" s="76">
        <v>8</v>
      </c>
      <c r="L72" s="76">
        <v>95</v>
      </c>
      <c r="M72" s="76">
        <v>0</v>
      </c>
      <c r="N72" s="76">
        <v>0</v>
      </c>
      <c r="O72" s="76">
        <v>12</v>
      </c>
      <c r="P72" s="76">
        <v>80</v>
      </c>
      <c r="Q72" s="76">
        <v>0</v>
      </c>
      <c r="R72" s="76">
        <v>0</v>
      </c>
      <c r="S72" s="76">
        <v>0</v>
      </c>
      <c r="T72" s="76">
        <v>26</v>
      </c>
      <c r="U72" s="76">
        <v>0</v>
      </c>
      <c r="V72" s="76">
        <v>24</v>
      </c>
      <c r="W72" s="76">
        <v>0</v>
      </c>
      <c r="X72" s="76">
        <v>33</v>
      </c>
      <c r="Y72" s="76">
        <v>0</v>
      </c>
      <c r="Z72" s="76">
        <v>3</v>
      </c>
      <c r="AA72" s="76">
        <v>0</v>
      </c>
      <c r="AB72" s="76">
        <v>79</v>
      </c>
      <c r="AC72" s="76">
        <v>9</v>
      </c>
      <c r="AD72" s="76">
        <v>0</v>
      </c>
      <c r="AE72" s="76">
        <v>0</v>
      </c>
      <c r="AF72" s="76">
        <v>0</v>
      </c>
      <c r="AG72" s="76">
        <v>17</v>
      </c>
      <c r="AH72" s="76">
        <v>0</v>
      </c>
      <c r="AI72" s="76">
        <v>35</v>
      </c>
      <c r="AJ72" s="76">
        <v>0</v>
      </c>
      <c r="AK72" s="76">
        <v>37</v>
      </c>
      <c r="AL72" s="76">
        <v>33</v>
      </c>
      <c r="AM72" s="76">
        <v>6</v>
      </c>
      <c r="AN72" s="76">
        <v>0</v>
      </c>
      <c r="AO72" s="76">
        <v>6</v>
      </c>
      <c r="AP72" s="76">
        <v>15</v>
      </c>
      <c r="AQ72" s="76">
        <v>0</v>
      </c>
      <c r="AR72" s="76">
        <v>29</v>
      </c>
      <c r="AS72" s="76">
        <v>21</v>
      </c>
      <c r="AT72" s="76">
        <v>12</v>
      </c>
      <c r="AU72" s="76">
        <v>24</v>
      </c>
      <c r="AV72" s="76">
        <v>0</v>
      </c>
      <c r="AW72" s="76">
        <v>0</v>
      </c>
      <c r="AX72" s="76">
        <v>0</v>
      </c>
      <c r="AY72" s="76">
        <v>40</v>
      </c>
      <c r="AZ72" s="76">
        <v>34</v>
      </c>
      <c r="BA72" s="76">
        <v>3</v>
      </c>
      <c r="BB72" s="76">
        <v>36</v>
      </c>
      <c r="BC72" s="76">
        <v>11</v>
      </c>
      <c r="BD72" s="76">
        <v>0</v>
      </c>
      <c r="BE72" s="76">
        <v>0</v>
      </c>
      <c r="BF72" s="76">
        <v>0</v>
      </c>
      <c r="BG72" s="76">
        <v>5</v>
      </c>
      <c r="BH72" s="76">
        <v>0</v>
      </c>
      <c r="BI72" s="76">
        <v>4</v>
      </c>
      <c r="BJ72" s="76">
        <v>6</v>
      </c>
      <c r="BK72" s="76">
        <v>0</v>
      </c>
      <c r="BL72" s="76">
        <v>4</v>
      </c>
      <c r="BM72" s="76">
        <v>0</v>
      </c>
      <c r="BN72" s="76">
        <v>12</v>
      </c>
      <c r="BO72" s="76">
        <v>0</v>
      </c>
      <c r="BP72" s="76">
        <v>0</v>
      </c>
      <c r="BQ72" s="76">
        <v>0</v>
      </c>
      <c r="BR72" s="76">
        <v>0</v>
      </c>
      <c r="BS72" s="76">
        <v>0</v>
      </c>
      <c r="BT72" s="76">
        <v>0</v>
      </c>
      <c r="BU72" s="76">
        <v>3</v>
      </c>
      <c r="BV72" s="76">
        <v>0</v>
      </c>
      <c r="BW72" s="76">
        <v>22</v>
      </c>
      <c r="BX72" s="76">
        <v>28</v>
      </c>
      <c r="BY72" s="76">
        <v>0</v>
      </c>
      <c r="BZ72" s="76">
        <v>38</v>
      </c>
      <c r="CA72" s="76">
        <v>11</v>
      </c>
      <c r="CB72" s="76">
        <v>3</v>
      </c>
      <c r="CC72" s="76">
        <v>0</v>
      </c>
      <c r="CD72" s="76">
        <v>895</v>
      </c>
      <c r="CE72" s="12">
        <v>841</v>
      </c>
    </row>
    <row r="73" spans="1:84" x14ac:dyDescent="0.35">
      <c r="A73" s="71">
        <v>69</v>
      </c>
      <c r="B73" s="75" t="s">
        <v>76</v>
      </c>
      <c r="C73" s="76">
        <v>0</v>
      </c>
      <c r="D73" s="76">
        <v>0</v>
      </c>
      <c r="E73" s="76">
        <v>0</v>
      </c>
      <c r="F73" s="76">
        <v>9</v>
      </c>
      <c r="G73" s="76">
        <v>0</v>
      </c>
      <c r="H73" s="76">
        <v>0</v>
      </c>
      <c r="I73" s="76">
        <v>0</v>
      </c>
      <c r="J73" s="76">
        <v>0</v>
      </c>
      <c r="K73" s="76">
        <v>10</v>
      </c>
      <c r="L73" s="76">
        <v>124</v>
      </c>
      <c r="M73" s="76">
        <v>0</v>
      </c>
      <c r="N73" s="76">
        <v>0</v>
      </c>
      <c r="O73" s="76">
        <v>3</v>
      </c>
      <c r="P73" s="76">
        <v>122</v>
      </c>
      <c r="Q73" s="76">
        <v>0</v>
      </c>
      <c r="R73" s="76">
        <v>0</v>
      </c>
      <c r="S73" s="76">
        <v>0</v>
      </c>
      <c r="T73" s="76">
        <v>5</v>
      </c>
      <c r="U73" s="76">
        <v>0</v>
      </c>
      <c r="V73" s="76">
        <v>0</v>
      </c>
      <c r="W73" s="76">
        <v>0</v>
      </c>
      <c r="X73" s="76">
        <v>0</v>
      </c>
      <c r="Y73" s="76">
        <v>0</v>
      </c>
      <c r="Z73" s="76">
        <v>0</v>
      </c>
      <c r="AA73" s="76">
        <v>0</v>
      </c>
      <c r="AB73" s="76">
        <v>79</v>
      </c>
      <c r="AC73" s="76">
        <v>0</v>
      </c>
      <c r="AD73" s="76">
        <v>0</v>
      </c>
      <c r="AE73" s="76">
        <v>0</v>
      </c>
      <c r="AF73" s="76">
        <v>0</v>
      </c>
      <c r="AG73" s="76">
        <v>3</v>
      </c>
      <c r="AH73" s="76">
        <v>0</v>
      </c>
      <c r="AI73" s="76">
        <v>27</v>
      </c>
      <c r="AJ73" s="76">
        <v>0</v>
      </c>
      <c r="AK73" s="76">
        <v>40</v>
      </c>
      <c r="AL73" s="76">
        <v>20</v>
      </c>
      <c r="AM73" s="76">
        <v>0</v>
      </c>
      <c r="AN73" s="76">
        <v>0</v>
      </c>
      <c r="AO73" s="76">
        <v>0</v>
      </c>
      <c r="AP73" s="76">
        <v>11</v>
      </c>
      <c r="AQ73" s="76">
        <v>0</v>
      </c>
      <c r="AR73" s="76">
        <v>20</v>
      </c>
      <c r="AS73" s="76">
        <v>0</v>
      </c>
      <c r="AT73" s="76">
        <v>16</v>
      </c>
      <c r="AU73" s="76">
        <v>64</v>
      </c>
      <c r="AV73" s="76">
        <v>0</v>
      </c>
      <c r="AW73" s="76">
        <v>0</v>
      </c>
      <c r="AX73" s="76">
        <v>0</v>
      </c>
      <c r="AY73" s="76">
        <v>17</v>
      </c>
      <c r="AZ73" s="76">
        <v>24</v>
      </c>
      <c r="BA73" s="76">
        <v>0</v>
      </c>
      <c r="BB73" s="76">
        <v>0</v>
      </c>
      <c r="BC73" s="76">
        <v>0</v>
      </c>
      <c r="BD73" s="76">
        <v>0</v>
      </c>
      <c r="BE73" s="76">
        <v>0</v>
      </c>
      <c r="BF73" s="76">
        <v>0</v>
      </c>
      <c r="BG73" s="76">
        <v>3</v>
      </c>
      <c r="BH73" s="76">
        <v>0</v>
      </c>
      <c r="BI73" s="76">
        <v>0</v>
      </c>
      <c r="BJ73" s="76">
        <v>0</v>
      </c>
      <c r="BK73" s="76">
        <v>0</v>
      </c>
      <c r="BL73" s="76">
        <v>0</v>
      </c>
      <c r="BM73" s="76">
        <v>0</v>
      </c>
      <c r="BN73" s="76">
        <v>3</v>
      </c>
      <c r="BO73" s="76">
        <v>0</v>
      </c>
      <c r="BP73" s="76">
        <v>0</v>
      </c>
      <c r="BQ73" s="76">
        <v>0</v>
      </c>
      <c r="BR73" s="76">
        <v>0</v>
      </c>
      <c r="BS73" s="76">
        <v>0</v>
      </c>
      <c r="BT73" s="76">
        <v>0</v>
      </c>
      <c r="BU73" s="76">
        <v>0</v>
      </c>
      <c r="BV73" s="76">
        <v>0</v>
      </c>
      <c r="BW73" s="76">
        <v>8</v>
      </c>
      <c r="BX73" s="76">
        <v>72</v>
      </c>
      <c r="BY73" s="76">
        <v>0</v>
      </c>
      <c r="BZ73" s="76">
        <v>26</v>
      </c>
      <c r="CA73" s="76">
        <v>138</v>
      </c>
      <c r="CB73" s="76">
        <v>0</v>
      </c>
      <c r="CC73" s="76">
        <v>0</v>
      </c>
      <c r="CD73" s="76">
        <v>853</v>
      </c>
      <c r="CE73" s="12">
        <v>844</v>
      </c>
    </row>
    <row r="74" spans="1:84" x14ac:dyDescent="0.35">
      <c r="A74" s="71">
        <v>70</v>
      </c>
      <c r="B74" s="75" t="s">
        <v>77</v>
      </c>
      <c r="C74" s="76">
        <v>0</v>
      </c>
      <c r="D74" s="76">
        <v>0</v>
      </c>
      <c r="E74" s="76">
        <v>6</v>
      </c>
      <c r="F74" s="76">
        <v>26</v>
      </c>
      <c r="G74" s="76">
        <v>6</v>
      </c>
      <c r="H74" s="76">
        <v>0</v>
      </c>
      <c r="I74" s="76">
        <v>23</v>
      </c>
      <c r="J74" s="76">
        <v>0</v>
      </c>
      <c r="K74" s="76">
        <v>63</v>
      </c>
      <c r="L74" s="76">
        <v>24</v>
      </c>
      <c r="M74" s="76">
        <v>0</v>
      </c>
      <c r="N74" s="76">
        <v>0</v>
      </c>
      <c r="O74" s="76">
        <v>0</v>
      </c>
      <c r="P74" s="76">
        <v>26</v>
      </c>
      <c r="Q74" s="76">
        <v>0</v>
      </c>
      <c r="R74" s="76">
        <v>0</v>
      </c>
      <c r="S74" s="76">
        <v>0</v>
      </c>
      <c r="T74" s="76">
        <v>4</v>
      </c>
      <c r="U74" s="76">
        <v>0</v>
      </c>
      <c r="V74" s="76">
        <v>6</v>
      </c>
      <c r="W74" s="76">
        <v>0</v>
      </c>
      <c r="X74" s="76">
        <v>4</v>
      </c>
      <c r="Y74" s="76">
        <v>0</v>
      </c>
      <c r="Z74" s="76">
        <v>0</v>
      </c>
      <c r="AA74" s="76">
        <v>0</v>
      </c>
      <c r="AB74" s="76">
        <v>10</v>
      </c>
      <c r="AC74" s="76">
        <v>19</v>
      </c>
      <c r="AD74" s="76">
        <v>0</v>
      </c>
      <c r="AE74" s="76">
        <v>0</v>
      </c>
      <c r="AF74" s="76">
        <v>0</v>
      </c>
      <c r="AG74" s="76">
        <v>6</v>
      </c>
      <c r="AH74" s="76">
        <v>0</v>
      </c>
      <c r="AI74" s="76">
        <v>50</v>
      </c>
      <c r="AJ74" s="76">
        <v>0</v>
      </c>
      <c r="AK74" s="76">
        <v>10</v>
      </c>
      <c r="AL74" s="76">
        <v>43</v>
      </c>
      <c r="AM74" s="76">
        <v>0</v>
      </c>
      <c r="AN74" s="76">
        <v>0</v>
      </c>
      <c r="AO74" s="76">
        <v>0</v>
      </c>
      <c r="AP74" s="76">
        <v>137</v>
      </c>
      <c r="AQ74" s="76">
        <v>0</v>
      </c>
      <c r="AR74" s="76">
        <v>3</v>
      </c>
      <c r="AS74" s="76">
        <v>35</v>
      </c>
      <c r="AT74" s="76">
        <v>15</v>
      </c>
      <c r="AU74" s="76">
        <v>12</v>
      </c>
      <c r="AV74" s="76">
        <v>0</v>
      </c>
      <c r="AW74" s="76">
        <v>0</v>
      </c>
      <c r="AX74" s="76">
        <v>0</v>
      </c>
      <c r="AY74" s="76">
        <v>42</v>
      </c>
      <c r="AZ74" s="76">
        <v>27</v>
      </c>
      <c r="BA74" s="76">
        <v>0</v>
      </c>
      <c r="BB74" s="76">
        <v>7</v>
      </c>
      <c r="BC74" s="76">
        <v>4</v>
      </c>
      <c r="BD74" s="76">
        <v>0</v>
      </c>
      <c r="BE74" s="76">
        <v>0</v>
      </c>
      <c r="BF74" s="76">
        <v>0</v>
      </c>
      <c r="BG74" s="76">
        <v>7</v>
      </c>
      <c r="BH74" s="76">
        <v>0</v>
      </c>
      <c r="BI74" s="76">
        <v>15</v>
      </c>
      <c r="BJ74" s="76">
        <v>0</v>
      </c>
      <c r="BK74" s="76">
        <v>0</v>
      </c>
      <c r="BL74" s="76">
        <v>0</v>
      </c>
      <c r="BM74" s="76">
        <v>0</v>
      </c>
      <c r="BN74" s="76">
        <v>13</v>
      </c>
      <c r="BO74" s="76">
        <v>0</v>
      </c>
      <c r="BP74" s="76">
        <v>0</v>
      </c>
      <c r="BQ74" s="76">
        <v>0</v>
      </c>
      <c r="BR74" s="76">
        <v>0</v>
      </c>
      <c r="BS74" s="76">
        <v>0</v>
      </c>
      <c r="BT74" s="76">
        <v>0</v>
      </c>
      <c r="BU74" s="76">
        <v>0</v>
      </c>
      <c r="BV74" s="76">
        <v>0</v>
      </c>
      <c r="BW74" s="76">
        <v>65</v>
      </c>
      <c r="BX74" s="76">
        <v>35</v>
      </c>
      <c r="BY74" s="76">
        <v>0</v>
      </c>
      <c r="BZ74" s="76">
        <v>13</v>
      </c>
      <c r="CA74" s="76">
        <v>7</v>
      </c>
      <c r="CB74" s="76">
        <v>13</v>
      </c>
      <c r="CC74" s="76">
        <v>0</v>
      </c>
      <c r="CD74" s="76">
        <v>794</v>
      </c>
      <c r="CE74" s="12">
        <v>745</v>
      </c>
    </row>
    <row r="75" spans="1:84" x14ac:dyDescent="0.35">
      <c r="A75" s="71">
        <v>71</v>
      </c>
      <c r="B75" s="75" t="s">
        <v>78</v>
      </c>
      <c r="C75" s="76">
        <v>3</v>
      </c>
      <c r="D75" s="76">
        <v>0</v>
      </c>
      <c r="E75" s="76">
        <v>20</v>
      </c>
      <c r="F75" s="76">
        <v>13</v>
      </c>
      <c r="G75" s="76">
        <v>0</v>
      </c>
      <c r="H75" s="76">
        <v>7</v>
      </c>
      <c r="I75" s="76">
        <v>33</v>
      </c>
      <c r="J75" s="76">
        <v>0</v>
      </c>
      <c r="K75" s="76">
        <v>37</v>
      </c>
      <c r="L75" s="76">
        <v>4</v>
      </c>
      <c r="M75" s="76">
        <v>0</v>
      </c>
      <c r="N75" s="76">
        <v>0</v>
      </c>
      <c r="O75" s="76">
        <v>10</v>
      </c>
      <c r="P75" s="76">
        <v>22</v>
      </c>
      <c r="Q75" s="76">
        <v>0</v>
      </c>
      <c r="R75" s="76">
        <v>3</v>
      </c>
      <c r="S75" s="76">
        <v>0</v>
      </c>
      <c r="T75" s="76">
        <v>5</v>
      </c>
      <c r="U75" s="76">
        <v>7</v>
      </c>
      <c r="V75" s="76">
        <v>18</v>
      </c>
      <c r="W75" s="76">
        <v>0</v>
      </c>
      <c r="X75" s="76">
        <v>19</v>
      </c>
      <c r="Y75" s="76">
        <v>0</v>
      </c>
      <c r="Z75" s="76">
        <v>0</v>
      </c>
      <c r="AA75" s="76">
        <v>19</v>
      </c>
      <c r="AB75" s="76">
        <v>3</v>
      </c>
      <c r="AC75" s="76">
        <v>25</v>
      </c>
      <c r="AD75" s="76">
        <v>0</v>
      </c>
      <c r="AE75" s="76">
        <v>7</v>
      </c>
      <c r="AF75" s="76">
        <v>0</v>
      </c>
      <c r="AG75" s="76">
        <v>14</v>
      </c>
      <c r="AH75" s="76">
        <v>0</v>
      </c>
      <c r="AI75" s="76">
        <v>9</v>
      </c>
      <c r="AJ75" s="76">
        <v>5</v>
      </c>
      <c r="AK75" s="76">
        <v>21</v>
      </c>
      <c r="AL75" s="76">
        <v>19</v>
      </c>
      <c r="AM75" s="76">
        <v>13</v>
      </c>
      <c r="AN75" s="76">
        <v>0</v>
      </c>
      <c r="AO75" s="76">
        <v>12</v>
      </c>
      <c r="AP75" s="76">
        <v>18</v>
      </c>
      <c r="AQ75" s="76">
        <v>3</v>
      </c>
      <c r="AR75" s="76">
        <v>5</v>
      </c>
      <c r="AS75" s="76">
        <v>15</v>
      </c>
      <c r="AT75" s="76">
        <v>0</v>
      </c>
      <c r="AU75" s="76">
        <v>3</v>
      </c>
      <c r="AV75" s="76">
        <v>8</v>
      </c>
      <c r="AW75" s="76">
        <v>3</v>
      </c>
      <c r="AX75" s="76">
        <v>4</v>
      </c>
      <c r="AY75" s="76">
        <v>24</v>
      </c>
      <c r="AZ75" s="76">
        <v>17</v>
      </c>
      <c r="BA75" s="76">
        <v>7</v>
      </c>
      <c r="BB75" s="76">
        <v>14</v>
      </c>
      <c r="BC75" s="76">
        <v>59</v>
      </c>
      <c r="BD75" s="76">
        <v>4</v>
      </c>
      <c r="BE75" s="76">
        <v>3</v>
      </c>
      <c r="BF75" s="76">
        <v>3</v>
      </c>
      <c r="BG75" s="76">
        <v>14</v>
      </c>
      <c r="BH75" s="76">
        <v>3</v>
      </c>
      <c r="BI75" s="76">
        <v>19</v>
      </c>
      <c r="BJ75" s="76">
        <v>0</v>
      </c>
      <c r="BK75" s="76">
        <v>0</v>
      </c>
      <c r="BL75" s="76">
        <v>4</v>
      </c>
      <c r="BM75" s="76">
        <v>0</v>
      </c>
      <c r="BN75" s="76">
        <v>23</v>
      </c>
      <c r="BO75" s="76">
        <v>0</v>
      </c>
      <c r="BP75" s="76">
        <v>10</v>
      </c>
      <c r="BQ75" s="76">
        <v>0</v>
      </c>
      <c r="BR75" s="76">
        <v>0</v>
      </c>
      <c r="BS75" s="76">
        <v>6</v>
      </c>
      <c r="BT75" s="76">
        <v>0</v>
      </c>
      <c r="BU75" s="76">
        <v>7</v>
      </c>
      <c r="BV75" s="76">
        <v>0</v>
      </c>
      <c r="BW75" s="76">
        <v>25</v>
      </c>
      <c r="BX75" s="76">
        <v>3</v>
      </c>
      <c r="BY75" s="76">
        <v>0</v>
      </c>
      <c r="BZ75" s="76">
        <v>13</v>
      </c>
      <c r="CA75" s="76">
        <v>13</v>
      </c>
      <c r="CB75" s="76">
        <v>31</v>
      </c>
      <c r="CC75" s="76">
        <v>0</v>
      </c>
      <c r="CD75" s="76">
        <v>750</v>
      </c>
      <c r="CE75" s="12">
        <v>523</v>
      </c>
    </row>
    <row r="76" spans="1:84" x14ac:dyDescent="0.35">
      <c r="A76" s="71">
        <v>72</v>
      </c>
      <c r="B76" s="12" t="s">
        <v>79</v>
      </c>
      <c r="C76" s="12">
        <f>SUM(C12:C19)-C26</f>
        <v>1137</v>
      </c>
      <c r="D76" s="12">
        <f>SUM(D12:D19)-D26</f>
        <v>582</v>
      </c>
      <c r="E76" s="12">
        <f t="shared" ref="E76:BP76" si="0">SUM(E12:E19)-E26</f>
        <v>4384</v>
      </c>
      <c r="F76" s="12">
        <f t="shared" si="0"/>
        <v>8907</v>
      </c>
      <c r="G76" s="12">
        <f t="shared" si="0"/>
        <v>3299</v>
      </c>
      <c r="H76" s="12">
        <f t="shared" si="0"/>
        <v>3118</v>
      </c>
      <c r="I76" s="12">
        <f t="shared" si="0"/>
        <v>7241</v>
      </c>
      <c r="J76" s="12">
        <f t="shared" si="0"/>
        <v>851</v>
      </c>
      <c r="K76" s="12">
        <f t="shared" si="0"/>
        <v>11319</v>
      </c>
      <c r="L76" s="12">
        <f t="shared" si="0"/>
        <v>21713</v>
      </c>
      <c r="M76" s="12">
        <f t="shared" si="0"/>
        <v>382</v>
      </c>
      <c r="N76" s="12">
        <f t="shared" si="0"/>
        <v>1983</v>
      </c>
      <c r="O76" s="12">
        <f t="shared" si="0"/>
        <v>4751</v>
      </c>
      <c r="P76" s="12">
        <f t="shared" si="0"/>
        <v>18409</v>
      </c>
      <c r="Q76" s="12">
        <f t="shared" si="0"/>
        <v>1001</v>
      </c>
      <c r="R76" s="12">
        <f t="shared" si="0"/>
        <v>1127</v>
      </c>
      <c r="S76" s="12">
        <f t="shared" si="0"/>
        <v>789</v>
      </c>
      <c r="T76" s="12">
        <f t="shared" si="0"/>
        <v>14724</v>
      </c>
      <c r="U76" s="12">
        <f t="shared" si="0"/>
        <v>3981</v>
      </c>
      <c r="V76" s="12">
        <f t="shared" si="0"/>
        <v>9493</v>
      </c>
      <c r="W76" s="12">
        <f t="shared" si="0"/>
        <v>546</v>
      </c>
      <c r="X76" s="12">
        <f t="shared" si="0"/>
        <v>12701</v>
      </c>
      <c r="Y76" s="12">
        <f t="shared" si="0"/>
        <v>1070</v>
      </c>
      <c r="Z76" s="12">
        <f t="shared" si="0"/>
        <v>928</v>
      </c>
      <c r="AA76" s="12">
        <f t="shared" si="0"/>
        <v>4238</v>
      </c>
      <c r="AB76" s="12">
        <f t="shared" si="0"/>
        <v>16531</v>
      </c>
      <c r="AC76" s="12">
        <f t="shared" si="0"/>
        <v>16293</v>
      </c>
      <c r="AD76" s="12">
        <f t="shared" si="0"/>
        <v>3380</v>
      </c>
      <c r="AE76" s="12">
        <f t="shared" si="0"/>
        <v>1331</v>
      </c>
      <c r="AF76" s="12">
        <f t="shared" si="0"/>
        <v>272</v>
      </c>
      <c r="AG76" s="12">
        <f t="shared" si="0"/>
        <v>7980</v>
      </c>
      <c r="AH76" s="12">
        <f t="shared" si="0"/>
        <v>658</v>
      </c>
      <c r="AI76" s="12">
        <f t="shared" si="0"/>
        <v>12971</v>
      </c>
      <c r="AJ76" s="12">
        <f t="shared" si="0"/>
        <v>825</v>
      </c>
      <c r="AK76" s="12">
        <f t="shared" si="0"/>
        <v>13665</v>
      </c>
      <c r="AL76" s="12">
        <f t="shared" si="0"/>
        <v>12333</v>
      </c>
      <c r="AM76" s="12">
        <f t="shared" si="0"/>
        <v>5709</v>
      </c>
      <c r="AN76" s="12">
        <f t="shared" si="0"/>
        <v>510</v>
      </c>
      <c r="AO76" s="12">
        <f t="shared" si="0"/>
        <v>2769</v>
      </c>
      <c r="AP76" s="12">
        <f t="shared" si="0"/>
        <v>14109</v>
      </c>
      <c r="AQ76" s="12">
        <f t="shared" si="0"/>
        <v>593</v>
      </c>
      <c r="AR76" s="12">
        <f t="shared" si="0"/>
        <v>5661</v>
      </c>
      <c r="AS76" s="12">
        <f t="shared" si="0"/>
        <v>7106</v>
      </c>
      <c r="AT76" s="12">
        <f t="shared" si="0"/>
        <v>4802</v>
      </c>
      <c r="AU76" s="12">
        <f t="shared" si="0"/>
        <v>6879</v>
      </c>
      <c r="AV76" s="12">
        <f t="shared" si="0"/>
        <v>2971</v>
      </c>
      <c r="AW76" s="12">
        <f t="shared" si="0"/>
        <v>1966</v>
      </c>
      <c r="AX76" s="12">
        <f t="shared" si="0"/>
        <v>1880</v>
      </c>
      <c r="AY76" s="12">
        <f t="shared" si="0"/>
        <v>18510</v>
      </c>
      <c r="AZ76" s="12">
        <f t="shared" si="0"/>
        <v>11123</v>
      </c>
      <c r="BA76" s="12">
        <f t="shared" si="0"/>
        <v>1787</v>
      </c>
      <c r="BB76" s="12">
        <f t="shared" si="0"/>
        <v>15712</v>
      </c>
      <c r="BC76" s="12">
        <f t="shared" si="0"/>
        <v>14723</v>
      </c>
      <c r="BD76" s="12">
        <f t="shared" si="0"/>
        <v>1257</v>
      </c>
      <c r="BE76" s="12">
        <f t="shared" si="0"/>
        <v>629</v>
      </c>
      <c r="BF76" s="12">
        <f t="shared" si="0"/>
        <v>1006</v>
      </c>
      <c r="BG76" s="12">
        <f t="shared" si="0"/>
        <v>2925</v>
      </c>
      <c r="BH76" s="12">
        <f t="shared" si="0"/>
        <v>578</v>
      </c>
      <c r="BI76" s="12">
        <f t="shared" si="0"/>
        <v>6071</v>
      </c>
      <c r="BJ76" s="12">
        <f t="shared" si="0"/>
        <v>490</v>
      </c>
      <c r="BK76" s="12">
        <f t="shared" si="0"/>
        <v>289</v>
      </c>
      <c r="BL76" s="12">
        <f t="shared" si="0"/>
        <v>2204</v>
      </c>
      <c r="BM76" s="12">
        <f t="shared" si="0"/>
        <v>789</v>
      </c>
      <c r="BN76" s="12">
        <f t="shared" si="0"/>
        <v>7422</v>
      </c>
      <c r="BO76" s="12">
        <f t="shared" si="0"/>
        <v>752</v>
      </c>
      <c r="BP76" s="12">
        <f t="shared" si="0"/>
        <v>1435</v>
      </c>
      <c r="BQ76" s="12">
        <f t="shared" ref="BQ76:CE76" si="1">SUM(BQ12:BQ19)-BQ26</f>
        <v>1073</v>
      </c>
      <c r="BR76" s="12">
        <f t="shared" si="1"/>
        <v>381</v>
      </c>
      <c r="BS76" s="12">
        <f t="shared" si="1"/>
        <v>1751</v>
      </c>
      <c r="BT76" s="12">
        <f t="shared" si="1"/>
        <v>1381</v>
      </c>
      <c r="BU76" s="12">
        <f t="shared" si="1"/>
        <v>2532</v>
      </c>
      <c r="BV76" s="12">
        <f t="shared" si="1"/>
        <v>182</v>
      </c>
      <c r="BW76" s="12">
        <f t="shared" si="1"/>
        <v>13463</v>
      </c>
      <c r="BX76" s="12">
        <f t="shared" si="1"/>
        <v>16165</v>
      </c>
      <c r="BY76" s="12">
        <f t="shared" si="1"/>
        <v>1753</v>
      </c>
      <c r="BZ76" s="12">
        <f t="shared" si="1"/>
        <v>9428</v>
      </c>
      <c r="CA76" s="12">
        <f t="shared" si="1"/>
        <v>5137</v>
      </c>
      <c r="CB76" s="12">
        <f t="shared" si="1"/>
        <v>9917</v>
      </c>
      <c r="CC76" s="12">
        <f t="shared" si="1"/>
        <v>396</v>
      </c>
      <c r="CD76" s="12">
        <f t="shared" si="1"/>
        <v>431371</v>
      </c>
      <c r="CE76" s="12">
        <f t="shared" si="1"/>
        <v>341891</v>
      </c>
    </row>
    <row r="77" spans="1:84" s="74" customFormat="1" ht="18.75" x14ac:dyDescent="0.35">
      <c r="A77" s="71">
        <v>73</v>
      </c>
      <c r="B77" s="72" t="s">
        <v>318</v>
      </c>
      <c r="C77" s="73" t="s">
        <v>222</v>
      </c>
      <c r="D77" s="73" t="s">
        <v>223</v>
      </c>
      <c r="E77" s="73" t="s">
        <v>224</v>
      </c>
      <c r="F77" s="73" t="s">
        <v>225</v>
      </c>
      <c r="G77" s="73" t="s">
        <v>226</v>
      </c>
      <c r="H77" s="73" t="s">
        <v>227</v>
      </c>
      <c r="I77" s="73" t="s">
        <v>228</v>
      </c>
      <c r="J77" s="73" t="s">
        <v>229</v>
      </c>
      <c r="K77" s="73" t="s">
        <v>230</v>
      </c>
      <c r="L77" s="73" t="s">
        <v>231</v>
      </c>
      <c r="M77" s="73" t="s">
        <v>232</v>
      </c>
      <c r="N77" s="73" t="s">
        <v>233</v>
      </c>
      <c r="O77" s="73" t="s">
        <v>234</v>
      </c>
      <c r="P77" s="73" t="s">
        <v>235</v>
      </c>
      <c r="Q77" s="73" t="s">
        <v>236</v>
      </c>
      <c r="R77" s="73" t="s">
        <v>237</v>
      </c>
      <c r="S77" s="73" t="s">
        <v>238</v>
      </c>
      <c r="T77" s="73" t="s">
        <v>239</v>
      </c>
      <c r="U77" s="73" t="s">
        <v>240</v>
      </c>
      <c r="V77" s="73" t="s">
        <v>241</v>
      </c>
      <c r="W77" s="73" t="s">
        <v>242</v>
      </c>
      <c r="X77" s="73" t="s">
        <v>243</v>
      </c>
      <c r="Y77" s="73" t="s">
        <v>244</v>
      </c>
      <c r="Z77" s="73" t="s">
        <v>245</v>
      </c>
      <c r="AA77" s="73" t="s">
        <v>246</v>
      </c>
      <c r="AB77" s="73" t="s">
        <v>247</v>
      </c>
      <c r="AC77" s="73" t="s">
        <v>248</v>
      </c>
      <c r="AD77" s="73" t="s">
        <v>249</v>
      </c>
      <c r="AE77" s="73" t="s">
        <v>250</v>
      </c>
      <c r="AF77" s="73" t="s">
        <v>251</v>
      </c>
      <c r="AG77" s="73" t="s">
        <v>252</v>
      </c>
      <c r="AH77" s="73" t="s">
        <v>253</v>
      </c>
      <c r="AI77" s="73" t="s">
        <v>254</v>
      </c>
      <c r="AJ77" s="73" t="s">
        <v>255</v>
      </c>
      <c r="AK77" s="73" t="s">
        <v>256</v>
      </c>
      <c r="AL77" s="73" t="s">
        <v>257</v>
      </c>
      <c r="AM77" s="73" t="s">
        <v>258</v>
      </c>
      <c r="AN77" s="73" t="s">
        <v>259</v>
      </c>
      <c r="AO77" s="73" t="s">
        <v>260</v>
      </c>
      <c r="AP77" s="73" t="s">
        <v>261</v>
      </c>
      <c r="AQ77" s="73" t="s">
        <v>262</v>
      </c>
      <c r="AR77" s="73" t="s">
        <v>263</v>
      </c>
      <c r="AS77" s="73" t="s">
        <v>264</v>
      </c>
      <c r="AT77" s="73" t="s">
        <v>265</v>
      </c>
      <c r="AU77" s="73" t="s">
        <v>266</v>
      </c>
      <c r="AV77" s="73" t="s">
        <v>267</v>
      </c>
      <c r="AW77" s="73" t="s">
        <v>268</v>
      </c>
      <c r="AX77" s="73" t="s">
        <v>269</v>
      </c>
      <c r="AY77" s="73" t="s">
        <v>270</v>
      </c>
      <c r="AZ77" s="73" t="s">
        <v>271</v>
      </c>
      <c r="BA77" s="73" t="s">
        <v>272</v>
      </c>
      <c r="BB77" s="73" t="s">
        <v>273</v>
      </c>
      <c r="BC77" s="73" t="s">
        <v>274</v>
      </c>
      <c r="BD77" s="73" t="s">
        <v>275</v>
      </c>
      <c r="BE77" s="73" t="s">
        <v>276</v>
      </c>
      <c r="BF77" s="73" t="s">
        <v>277</v>
      </c>
      <c r="BG77" s="73" t="s">
        <v>278</v>
      </c>
      <c r="BH77" s="73" t="s">
        <v>279</v>
      </c>
      <c r="BI77" s="73" t="s">
        <v>280</v>
      </c>
      <c r="BJ77" s="73" t="s">
        <v>281</v>
      </c>
      <c r="BK77" s="73" t="s">
        <v>282</v>
      </c>
      <c r="BL77" s="73" t="s">
        <v>283</v>
      </c>
      <c r="BM77" s="73" t="s">
        <v>284</v>
      </c>
      <c r="BN77" s="73" t="s">
        <v>285</v>
      </c>
      <c r="BO77" s="73" t="s">
        <v>286</v>
      </c>
      <c r="BP77" s="73" t="s">
        <v>287</v>
      </c>
      <c r="BQ77" s="73" t="s">
        <v>288</v>
      </c>
      <c r="BR77" s="73" t="s">
        <v>289</v>
      </c>
      <c r="BS77" s="73" t="s">
        <v>290</v>
      </c>
      <c r="BT77" s="73" t="s">
        <v>291</v>
      </c>
      <c r="BU77" s="73" t="s">
        <v>292</v>
      </c>
      <c r="BV77" s="73" t="s">
        <v>293</v>
      </c>
      <c r="BW77" s="73" t="s">
        <v>294</v>
      </c>
      <c r="BX77" s="73" t="s">
        <v>295</v>
      </c>
      <c r="BY77" s="73" t="s">
        <v>296</v>
      </c>
      <c r="BZ77" s="73" t="s">
        <v>297</v>
      </c>
      <c r="CA77" s="73" t="s">
        <v>298</v>
      </c>
      <c r="CB77" s="73" t="s">
        <v>299</v>
      </c>
      <c r="CC77" s="73" t="s">
        <v>300</v>
      </c>
      <c r="CD77" s="73" t="s">
        <v>301</v>
      </c>
      <c r="CE77" s="73" t="s">
        <v>302</v>
      </c>
      <c r="CF77" s="67"/>
    </row>
    <row r="78" spans="1:84" x14ac:dyDescent="0.35">
      <c r="A78" s="71">
        <v>74</v>
      </c>
      <c r="B78" s="75" t="s">
        <v>80</v>
      </c>
      <c r="C78" s="76">
        <v>2369</v>
      </c>
      <c r="D78" s="76">
        <v>2321</v>
      </c>
      <c r="E78" s="76">
        <v>15493</v>
      </c>
      <c r="F78" s="76">
        <v>15408</v>
      </c>
      <c r="G78" s="76">
        <v>7792</v>
      </c>
      <c r="H78" s="76">
        <v>8514</v>
      </c>
      <c r="I78" s="76">
        <v>14911</v>
      </c>
      <c r="J78" s="76">
        <v>3216</v>
      </c>
      <c r="K78" s="76">
        <v>19397</v>
      </c>
      <c r="L78" s="76">
        <v>7918</v>
      </c>
      <c r="M78" s="76">
        <v>1501</v>
      </c>
      <c r="N78" s="76">
        <v>7404</v>
      </c>
      <c r="O78" s="76">
        <v>9314</v>
      </c>
      <c r="P78" s="76">
        <v>20016</v>
      </c>
      <c r="Q78" s="76">
        <v>3278</v>
      </c>
      <c r="R78" s="76">
        <v>4003</v>
      </c>
      <c r="S78" s="76">
        <v>3228</v>
      </c>
      <c r="T78" s="76">
        <v>7765</v>
      </c>
      <c r="U78" s="76">
        <v>10931</v>
      </c>
      <c r="V78" s="76">
        <v>16852</v>
      </c>
      <c r="W78" s="76">
        <v>2603</v>
      </c>
      <c r="X78" s="76">
        <v>13208</v>
      </c>
      <c r="Y78" s="76">
        <v>3822</v>
      </c>
      <c r="Z78" s="76">
        <v>2581</v>
      </c>
      <c r="AA78" s="76">
        <v>17314</v>
      </c>
      <c r="AB78" s="76">
        <v>9427</v>
      </c>
      <c r="AC78" s="76">
        <v>34818</v>
      </c>
      <c r="AD78" s="76">
        <v>8781</v>
      </c>
      <c r="AE78" s="76">
        <v>3142</v>
      </c>
      <c r="AF78" s="76">
        <v>1380</v>
      </c>
      <c r="AG78" s="76">
        <v>7322</v>
      </c>
      <c r="AH78" s="76">
        <v>3572</v>
      </c>
      <c r="AI78" s="76">
        <v>10832</v>
      </c>
      <c r="AJ78" s="76">
        <v>2969</v>
      </c>
      <c r="AK78" s="76">
        <v>17333</v>
      </c>
      <c r="AL78" s="76">
        <v>17164</v>
      </c>
      <c r="AM78" s="76">
        <v>10895</v>
      </c>
      <c r="AN78" s="76">
        <v>1716</v>
      </c>
      <c r="AO78" s="76">
        <v>6726</v>
      </c>
      <c r="AP78" s="76">
        <v>13787</v>
      </c>
      <c r="AQ78" s="76">
        <v>1841</v>
      </c>
      <c r="AR78" s="76">
        <v>3129</v>
      </c>
      <c r="AS78" s="76">
        <v>14456</v>
      </c>
      <c r="AT78" s="76">
        <v>5306</v>
      </c>
      <c r="AU78" s="76">
        <v>7003</v>
      </c>
      <c r="AV78" s="76">
        <v>7978</v>
      </c>
      <c r="AW78" s="76">
        <v>4818</v>
      </c>
      <c r="AX78" s="76">
        <v>6293</v>
      </c>
      <c r="AY78" s="76">
        <v>17486</v>
      </c>
      <c r="AZ78" s="76">
        <v>9669</v>
      </c>
      <c r="BA78" s="76">
        <v>4198</v>
      </c>
      <c r="BB78" s="76">
        <v>8653</v>
      </c>
      <c r="BC78" s="76">
        <v>32701</v>
      </c>
      <c r="BD78" s="76">
        <v>3986</v>
      </c>
      <c r="BE78" s="76">
        <v>2758</v>
      </c>
      <c r="BF78" s="76">
        <v>2830</v>
      </c>
      <c r="BG78" s="76">
        <v>6700</v>
      </c>
      <c r="BH78" s="76">
        <v>2530</v>
      </c>
      <c r="BI78" s="76">
        <v>7439</v>
      </c>
      <c r="BJ78" s="76">
        <v>1489</v>
      </c>
      <c r="BK78" s="76">
        <v>1012</v>
      </c>
      <c r="BL78" s="76">
        <v>5847</v>
      </c>
      <c r="BM78" s="76">
        <v>3373</v>
      </c>
      <c r="BN78" s="76">
        <v>10967</v>
      </c>
      <c r="BO78" s="76">
        <v>2565</v>
      </c>
      <c r="BP78" s="76">
        <v>4575</v>
      </c>
      <c r="BQ78" s="76">
        <v>3062</v>
      </c>
      <c r="BR78" s="76">
        <v>1380</v>
      </c>
      <c r="BS78" s="76">
        <v>5244</v>
      </c>
      <c r="BT78" s="76">
        <v>5595</v>
      </c>
      <c r="BU78" s="76">
        <v>7569</v>
      </c>
      <c r="BV78" s="76">
        <v>858</v>
      </c>
      <c r="BW78" s="76">
        <v>19188</v>
      </c>
      <c r="BX78" s="76">
        <v>9562</v>
      </c>
      <c r="BY78" s="76">
        <v>4992</v>
      </c>
      <c r="BZ78" s="76">
        <v>10133</v>
      </c>
      <c r="CA78" s="76">
        <v>5090</v>
      </c>
      <c r="CB78" s="76">
        <v>19634</v>
      </c>
      <c r="CC78" s="76">
        <v>1579</v>
      </c>
      <c r="CD78" s="76">
        <v>645047</v>
      </c>
      <c r="CE78" s="12">
        <v>387770</v>
      </c>
    </row>
    <row r="79" spans="1:84" x14ac:dyDescent="0.35">
      <c r="A79" s="71">
        <v>75</v>
      </c>
      <c r="B79" s="75" t="s">
        <v>81</v>
      </c>
      <c r="C79" s="76">
        <v>251</v>
      </c>
      <c r="D79" s="76">
        <v>11</v>
      </c>
      <c r="E79" s="76">
        <v>91</v>
      </c>
      <c r="F79" s="76">
        <v>1416</v>
      </c>
      <c r="G79" s="76">
        <v>146</v>
      </c>
      <c r="H79" s="76">
        <v>126</v>
      </c>
      <c r="I79" s="76">
        <v>426</v>
      </c>
      <c r="J79" s="76">
        <v>21</v>
      </c>
      <c r="K79" s="76">
        <v>1037</v>
      </c>
      <c r="L79" s="76">
        <v>2080</v>
      </c>
      <c r="M79" s="76">
        <v>4</v>
      </c>
      <c r="N79" s="76">
        <v>107</v>
      </c>
      <c r="O79" s="76">
        <v>203</v>
      </c>
      <c r="P79" s="76">
        <v>891</v>
      </c>
      <c r="Q79" s="76">
        <v>10</v>
      </c>
      <c r="R79" s="76">
        <v>50</v>
      </c>
      <c r="S79" s="76">
        <v>3</v>
      </c>
      <c r="T79" s="76">
        <v>4881</v>
      </c>
      <c r="U79" s="76">
        <v>112</v>
      </c>
      <c r="V79" s="76">
        <v>317</v>
      </c>
      <c r="W79" s="76">
        <v>5</v>
      </c>
      <c r="X79" s="76">
        <v>648</v>
      </c>
      <c r="Y79" s="76">
        <v>7</v>
      </c>
      <c r="Z79" s="76">
        <v>23</v>
      </c>
      <c r="AA79" s="76">
        <v>61</v>
      </c>
      <c r="AB79" s="76">
        <v>1336</v>
      </c>
      <c r="AC79" s="76">
        <v>1046</v>
      </c>
      <c r="AD79" s="76">
        <v>631</v>
      </c>
      <c r="AE79" s="76">
        <v>14</v>
      </c>
      <c r="AF79" s="76">
        <v>0</v>
      </c>
      <c r="AG79" s="76">
        <v>1100</v>
      </c>
      <c r="AH79" s="76">
        <v>40</v>
      </c>
      <c r="AI79" s="76">
        <v>1859</v>
      </c>
      <c r="AJ79" s="76">
        <v>15</v>
      </c>
      <c r="AK79" s="76">
        <v>996</v>
      </c>
      <c r="AL79" s="76">
        <v>618</v>
      </c>
      <c r="AM79" s="76">
        <v>406</v>
      </c>
      <c r="AN79" s="76">
        <v>3</v>
      </c>
      <c r="AO79" s="76">
        <v>87</v>
      </c>
      <c r="AP79" s="76">
        <v>2361</v>
      </c>
      <c r="AQ79" s="76">
        <v>11</v>
      </c>
      <c r="AR79" s="76">
        <v>622</v>
      </c>
      <c r="AS79" s="76">
        <v>309</v>
      </c>
      <c r="AT79" s="76">
        <v>339</v>
      </c>
      <c r="AU79" s="76">
        <v>390</v>
      </c>
      <c r="AV79" s="76">
        <v>475</v>
      </c>
      <c r="AW79" s="76">
        <v>111</v>
      </c>
      <c r="AX79" s="76">
        <v>172</v>
      </c>
      <c r="AY79" s="76">
        <v>1896</v>
      </c>
      <c r="AZ79" s="76">
        <v>3539</v>
      </c>
      <c r="BA79" s="76">
        <v>43</v>
      </c>
      <c r="BB79" s="76">
        <v>6007</v>
      </c>
      <c r="BC79" s="76">
        <v>769</v>
      </c>
      <c r="BD79" s="76">
        <v>15</v>
      </c>
      <c r="BE79" s="76">
        <v>3</v>
      </c>
      <c r="BF79" s="76">
        <v>18</v>
      </c>
      <c r="BG79" s="76">
        <v>260</v>
      </c>
      <c r="BH79" s="76">
        <v>0</v>
      </c>
      <c r="BI79" s="76">
        <v>258</v>
      </c>
      <c r="BJ79" s="76">
        <v>4</v>
      </c>
      <c r="BK79" s="76">
        <v>12</v>
      </c>
      <c r="BL79" s="76">
        <v>128</v>
      </c>
      <c r="BM79" s="76">
        <v>0</v>
      </c>
      <c r="BN79" s="76">
        <v>327</v>
      </c>
      <c r="BO79" s="76">
        <v>15</v>
      </c>
      <c r="BP79" s="76">
        <v>41</v>
      </c>
      <c r="BQ79" s="76">
        <v>178</v>
      </c>
      <c r="BR79" s="76">
        <v>9</v>
      </c>
      <c r="BS79" s="76">
        <v>269</v>
      </c>
      <c r="BT79" s="76">
        <v>9</v>
      </c>
      <c r="BU79" s="76">
        <v>55</v>
      </c>
      <c r="BV79" s="76">
        <v>0</v>
      </c>
      <c r="BW79" s="76">
        <v>1062</v>
      </c>
      <c r="BX79" s="76">
        <v>3676</v>
      </c>
      <c r="BY79" s="76">
        <v>48</v>
      </c>
      <c r="BZ79" s="76">
        <v>1057</v>
      </c>
      <c r="CA79" s="76">
        <v>513</v>
      </c>
      <c r="CB79" s="76">
        <v>549</v>
      </c>
      <c r="CC79" s="76">
        <v>7</v>
      </c>
      <c r="CD79" s="76">
        <v>46639</v>
      </c>
      <c r="CE79" s="12">
        <v>41742</v>
      </c>
    </row>
    <row r="80" spans="1:84" x14ac:dyDescent="0.35">
      <c r="A80" s="71">
        <v>76</v>
      </c>
      <c r="B80" s="75" t="s">
        <v>82</v>
      </c>
      <c r="C80" s="76">
        <v>12</v>
      </c>
      <c r="D80" s="76">
        <v>0</v>
      </c>
      <c r="E80" s="76">
        <v>52</v>
      </c>
      <c r="F80" s="76">
        <v>619</v>
      </c>
      <c r="G80" s="76">
        <v>51</v>
      </c>
      <c r="H80" s="76">
        <v>20</v>
      </c>
      <c r="I80" s="76">
        <v>532</v>
      </c>
      <c r="J80" s="76">
        <v>4</v>
      </c>
      <c r="K80" s="76">
        <v>1280</v>
      </c>
      <c r="L80" s="76">
        <v>1935</v>
      </c>
      <c r="M80" s="76">
        <v>0</v>
      </c>
      <c r="N80" s="76">
        <v>12</v>
      </c>
      <c r="O80" s="76">
        <v>43</v>
      </c>
      <c r="P80" s="76">
        <v>457</v>
      </c>
      <c r="Q80" s="76">
        <v>4</v>
      </c>
      <c r="R80" s="76">
        <v>13</v>
      </c>
      <c r="S80" s="76">
        <v>0</v>
      </c>
      <c r="T80" s="76">
        <v>3298</v>
      </c>
      <c r="U80" s="76">
        <v>29</v>
      </c>
      <c r="V80" s="76">
        <v>287</v>
      </c>
      <c r="W80" s="76">
        <v>6</v>
      </c>
      <c r="X80" s="76">
        <v>1718</v>
      </c>
      <c r="Y80" s="76">
        <v>4</v>
      </c>
      <c r="Z80" s="76">
        <v>3</v>
      </c>
      <c r="AA80" s="76">
        <v>40</v>
      </c>
      <c r="AB80" s="76">
        <v>1254</v>
      </c>
      <c r="AC80" s="76">
        <v>342</v>
      </c>
      <c r="AD80" s="76">
        <v>76</v>
      </c>
      <c r="AE80" s="76">
        <v>22</v>
      </c>
      <c r="AF80" s="76">
        <v>4</v>
      </c>
      <c r="AG80" s="76">
        <v>789</v>
      </c>
      <c r="AH80" s="76">
        <v>5</v>
      </c>
      <c r="AI80" s="76">
        <v>783</v>
      </c>
      <c r="AJ80" s="76">
        <v>3</v>
      </c>
      <c r="AK80" s="76">
        <v>2124</v>
      </c>
      <c r="AL80" s="76">
        <v>351</v>
      </c>
      <c r="AM80" s="76">
        <v>122</v>
      </c>
      <c r="AN80" s="76">
        <v>5</v>
      </c>
      <c r="AO80" s="76">
        <v>28</v>
      </c>
      <c r="AP80" s="76">
        <v>2215</v>
      </c>
      <c r="AQ80" s="76">
        <v>0</v>
      </c>
      <c r="AR80" s="76">
        <v>687</v>
      </c>
      <c r="AS80" s="76">
        <v>128</v>
      </c>
      <c r="AT80" s="76">
        <v>119</v>
      </c>
      <c r="AU80" s="76">
        <v>195</v>
      </c>
      <c r="AV80" s="76">
        <v>142</v>
      </c>
      <c r="AW80" s="76">
        <v>13</v>
      </c>
      <c r="AX80" s="76">
        <v>11</v>
      </c>
      <c r="AY80" s="76">
        <v>3296</v>
      </c>
      <c r="AZ80" s="76">
        <v>1065</v>
      </c>
      <c r="BA80" s="76">
        <v>21</v>
      </c>
      <c r="BB80" s="76">
        <v>2762</v>
      </c>
      <c r="BC80" s="76">
        <v>489</v>
      </c>
      <c r="BD80" s="76">
        <v>10</v>
      </c>
      <c r="BE80" s="76">
        <v>0</v>
      </c>
      <c r="BF80" s="76">
        <v>9</v>
      </c>
      <c r="BG80" s="76">
        <v>90</v>
      </c>
      <c r="BH80" s="76">
        <v>0</v>
      </c>
      <c r="BI80" s="76">
        <v>952</v>
      </c>
      <c r="BJ80" s="76">
        <v>6</v>
      </c>
      <c r="BK80" s="76">
        <v>3</v>
      </c>
      <c r="BL80" s="76">
        <v>13</v>
      </c>
      <c r="BM80" s="76">
        <v>4</v>
      </c>
      <c r="BN80" s="76">
        <v>1342</v>
      </c>
      <c r="BO80" s="76">
        <v>6</v>
      </c>
      <c r="BP80" s="76">
        <v>21</v>
      </c>
      <c r="BQ80" s="76">
        <v>25</v>
      </c>
      <c r="BR80" s="76">
        <v>0</v>
      </c>
      <c r="BS80" s="76">
        <v>15</v>
      </c>
      <c r="BT80" s="76">
        <v>9</v>
      </c>
      <c r="BU80" s="76">
        <v>18</v>
      </c>
      <c r="BV80" s="76">
        <v>0</v>
      </c>
      <c r="BW80" s="76">
        <v>1453</v>
      </c>
      <c r="BX80" s="76">
        <v>2187</v>
      </c>
      <c r="BY80" s="76">
        <v>6</v>
      </c>
      <c r="BZ80" s="76">
        <v>222</v>
      </c>
      <c r="CA80" s="76">
        <v>929</v>
      </c>
      <c r="CB80" s="76">
        <v>84</v>
      </c>
      <c r="CC80" s="76">
        <v>9</v>
      </c>
      <c r="CD80" s="76">
        <v>34892</v>
      </c>
      <c r="CE80" s="12">
        <v>33685</v>
      </c>
    </row>
    <row r="81" spans="1:83" x14ac:dyDescent="0.35">
      <c r="A81" s="71">
        <v>77</v>
      </c>
      <c r="B81" s="75" t="s">
        <v>83</v>
      </c>
      <c r="C81" s="76">
        <v>0</v>
      </c>
      <c r="D81" s="76">
        <v>0</v>
      </c>
      <c r="E81" s="76">
        <v>14</v>
      </c>
      <c r="F81" s="76">
        <v>196</v>
      </c>
      <c r="G81" s="76">
        <v>12</v>
      </c>
      <c r="H81" s="76">
        <v>0</v>
      </c>
      <c r="I81" s="76">
        <v>95</v>
      </c>
      <c r="J81" s="76">
        <v>0</v>
      </c>
      <c r="K81" s="76">
        <v>832</v>
      </c>
      <c r="L81" s="76">
        <v>452</v>
      </c>
      <c r="M81" s="76">
        <v>0</v>
      </c>
      <c r="N81" s="76">
        <v>0</v>
      </c>
      <c r="O81" s="76">
        <v>11</v>
      </c>
      <c r="P81" s="76">
        <v>175</v>
      </c>
      <c r="Q81" s="76">
        <v>0</v>
      </c>
      <c r="R81" s="76">
        <v>3</v>
      </c>
      <c r="S81" s="76">
        <v>0</v>
      </c>
      <c r="T81" s="76">
        <v>211</v>
      </c>
      <c r="U81" s="76">
        <v>4</v>
      </c>
      <c r="V81" s="76">
        <v>44</v>
      </c>
      <c r="W81" s="76">
        <v>0</v>
      </c>
      <c r="X81" s="76">
        <v>206</v>
      </c>
      <c r="Y81" s="76">
        <v>0</v>
      </c>
      <c r="Z81" s="76">
        <v>0</v>
      </c>
      <c r="AA81" s="76">
        <v>13</v>
      </c>
      <c r="AB81" s="76">
        <v>624</v>
      </c>
      <c r="AC81" s="76">
        <v>31</v>
      </c>
      <c r="AD81" s="76">
        <v>14</v>
      </c>
      <c r="AE81" s="76">
        <v>0</v>
      </c>
      <c r="AF81" s="76">
        <v>0</v>
      </c>
      <c r="AG81" s="76">
        <v>109</v>
      </c>
      <c r="AH81" s="76">
        <v>0</v>
      </c>
      <c r="AI81" s="76">
        <v>61</v>
      </c>
      <c r="AJ81" s="76">
        <v>0</v>
      </c>
      <c r="AK81" s="76">
        <v>247</v>
      </c>
      <c r="AL81" s="76">
        <v>573</v>
      </c>
      <c r="AM81" s="76">
        <v>14</v>
      </c>
      <c r="AN81" s="76">
        <v>0</v>
      </c>
      <c r="AO81" s="76">
        <v>4</v>
      </c>
      <c r="AP81" s="76">
        <v>1600</v>
      </c>
      <c r="AQ81" s="76">
        <v>0</v>
      </c>
      <c r="AR81" s="76">
        <v>339</v>
      </c>
      <c r="AS81" s="76">
        <v>150</v>
      </c>
      <c r="AT81" s="76">
        <v>330</v>
      </c>
      <c r="AU81" s="76">
        <v>58</v>
      </c>
      <c r="AV81" s="76">
        <v>11</v>
      </c>
      <c r="AW81" s="76">
        <v>0</v>
      </c>
      <c r="AX81" s="76">
        <v>0</v>
      </c>
      <c r="AY81" s="76">
        <v>1223</v>
      </c>
      <c r="AZ81" s="76">
        <v>330</v>
      </c>
      <c r="BA81" s="76">
        <v>0</v>
      </c>
      <c r="BB81" s="76">
        <v>117</v>
      </c>
      <c r="BC81" s="76">
        <v>32</v>
      </c>
      <c r="BD81" s="76">
        <v>0</v>
      </c>
      <c r="BE81" s="76">
        <v>0</v>
      </c>
      <c r="BF81" s="76">
        <v>0</v>
      </c>
      <c r="BG81" s="76">
        <v>32</v>
      </c>
      <c r="BH81" s="76">
        <v>0</v>
      </c>
      <c r="BI81" s="76">
        <v>80</v>
      </c>
      <c r="BJ81" s="76">
        <v>0</v>
      </c>
      <c r="BK81" s="76">
        <v>0</v>
      </c>
      <c r="BL81" s="76">
        <v>0</v>
      </c>
      <c r="BM81" s="76">
        <v>0</v>
      </c>
      <c r="BN81" s="76">
        <v>200</v>
      </c>
      <c r="BO81" s="76">
        <v>0</v>
      </c>
      <c r="BP81" s="76">
        <v>0</v>
      </c>
      <c r="BQ81" s="76">
        <v>0</v>
      </c>
      <c r="BR81" s="76">
        <v>0</v>
      </c>
      <c r="BS81" s="76">
        <v>0</v>
      </c>
      <c r="BT81" s="76">
        <v>5</v>
      </c>
      <c r="BU81" s="76">
        <v>5</v>
      </c>
      <c r="BV81" s="76">
        <v>0</v>
      </c>
      <c r="BW81" s="76">
        <v>1160</v>
      </c>
      <c r="BX81" s="76">
        <v>156</v>
      </c>
      <c r="BY81" s="76">
        <v>9</v>
      </c>
      <c r="BZ81" s="76">
        <v>139</v>
      </c>
      <c r="CA81" s="76">
        <v>235</v>
      </c>
      <c r="CB81" s="76">
        <v>33</v>
      </c>
      <c r="CC81" s="76">
        <v>0</v>
      </c>
      <c r="CD81" s="76">
        <v>10189</v>
      </c>
      <c r="CE81" s="12">
        <v>10050</v>
      </c>
    </row>
    <row r="82" spans="1:83" x14ac:dyDescent="0.35">
      <c r="A82" s="71">
        <v>78</v>
      </c>
      <c r="B82" s="75" t="s">
        <v>84</v>
      </c>
      <c r="C82" s="76">
        <v>0</v>
      </c>
      <c r="D82" s="76">
        <v>0</v>
      </c>
      <c r="E82" s="76">
        <v>27</v>
      </c>
      <c r="F82" s="76">
        <v>229</v>
      </c>
      <c r="G82" s="76">
        <v>7</v>
      </c>
      <c r="H82" s="76">
        <v>4</v>
      </c>
      <c r="I82" s="76">
        <v>108</v>
      </c>
      <c r="J82" s="76">
        <v>0</v>
      </c>
      <c r="K82" s="76">
        <v>736</v>
      </c>
      <c r="L82" s="76">
        <v>228</v>
      </c>
      <c r="M82" s="76">
        <v>0</v>
      </c>
      <c r="N82" s="76">
        <v>3</v>
      </c>
      <c r="O82" s="76">
        <v>23</v>
      </c>
      <c r="P82" s="76">
        <v>369</v>
      </c>
      <c r="Q82" s="76">
        <v>0</v>
      </c>
      <c r="R82" s="76">
        <v>0</v>
      </c>
      <c r="S82" s="76">
        <v>0</v>
      </c>
      <c r="T82" s="76">
        <v>258</v>
      </c>
      <c r="U82" s="76">
        <v>6</v>
      </c>
      <c r="V82" s="76">
        <v>47</v>
      </c>
      <c r="W82" s="76">
        <v>0</v>
      </c>
      <c r="X82" s="76">
        <v>275</v>
      </c>
      <c r="Y82" s="76">
        <v>0</v>
      </c>
      <c r="Z82" s="76">
        <v>0</v>
      </c>
      <c r="AA82" s="76">
        <v>21</v>
      </c>
      <c r="AB82" s="76">
        <v>560</v>
      </c>
      <c r="AC82" s="76">
        <v>77</v>
      </c>
      <c r="AD82" s="76">
        <v>10</v>
      </c>
      <c r="AE82" s="76">
        <v>3</v>
      </c>
      <c r="AF82" s="76">
        <v>5</v>
      </c>
      <c r="AG82" s="76">
        <v>86</v>
      </c>
      <c r="AH82" s="76">
        <v>4</v>
      </c>
      <c r="AI82" s="76">
        <v>81</v>
      </c>
      <c r="AJ82" s="76">
        <v>3</v>
      </c>
      <c r="AK82" s="76">
        <v>244</v>
      </c>
      <c r="AL82" s="76">
        <v>482</v>
      </c>
      <c r="AM82" s="76">
        <v>20</v>
      </c>
      <c r="AN82" s="76">
        <v>4</v>
      </c>
      <c r="AO82" s="76">
        <v>3</v>
      </c>
      <c r="AP82" s="76">
        <v>837</v>
      </c>
      <c r="AQ82" s="76">
        <v>0</v>
      </c>
      <c r="AR82" s="76">
        <v>141</v>
      </c>
      <c r="AS82" s="76">
        <v>186</v>
      </c>
      <c r="AT82" s="76">
        <v>359</v>
      </c>
      <c r="AU82" s="76">
        <v>79</v>
      </c>
      <c r="AV82" s="76">
        <v>13</v>
      </c>
      <c r="AW82" s="76">
        <v>5</v>
      </c>
      <c r="AX82" s="76">
        <v>0</v>
      </c>
      <c r="AY82" s="76">
        <v>1299</v>
      </c>
      <c r="AZ82" s="76">
        <v>141</v>
      </c>
      <c r="BA82" s="76">
        <v>4</v>
      </c>
      <c r="BB82" s="76">
        <v>129</v>
      </c>
      <c r="BC82" s="76">
        <v>25</v>
      </c>
      <c r="BD82" s="76">
        <v>0</v>
      </c>
      <c r="BE82" s="76">
        <v>0</v>
      </c>
      <c r="BF82" s="76">
        <v>0</v>
      </c>
      <c r="BG82" s="76">
        <v>29</v>
      </c>
      <c r="BH82" s="76">
        <v>0</v>
      </c>
      <c r="BI82" s="76">
        <v>81</v>
      </c>
      <c r="BJ82" s="76">
        <v>0</v>
      </c>
      <c r="BK82" s="76">
        <v>0</v>
      </c>
      <c r="BL82" s="76">
        <v>4</v>
      </c>
      <c r="BM82" s="76">
        <v>0</v>
      </c>
      <c r="BN82" s="76">
        <v>213</v>
      </c>
      <c r="BO82" s="76">
        <v>0</v>
      </c>
      <c r="BP82" s="76">
        <v>5</v>
      </c>
      <c r="BQ82" s="76">
        <v>5</v>
      </c>
      <c r="BR82" s="76">
        <v>0</v>
      </c>
      <c r="BS82" s="76">
        <v>4</v>
      </c>
      <c r="BT82" s="76">
        <v>4</v>
      </c>
      <c r="BU82" s="76">
        <v>0</v>
      </c>
      <c r="BV82" s="76">
        <v>0</v>
      </c>
      <c r="BW82" s="76">
        <v>1175</v>
      </c>
      <c r="BX82" s="76">
        <v>244</v>
      </c>
      <c r="BY82" s="76">
        <v>6</v>
      </c>
      <c r="BZ82" s="76">
        <v>263</v>
      </c>
      <c r="CA82" s="76">
        <v>320</v>
      </c>
      <c r="CB82" s="76">
        <v>61</v>
      </c>
      <c r="CC82" s="76">
        <v>3</v>
      </c>
      <c r="CD82" s="76">
        <v>9577</v>
      </c>
      <c r="CE82" s="12">
        <v>9308</v>
      </c>
    </row>
    <row r="83" spans="1:83" x14ac:dyDescent="0.35">
      <c r="A83" s="71">
        <v>79</v>
      </c>
      <c r="B83" s="75" t="s">
        <v>85</v>
      </c>
      <c r="C83" s="76">
        <v>0</v>
      </c>
      <c r="D83" s="76">
        <v>0</v>
      </c>
      <c r="E83" s="76">
        <v>14</v>
      </c>
      <c r="F83" s="76">
        <v>53</v>
      </c>
      <c r="G83" s="76">
        <v>21</v>
      </c>
      <c r="H83" s="76">
        <v>6</v>
      </c>
      <c r="I83" s="76">
        <v>14</v>
      </c>
      <c r="J83" s="76">
        <v>0</v>
      </c>
      <c r="K83" s="76">
        <v>24</v>
      </c>
      <c r="L83" s="76">
        <v>2722</v>
      </c>
      <c r="M83" s="76">
        <v>0</v>
      </c>
      <c r="N83" s="76">
        <v>5</v>
      </c>
      <c r="O83" s="76">
        <v>26</v>
      </c>
      <c r="P83" s="76">
        <v>136</v>
      </c>
      <c r="Q83" s="76">
        <v>3</v>
      </c>
      <c r="R83" s="76">
        <v>6</v>
      </c>
      <c r="S83" s="76">
        <v>0</v>
      </c>
      <c r="T83" s="76">
        <v>166</v>
      </c>
      <c r="U83" s="76">
        <v>8</v>
      </c>
      <c r="V83" s="76">
        <v>24</v>
      </c>
      <c r="W83" s="76">
        <v>0</v>
      </c>
      <c r="X83" s="76">
        <v>19</v>
      </c>
      <c r="Y83" s="76">
        <v>6</v>
      </c>
      <c r="Z83" s="76">
        <v>11</v>
      </c>
      <c r="AA83" s="76">
        <v>14</v>
      </c>
      <c r="AB83" s="76">
        <v>164</v>
      </c>
      <c r="AC83" s="76">
        <v>115</v>
      </c>
      <c r="AD83" s="76">
        <v>6</v>
      </c>
      <c r="AE83" s="76">
        <v>7</v>
      </c>
      <c r="AF83" s="76">
        <v>0</v>
      </c>
      <c r="AG83" s="76">
        <v>705</v>
      </c>
      <c r="AH83" s="76">
        <v>0</v>
      </c>
      <c r="AI83" s="76">
        <v>495</v>
      </c>
      <c r="AJ83" s="76">
        <v>0</v>
      </c>
      <c r="AK83" s="76">
        <v>58</v>
      </c>
      <c r="AL83" s="76">
        <v>38</v>
      </c>
      <c r="AM83" s="76">
        <v>130</v>
      </c>
      <c r="AN83" s="76">
        <v>0</v>
      </c>
      <c r="AO83" s="76">
        <v>36</v>
      </c>
      <c r="AP83" s="76">
        <v>78</v>
      </c>
      <c r="AQ83" s="76">
        <v>0</v>
      </c>
      <c r="AR83" s="76">
        <v>84</v>
      </c>
      <c r="AS83" s="76">
        <v>22</v>
      </c>
      <c r="AT83" s="76">
        <v>50</v>
      </c>
      <c r="AU83" s="76">
        <v>694</v>
      </c>
      <c r="AV83" s="76">
        <v>0</v>
      </c>
      <c r="AW83" s="76">
        <v>35</v>
      </c>
      <c r="AX83" s="76">
        <v>9</v>
      </c>
      <c r="AY83" s="76">
        <v>57</v>
      </c>
      <c r="AZ83" s="76">
        <v>371</v>
      </c>
      <c r="BA83" s="76">
        <v>40</v>
      </c>
      <c r="BB83" s="76">
        <v>543</v>
      </c>
      <c r="BC83" s="76">
        <v>66</v>
      </c>
      <c r="BD83" s="76">
        <v>0</v>
      </c>
      <c r="BE83" s="76">
        <v>0</v>
      </c>
      <c r="BF83" s="76">
        <v>0</v>
      </c>
      <c r="BG83" s="76">
        <v>23</v>
      </c>
      <c r="BH83" s="76">
        <v>0</v>
      </c>
      <c r="BI83" s="76">
        <v>28</v>
      </c>
      <c r="BJ83" s="76">
        <v>3</v>
      </c>
      <c r="BK83" s="76">
        <v>0</v>
      </c>
      <c r="BL83" s="76">
        <v>4</v>
      </c>
      <c r="BM83" s="76">
        <v>4</v>
      </c>
      <c r="BN83" s="76">
        <v>10</v>
      </c>
      <c r="BO83" s="76">
        <v>0</v>
      </c>
      <c r="BP83" s="76">
        <v>10</v>
      </c>
      <c r="BQ83" s="76">
        <v>0</v>
      </c>
      <c r="BR83" s="76">
        <v>0</v>
      </c>
      <c r="BS83" s="76">
        <v>0</v>
      </c>
      <c r="BT83" s="76">
        <v>3</v>
      </c>
      <c r="BU83" s="76">
        <v>0</v>
      </c>
      <c r="BV83" s="76">
        <v>0</v>
      </c>
      <c r="BW83" s="76">
        <v>44</v>
      </c>
      <c r="BX83" s="76">
        <v>456</v>
      </c>
      <c r="BY83" s="76">
        <v>4</v>
      </c>
      <c r="BZ83" s="76">
        <v>386</v>
      </c>
      <c r="CA83" s="76">
        <v>31</v>
      </c>
      <c r="CB83" s="76">
        <v>18</v>
      </c>
      <c r="CC83" s="76">
        <v>0</v>
      </c>
      <c r="CD83" s="76">
        <v>8110</v>
      </c>
      <c r="CE83" s="12">
        <v>7605</v>
      </c>
    </row>
    <row r="84" spans="1:83" x14ac:dyDescent="0.35">
      <c r="A84" s="71">
        <v>80</v>
      </c>
      <c r="B84" s="75" t="s">
        <v>86</v>
      </c>
      <c r="C84" s="76">
        <v>40</v>
      </c>
      <c r="D84" s="76">
        <v>5</v>
      </c>
      <c r="E84" s="76">
        <v>49</v>
      </c>
      <c r="F84" s="76">
        <v>167</v>
      </c>
      <c r="G84" s="76">
        <v>40</v>
      </c>
      <c r="H84" s="76">
        <v>58</v>
      </c>
      <c r="I84" s="76">
        <v>183</v>
      </c>
      <c r="J84" s="76">
        <v>22</v>
      </c>
      <c r="K84" s="76">
        <v>179</v>
      </c>
      <c r="L84" s="76">
        <v>312</v>
      </c>
      <c r="M84" s="76">
        <v>6</v>
      </c>
      <c r="N84" s="76">
        <v>24</v>
      </c>
      <c r="O84" s="76">
        <v>116</v>
      </c>
      <c r="P84" s="76">
        <v>315</v>
      </c>
      <c r="Q84" s="76">
        <v>8</v>
      </c>
      <c r="R84" s="76">
        <v>15</v>
      </c>
      <c r="S84" s="76">
        <v>6</v>
      </c>
      <c r="T84" s="76">
        <v>50</v>
      </c>
      <c r="U84" s="76">
        <v>101</v>
      </c>
      <c r="V84" s="76">
        <v>224</v>
      </c>
      <c r="W84" s="76">
        <v>8</v>
      </c>
      <c r="X84" s="76">
        <v>212</v>
      </c>
      <c r="Y84" s="76">
        <v>19</v>
      </c>
      <c r="Z84" s="76">
        <v>24</v>
      </c>
      <c r="AA84" s="76">
        <v>36</v>
      </c>
      <c r="AB84" s="76">
        <v>195</v>
      </c>
      <c r="AC84" s="76">
        <v>436</v>
      </c>
      <c r="AD84" s="76">
        <v>25</v>
      </c>
      <c r="AE84" s="76">
        <v>26</v>
      </c>
      <c r="AF84" s="76">
        <v>3</v>
      </c>
      <c r="AG84" s="76">
        <v>101</v>
      </c>
      <c r="AH84" s="76">
        <v>6</v>
      </c>
      <c r="AI84" s="76">
        <v>105</v>
      </c>
      <c r="AJ84" s="76">
        <v>24</v>
      </c>
      <c r="AK84" s="76">
        <v>202</v>
      </c>
      <c r="AL84" s="76">
        <v>652</v>
      </c>
      <c r="AM84" s="76">
        <v>134</v>
      </c>
      <c r="AN84" s="76">
        <v>7</v>
      </c>
      <c r="AO84" s="76">
        <v>64</v>
      </c>
      <c r="AP84" s="76">
        <v>198</v>
      </c>
      <c r="AQ84" s="76">
        <v>46</v>
      </c>
      <c r="AR84" s="76">
        <v>31</v>
      </c>
      <c r="AS84" s="76">
        <v>211</v>
      </c>
      <c r="AT84" s="76">
        <v>46</v>
      </c>
      <c r="AU84" s="76">
        <v>88</v>
      </c>
      <c r="AV84" s="76">
        <v>18</v>
      </c>
      <c r="AW84" s="76">
        <v>32</v>
      </c>
      <c r="AX84" s="76">
        <v>14</v>
      </c>
      <c r="AY84" s="76">
        <v>307</v>
      </c>
      <c r="AZ84" s="76">
        <v>118</v>
      </c>
      <c r="BA84" s="76">
        <v>39</v>
      </c>
      <c r="BB84" s="76">
        <v>88</v>
      </c>
      <c r="BC84" s="76">
        <v>301</v>
      </c>
      <c r="BD84" s="76">
        <v>14</v>
      </c>
      <c r="BE84" s="76">
        <v>7</v>
      </c>
      <c r="BF84" s="76">
        <v>18</v>
      </c>
      <c r="BG84" s="76">
        <v>82</v>
      </c>
      <c r="BH84" s="76">
        <v>9</v>
      </c>
      <c r="BI84" s="76">
        <v>90</v>
      </c>
      <c r="BJ84" s="76">
        <v>3</v>
      </c>
      <c r="BK84" s="76">
        <v>6</v>
      </c>
      <c r="BL84" s="76">
        <v>46</v>
      </c>
      <c r="BM84" s="76">
        <v>13</v>
      </c>
      <c r="BN84" s="76">
        <v>105</v>
      </c>
      <c r="BO84" s="76">
        <v>11</v>
      </c>
      <c r="BP84" s="76">
        <v>26</v>
      </c>
      <c r="BQ84" s="76">
        <v>7</v>
      </c>
      <c r="BR84" s="76">
        <v>12</v>
      </c>
      <c r="BS84" s="76">
        <v>20</v>
      </c>
      <c r="BT84" s="76">
        <v>10</v>
      </c>
      <c r="BU84" s="76">
        <v>33</v>
      </c>
      <c r="BV84" s="76">
        <v>7</v>
      </c>
      <c r="BW84" s="76">
        <v>275</v>
      </c>
      <c r="BX84" s="76">
        <v>68</v>
      </c>
      <c r="BY84" s="76">
        <v>104</v>
      </c>
      <c r="BZ84" s="76">
        <v>106</v>
      </c>
      <c r="CA84" s="76">
        <v>45</v>
      </c>
      <c r="CB84" s="76">
        <v>364</v>
      </c>
      <c r="CC84" s="76">
        <v>3</v>
      </c>
      <c r="CD84" s="76">
        <v>7221</v>
      </c>
      <c r="CE84" s="12">
        <v>5536</v>
      </c>
    </row>
    <row r="85" spans="1:83" x14ac:dyDescent="0.35">
      <c r="A85" s="71">
        <v>81</v>
      </c>
      <c r="B85" s="75" t="s">
        <v>87</v>
      </c>
      <c r="C85" s="76">
        <v>15</v>
      </c>
      <c r="D85" s="76">
        <v>0</v>
      </c>
      <c r="E85" s="76">
        <v>63</v>
      </c>
      <c r="F85" s="76">
        <v>186</v>
      </c>
      <c r="G85" s="76">
        <v>12</v>
      </c>
      <c r="H85" s="76">
        <v>21</v>
      </c>
      <c r="I85" s="76">
        <v>57</v>
      </c>
      <c r="J85" s="76">
        <v>0</v>
      </c>
      <c r="K85" s="76">
        <v>72</v>
      </c>
      <c r="L85" s="76">
        <v>1335</v>
      </c>
      <c r="M85" s="76">
        <v>0</v>
      </c>
      <c r="N85" s="76">
        <v>5</v>
      </c>
      <c r="O85" s="76">
        <v>63</v>
      </c>
      <c r="P85" s="76">
        <v>381</v>
      </c>
      <c r="Q85" s="76">
        <v>0</v>
      </c>
      <c r="R85" s="76">
        <v>8</v>
      </c>
      <c r="S85" s="76">
        <v>0</v>
      </c>
      <c r="T85" s="76">
        <v>177</v>
      </c>
      <c r="U85" s="76">
        <v>3</v>
      </c>
      <c r="V85" s="76">
        <v>73</v>
      </c>
      <c r="W85" s="76">
        <v>0</v>
      </c>
      <c r="X85" s="76">
        <v>75</v>
      </c>
      <c r="Y85" s="76">
        <v>4</v>
      </c>
      <c r="Z85" s="76">
        <v>17</v>
      </c>
      <c r="AA85" s="76">
        <v>14</v>
      </c>
      <c r="AB85" s="76">
        <v>290</v>
      </c>
      <c r="AC85" s="76">
        <v>760</v>
      </c>
      <c r="AD85" s="76">
        <v>10</v>
      </c>
      <c r="AE85" s="76">
        <v>14</v>
      </c>
      <c r="AF85" s="76">
        <v>0</v>
      </c>
      <c r="AG85" s="76">
        <v>273</v>
      </c>
      <c r="AH85" s="76">
        <v>0</v>
      </c>
      <c r="AI85" s="76">
        <v>353</v>
      </c>
      <c r="AJ85" s="76">
        <v>9</v>
      </c>
      <c r="AK85" s="76">
        <v>207</v>
      </c>
      <c r="AL85" s="76">
        <v>103</v>
      </c>
      <c r="AM85" s="76">
        <v>41</v>
      </c>
      <c r="AN85" s="76">
        <v>7</v>
      </c>
      <c r="AO85" s="76">
        <v>23</v>
      </c>
      <c r="AP85" s="76">
        <v>168</v>
      </c>
      <c r="AQ85" s="76">
        <v>0</v>
      </c>
      <c r="AR85" s="76">
        <v>207</v>
      </c>
      <c r="AS85" s="76">
        <v>45</v>
      </c>
      <c r="AT85" s="76">
        <v>31</v>
      </c>
      <c r="AU85" s="76">
        <v>204</v>
      </c>
      <c r="AV85" s="76">
        <v>46</v>
      </c>
      <c r="AW85" s="76">
        <v>4</v>
      </c>
      <c r="AX85" s="76">
        <v>16</v>
      </c>
      <c r="AY85" s="76">
        <v>217</v>
      </c>
      <c r="AZ85" s="76">
        <v>315</v>
      </c>
      <c r="BA85" s="76">
        <v>25</v>
      </c>
      <c r="BB85" s="76">
        <v>199</v>
      </c>
      <c r="BC85" s="76">
        <v>118</v>
      </c>
      <c r="BD85" s="76">
        <v>0</v>
      </c>
      <c r="BE85" s="76">
        <v>0</v>
      </c>
      <c r="BF85" s="76">
        <v>0</v>
      </c>
      <c r="BG85" s="76">
        <v>36</v>
      </c>
      <c r="BH85" s="76">
        <v>0</v>
      </c>
      <c r="BI85" s="76">
        <v>36</v>
      </c>
      <c r="BJ85" s="76">
        <v>5</v>
      </c>
      <c r="BK85" s="76">
        <v>8</v>
      </c>
      <c r="BL85" s="76">
        <v>3</v>
      </c>
      <c r="BM85" s="76">
        <v>4</v>
      </c>
      <c r="BN85" s="76">
        <v>29</v>
      </c>
      <c r="BO85" s="76">
        <v>4</v>
      </c>
      <c r="BP85" s="76">
        <v>7</v>
      </c>
      <c r="BQ85" s="76">
        <v>0</v>
      </c>
      <c r="BR85" s="76">
        <v>5</v>
      </c>
      <c r="BS85" s="76">
        <v>7</v>
      </c>
      <c r="BT85" s="76">
        <v>0</v>
      </c>
      <c r="BU85" s="76">
        <v>22</v>
      </c>
      <c r="BV85" s="76">
        <v>0</v>
      </c>
      <c r="BW85" s="76">
        <v>110</v>
      </c>
      <c r="BX85" s="76">
        <v>293</v>
      </c>
      <c r="BY85" s="76">
        <v>67</v>
      </c>
      <c r="BZ85" s="76">
        <v>132</v>
      </c>
      <c r="CA85" s="76">
        <v>56</v>
      </c>
      <c r="CB85" s="76">
        <v>52</v>
      </c>
      <c r="CC85" s="76">
        <v>0</v>
      </c>
      <c r="CD85" s="76">
        <v>7159</v>
      </c>
      <c r="CE85" s="12">
        <v>5893</v>
      </c>
    </row>
    <row r="86" spans="1:83" x14ac:dyDescent="0.35">
      <c r="A86" s="71">
        <v>82</v>
      </c>
      <c r="B86" s="75" t="s">
        <v>88</v>
      </c>
      <c r="C86" s="76">
        <v>0</v>
      </c>
      <c r="D86" s="76">
        <v>0</v>
      </c>
      <c r="E86" s="76">
        <v>0</v>
      </c>
      <c r="F86" s="76">
        <v>249</v>
      </c>
      <c r="G86" s="76">
        <v>0</v>
      </c>
      <c r="H86" s="76">
        <v>0</v>
      </c>
      <c r="I86" s="76">
        <v>9</v>
      </c>
      <c r="J86" s="76">
        <v>0</v>
      </c>
      <c r="K86" s="76">
        <v>72</v>
      </c>
      <c r="L86" s="76">
        <v>1220</v>
      </c>
      <c r="M86" s="76">
        <v>0</v>
      </c>
      <c r="N86" s="76">
        <v>0</v>
      </c>
      <c r="O86" s="76">
        <v>15</v>
      </c>
      <c r="P86" s="76">
        <v>56</v>
      </c>
      <c r="Q86" s="76">
        <v>0</v>
      </c>
      <c r="R86" s="76">
        <v>0</v>
      </c>
      <c r="S86" s="76">
        <v>0</v>
      </c>
      <c r="T86" s="76">
        <v>766</v>
      </c>
      <c r="U86" s="76">
        <v>0</v>
      </c>
      <c r="V86" s="76">
        <v>3</v>
      </c>
      <c r="W86" s="76">
        <v>4</v>
      </c>
      <c r="X86" s="76">
        <v>19</v>
      </c>
      <c r="Y86" s="76">
        <v>0</v>
      </c>
      <c r="Z86" s="76">
        <v>3</v>
      </c>
      <c r="AA86" s="76">
        <v>3</v>
      </c>
      <c r="AB86" s="76">
        <v>70</v>
      </c>
      <c r="AC86" s="76">
        <v>308</v>
      </c>
      <c r="AD86" s="76">
        <v>69</v>
      </c>
      <c r="AE86" s="76">
        <v>7</v>
      </c>
      <c r="AF86" s="76">
        <v>0</v>
      </c>
      <c r="AG86" s="76">
        <v>304</v>
      </c>
      <c r="AH86" s="76">
        <v>0</v>
      </c>
      <c r="AI86" s="76">
        <v>81</v>
      </c>
      <c r="AJ86" s="76">
        <v>0</v>
      </c>
      <c r="AK86" s="76">
        <v>40</v>
      </c>
      <c r="AL86" s="76">
        <v>30</v>
      </c>
      <c r="AM86" s="76">
        <v>4</v>
      </c>
      <c r="AN86" s="76">
        <v>0</v>
      </c>
      <c r="AO86" s="76">
        <v>11</v>
      </c>
      <c r="AP86" s="76">
        <v>212</v>
      </c>
      <c r="AQ86" s="76">
        <v>0</v>
      </c>
      <c r="AR86" s="76">
        <v>235</v>
      </c>
      <c r="AS86" s="76">
        <v>15</v>
      </c>
      <c r="AT86" s="76">
        <v>8</v>
      </c>
      <c r="AU86" s="76">
        <v>199</v>
      </c>
      <c r="AV86" s="76">
        <v>0</v>
      </c>
      <c r="AW86" s="76">
        <v>15</v>
      </c>
      <c r="AX86" s="76">
        <v>5</v>
      </c>
      <c r="AY86" s="76">
        <v>64</v>
      </c>
      <c r="AZ86" s="76">
        <v>106</v>
      </c>
      <c r="BA86" s="76">
        <v>17</v>
      </c>
      <c r="BB86" s="76">
        <v>61</v>
      </c>
      <c r="BC86" s="76">
        <v>17</v>
      </c>
      <c r="BD86" s="76">
        <v>3</v>
      </c>
      <c r="BE86" s="76">
        <v>0</v>
      </c>
      <c r="BF86" s="76">
        <v>5</v>
      </c>
      <c r="BG86" s="76">
        <v>51</v>
      </c>
      <c r="BH86" s="76">
        <v>0</v>
      </c>
      <c r="BI86" s="76">
        <v>8</v>
      </c>
      <c r="BJ86" s="76">
        <v>0</v>
      </c>
      <c r="BK86" s="76">
        <v>0</v>
      </c>
      <c r="BL86" s="76">
        <v>0</v>
      </c>
      <c r="BM86" s="76">
        <v>0</v>
      </c>
      <c r="BN86" s="76">
        <v>7</v>
      </c>
      <c r="BO86" s="76">
        <v>5</v>
      </c>
      <c r="BP86" s="76">
        <v>10</v>
      </c>
      <c r="BQ86" s="76">
        <v>0</v>
      </c>
      <c r="BR86" s="76">
        <v>0</v>
      </c>
      <c r="BS86" s="76">
        <v>0</v>
      </c>
      <c r="BT86" s="76">
        <v>0</v>
      </c>
      <c r="BU86" s="76">
        <v>0</v>
      </c>
      <c r="BV86" s="76">
        <v>0</v>
      </c>
      <c r="BW86" s="76">
        <v>75</v>
      </c>
      <c r="BX86" s="76">
        <v>2360</v>
      </c>
      <c r="BY86" s="76">
        <v>0</v>
      </c>
      <c r="BZ86" s="76">
        <v>165</v>
      </c>
      <c r="CA86" s="76">
        <v>32</v>
      </c>
      <c r="CB86" s="76">
        <v>11</v>
      </c>
      <c r="CC86" s="76">
        <v>0</v>
      </c>
      <c r="CD86" s="76">
        <v>7028</v>
      </c>
      <c r="CE86" s="12">
        <v>6560</v>
      </c>
    </row>
    <row r="87" spans="1:83" x14ac:dyDescent="0.35">
      <c r="A87" s="71">
        <v>83</v>
      </c>
      <c r="B87" s="75" t="s">
        <v>89</v>
      </c>
      <c r="C87" s="76">
        <v>0</v>
      </c>
      <c r="D87" s="76">
        <v>0</v>
      </c>
      <c r="E87" s="76">
        <v>3</v>
      </c>
      <c r="F87" s="76">
        <v>44</v>
      </c>
      <c r="G87" s="76">
        <v>3</v>
      </c>
      <c r="H87" s="76">
        <v>0</v>
      </c>
      <c r="I87" s="76">
        <v>9</v>
      </c>
      <c r="J87" s="76">
        <v>0</v>
      </c>
      <c r="K87" s="76">
        <v>105</v>
      </c>
      <c r="L87" s="76">
        <v>1559</v>
      </c>
      <c r="M87" s="76">
        <v>0</v>
      </c>
      <c r="N87" s="76">
        <v>0</v>
      </c>
      <c r="O87" s="76">
        <v>5</v>
      </c>
      <c r="P87" s="76">
        <v>99</v>
      </c>
      <c r="Q87" s="76">
        <v>0</v>
      </c>
      <c r="R87" s="76">
        <v>0</v>
      </c>
      <c r="S87" s="76">
        <v>0</v>
      </c>
      <c r="T87" s="76">
        <v>218</v>
      </c>
      <c r="U87" s="76">
        <v>3</v>
      </c>
      <c r="V87" s="76">
        <v>5</v>
      </c>
      <c r="W87" s="76">
        <v>0</v>
      </c>
      <c r="X87" s="76">
        <v>32</v>
      </c>
      <c r="Y87" s="76">
        <v>0</v>
      </c>
      <c r="Z87" s="76">
        <v>0</v>
      </c>
      <c r="AA87" s="76">
        <v>0</v>
      </c>
      <c r="AB87" s="76">
        <v>1229</v>
      </c>
      <c r="AC87" s="76">
        <v>32</v>
      </c>
      <c r="AD87" s="76">
        <v>0</v>
      </c>
      <c r="AE87" s="76">
        <v>0</v>
      </c>
      <c r="AF87" s="76">
        <v>0</v>
      </c>
      <c r="AG87" s="76">
        <v>113</v>
      </c>
      <c r="AH87" s="76">
        <v>0</v>
      </c>
      <c r="AI87" s="76">
        <v>143</v>
      </c>
      <c r="AJ87" s="76">
        <v>0</v>
      </c>
      <c r="AK87" s="76">
        <v>133</v>
      </c>
      <c r="AL87" s="76">
        <v>59</v>
      </c>
      <c r="AM87" s="76">
        <v>0</v>
      </c>
      <c r="AN87" s="76">
        <v>0</v>
      </c>
      <c r="AO87" s="76">
        <v>0</v>
      </c>
      <c r="AP87" s="76">
        <v>75</v>
      </c>
      <c r="AQ87" s="76">
        <v>0</v>
      </c>
      <c r="AR87" s="76">
        <v>821</v>
      </c>
      <c r="AS87" s="76">
        <v>33</v>
      </c>
      <c r="AT87" s="76">
        <v>102</v>
      </c>
      <c r="AU87" s="76">
        <v>96</v>
      </c>
      <c r="AV87" s="76">
        <v>17</v>
      </c>
      <c r="AW87" s="76">
        <v>0</v>
      </c>
      <c r="AX87" s="76">
        <v>0</v>
      </c>
      <c r="AY87" s="76">
        <v>198</v>
      </c>
      <c r="AZ87" s="76">
        <v>305</v>
      </c>
      <c r="BA87" s="76">
        <v>4</v>
      </c>
      <c r="BB87" s="76">
        <v>89</v>
      </c>
      <c r="BC87" s="76">
        <v>4</v>
      </c>
      <c r="BD87" s="76">
        <v>0</v>
      </c>
      <c r="BE87" s="76">
        <v>0</v>
      </c>
      <c r="BF87" s="76">
        <v>0</v>
      </c>
      <c r="BG87" s="76">
        <v>5</v>
      </c>
      <c r="BH87" s="76">
        <v>0</v>
      </c>
      <c r="BI87" s="76">
        <v>8</v>
      </c>
      <c r="BJ87" s="76">
        <v>0</v>
      </c>
      <c r="BK87" s="76">
        <v>0</v>
      </c>
      <c r="BL87" s="76">
        <v>3</v>
      </c>
      <c r="BM87" s="76">
        <v>0</v>
      </c>
      <c r="BN87" s="76">
        <v>35</v>
      </c>
      <c r="BO87" s="76">
        <v>3</v>
      </c>
      <c r="BP87" s="76">
        <v>0</v>
      </c>
      <c r="BQ87" s="76">
        <v>12</v>
      </c>
      <c r="BR87" s="76">
        <v>0</v>
      </c>
      <c r="BS87" s="76">
        <v>0</v>
      </c>
      <c r="BT87" s="76">
        <v>0</v>
      </c>
      <c r="BU87" s="76">
        <v>3</v>
      </c>
      <c r="BV87" s="76">
        <v>0</v>
      </c>
      <c r="BW87" s="76">
        <v>208</v>
      </c>
      <c r="BX87" s="76">
        <v>241</v>
      </c>
      <c r="BY87" s="76">
        <v>0</v>
      </c>
      <c r="BZ87" s="76">
        <v>92</v>
      </c>
      <c r="CA87" s="76">
        <v>383</v>
      </c>
      <c r="CB87" s="76">
        <v>6</v>
      </c>
      <c r="CC87" s="76">
        <v>0</v>
      </c>
      <c r="CD87" s="76">
        <v>6554</v>
      </c>
      <c r="CE87" s="12">
        <v>6454</v>
      </c>
    </row>
    <row r="88" spans="1:83" x14ac:dyDescent="0.35">
      <c r="A88" s="71">
        <v>84</v>
      </c>
      <c r="B88" s="75" t="s">
        <v>90</v>
      </c>
      <c r="C88" s="76">
        <v>0</v>
      </c>
      <c r="D88" s="76">
        <v>0</v>
      </c>
      <c r="E88" s="76">
        <v>10</v>
      </c>
      <c r="F88" s="76">
        <v>171</v>
      </c>
      <c r="G88" s="76">
        <v>3</v>
      </c>
      <c r="H88" s="76">
        <v>0</v>
      </c>
      <c r="I88" s="76">
        <v>56</v>
      </c>
      <c r="J88" s="76">
        <v>0</v>
      </c>
      <c r="K88" s="76">
        <v>76</v>
      </c>
      <c r="L88" s="76">
        <v>393</v>
      </c>
      <c r="M88" s="76">
        <v>0</v>
      </c>
      <c r="N88" s="76">
        <v>0</v>
      </c>
      <c r="O88" s="76">
        <v>11</v>
      </c>
      <c r="P88" s="76">
        <v>360</v>
      </c>
      <c r="Q88" s="76">
        <v>0</v>
      </c>
      <c r="R88" s="76">
        <v>4</v>
      </c>
      <c r="S88" s="76">
        <v>0</v>
      </c>
      <c r="T88" s="76">
        <v>436</v>
      </c>
      <c r="U88" s="76">
        <v>0</v>
      </c>
      <c r="V88" s="76">
        <v>50</v>
      </c>
      <c r="W88" s="76">
        <v>0</v>
      </c>
      <c r="X88" s="76">
        <v>103</v>
      </c>
      <c r="Y88" s="76">
        <v>0</v>
      </c>
      <c r="Z88" s="76">
        <v>0</v>
      </c>
      <c r="AA88" s="76">
        <v>3</v>
      </c>
      <c r="AB88" s="76">
        <v>272</v>
      </c>
      <c r="AC88" s="76">
        <v>36</v>
      </c>
      <c r="AD88" s="76">
        <v>23</v>
      </c>
      <c r="AE88" s="76">
        <v>0</v>
      </c>
      <c r="AF88" s="76">
        <v>0</v>
      </c>
      <c r="AG88" s="76">
        <v>195</v>
      </c>
      <c r="AH88" s="76">
        <v>3</v>
      </c>
      <c r="AI88" s="76">
        <v>791</v>
      </c>
      <c r="AJ88" s="76">
        <v>0</v>
      </c>
      <c r="AK88" s="76">
        <v>169</v>
      </c>
      <c r="AL88" s="76">
        <v>188</v>
      </c>
      <c r="AM88" s="76">
        <v>9</v>
      </c>
      <c r="AN88" s="76">
        <v>0</v>
      </c>
      <c r="AO88" s="76">
        <v>0</v>
      </c>
      <c r="AP88" s="76">
        <v>262</v>
      </c>
      <c r="AQ88" s="76">
        <v>0</v>
      </c>
      <c r="AR88" s="76">
        <v>51</v>
      </c>
      <c r="AS88" s="76">
        <v>36</v>
      </c>
      <c r="AT88" s="76">
        <v>103</v>
      </c>
      <c r="AU88" s="76">
        <v>132</v>
      </c>
      <c r="AV88" s="76">
        <v>0</v>
      </c>
      <c r="AW88" s="76">
        <v>11</v>
      </c>
      <c r="AX88" s="76">
        <v>5</v>
      </c>
      <c r="AY88" s="76">
        <v>203</v>
      </c>
      <c r="AZ88" s="76">
        <v>200</v>
      </c>
      <c r="BA88" s="76">
        <v>3</v>
      </c>
      <c r="BB88" s="76">
        <v>733</v>
      </c>
      <c r="BC88" s="76">
        <v>15</v>
      </c>
      <c r="BD88" s="76">
        <v>0</v>
      </c>
      <c r="BE88" s="76">
        <v>0</v>
      </c>
      <c r="BF88" s="76">
        <v>0</v>
      </c>
      <c r="BG88" s="76">
        <v>20</v>
      </c>
      <c r="BH88" s="76">
        <v>0</v>
      </c>
      <c r="BI88" s="76">
        <v>32</v>
      </c>
      <c r="BJ88" s="76">
        <v>0</v>
      </c>
      <c r="BK88" s="76">
        <v>0</v>
      </c>
      <c r="BL88" s="76">
        <v>0</v>
      </c>
      <c r="BM88" s="76">
        <v>0</v>
      </c>
      <c r="BN88" s="76">
        <v>33</v>
      </c>
      <c r="BO88" s="76">
        <v>0</v>
      </c>
      <c r="BP88" s="76">
        <v>3</v>
      </c>
      <c r="BQ88" s="76">
        <v>0</v>
      </c>
      <c r="BR88" s="76">
        <v>0</v>
      </c>
      <c r="BS88" s="76">
        <v>0</v>
      </c>
      <c r="BT88" s="76">
        <v>6</v>
      </c>
      <c r="BU88" s="76">
        <v>5</v>
      </c>
      <c r="BV88" s="76">
        <v>0</v>
      </c>
      <c r="BW88" s="76">
        <v>75</v>
      </c>
      <c r="BX88" s="76">
        <v>524</v>
      </c>
      <c r="BY88" s="76">
        <v>7</v>
      </c>
      <c r="BZ88" s="76">
        <v>135</v>
      </c>
      <c r="CA88" s="76">
        <v>53</v>
      </c>
      <c r="CB88" s="76">
        <v>21</v>
      </c>
      <c r="CC88" s="76">
        <v>0</v>
      </c>
      <c r="CD88" s="76">
        <v>6021</v>
      </c>
      <c r="CE88" s="12">
        <v>5899</v>
      </c>
    </row>
    <row r="89" spans="1:83" x14ac:dyDescent="0.35">
      <c r="A89" s="71">
        <v>85</v>
      </c>
      <c r="B89" s="75" t="s">
        <v>91</v>
      </c>
      <c r="C89" s="76">
        <v>10</v>
      </c>
      <c r="D89" s="76">
        <v>4</v>
      </c>
      <c r="E89" s="76">
        <v>7</v>
      </c>
      <c r="F89" s="76">
        <v>64</v>
      </c>
      <c r="G89" s="76">
        <v>23</v>
      </c>
      <c r="H89" s="76">
        <v>12</v>
      </c>
      <c r="I89" s="76">
        <v>40</v>
      </c>
      <c r="J89" s="76">
        <v>0</v>
      </c>
      <c r="K89" s="76">
        <v>61</v>
      </c>
      <c r="L89" s="76">
        <v>614</v>
      </c>
      <c r="M89" s="76">
        <v>0</v>
      </c>
      <c r="N89" s="76">
        <v>4</v>
      </c>
      <c r="O89" s="76">
        <v>57</v>
      </c>
      <c r="P89" s="76">
        <v>583</v>
      </c>
      <c r="Q89" s="76">
        <v>0</v>
      </c>
      <c r="R89" s="76">
        <v>3</v>
      </c>
      <c r="S89" s="76">
        <v>0</v>
      </c>
      <c r="T89" s="76">
        <v>134</v>
      </c>
      <c r="U89" s="76">
        <v>12</v>
      </c>
      <c r="V89" s="76">
        <v>112</v>
      </c>
      <c r="W89" s="76">
        <v>0</v>
      </c>
      <c r="X89" s="76">
        <v>80</v>
      </c>
      <c r="Y89" s="76">
        <v>0</v>
      </c>
      <c r="Z89" s="76">
        <v>4</v>
      </c>
      <c r="AA89" s="76">
        <v>7</v>
      </c>
      <c r="AB89" s="76">
        <v>462</v>
      </c>
      <c r="AC89" s="76">
        <v>162</v>
      </c>
      <c r="AD89" s="76">
        <v>12</v>
      </c>
      <c r="AE89" s="76">
        <v>0</v>
      </c>
      <c r="AF89" s="76">
        <v>0</v>
      </c>
      <c r="AG89" s="76">
        <v>77</v>
      </c>
      <c r="AH89" s="76">
        <v>0</v>
      </c>
      <c r="AI89" s="76">
        <v>200</v>
      </c>
      <c r="AJ89" s="76">
        <v>0</v>
      </c>
      <c r="AK89" s="76">
        <v>197</v>
      </c>
      <c r="AL89" s="76">
        <v>155</v>
      </c>
      <c r="AM89" s="76">
        <v>35</v>
      </c>
      <c r="AN89" s="76">
        <v>0</v>
      </c>
      <c r="AO89" s="76">
        <v>7</v>
      </c>
      <c r="AP89" s="76">
        <v>62</v>
      </c>
      <c r="AQ89" s="76">
        <v>0</v>
      </c>
      <c r="AR89" s="76">
        <v>174</v>
      </c>
      <c r="AS89" s="76">
        <v>71</v>
      </c>
      <c r="AT89" s="76">
        <v>88</v>
      </c>
      <c r="AU89" s="76">
        <v>227</v>
      </c>
      <c r="AV89" s="76">
        <v>3</v>
      </c>
      <c r="AW89" s="76">
        <v>12</v>
      </c>
      <c r="AX89" s="76">
        <v>4</v>
      </c>
      <c r="AY89" s="76">
        <v>186</v>
      </c>
      <c r="AZ89" s="76">
        <v>200</v>
      </c>
      <c r="BA89" s="76">
        <v>15</v>
      </c>
      <c r="BB89" s="76">
        <v>156</v>
      </c>
      <c r="BC89" s="76">
        <v>70</v>
      </c>
      <c r="BD89" s="76">
        <v>0</v>
      </c>
      <c r="BE89" s="76">
        <v>0</v>
      </c>
      <c r="BF89" s="76">
        <v>3</v>
      </c>
      <c r="BG89" s="76">
        <v>20</v>
      </c>
      <c r="BH89" s="76">
        <v>0</v>
      </c>
      <c r="BI89" s="76">
        <v>32</v>
      </c>
      <c r="BJ89" s="76">
        <v>8</v>
      </c>
      <c r="BK89" s="76">
        <v>0</v>
      </c>
      <c r="BL89" s="76">
        <v>4</v>
      </c>
      <c r="BM89" s="76">
        <v>0</v>
      </c>
      <c r="BN89" s="76">
        <v>56</v>
      </c>
      <c r="BO89" s="76">
        <v>0</v>
      </c>
      <c r="BP89" s="76">
        <v>5</v>
      </c>
      <c r="BQ89" s="76">
        <v>0</v>
      </c>
      <c r="BR89" s="76">
        <v>0</v>
      </c>
      <c r="BS89" s="76">
        <v>6</v>
      </c>
      <c r="BT89" s="76">
        <v>0</v>
      </c>
      <c r="BU89" s="76">
        <v>16</v>
      </c>
      <c r="BV89" s="76">
        <v>0</v>
      </c>
      <c r="BW89" s="76">
        <v>112</v>
      </c>
      <c r="BX89" s="76">
        <v>145</v>
      </c>
      <c r="BY89" s="76">
        <v>6</v>
      </c>
      <c r="BZ89" s="76">
        <v>227</v>
      </c>
      <c r="CA89" s="76">
        <v>64</v>
      </c>
      <c r="CB89" s="76">
        <v>21</v>
      </c>
      <c r="CC89" s="76">
        <v>0</v>
      </c>
      <c r="CD89" s="76">
        <v>5147</v>
      </c>
      <c r="CE89" s="12">
        <v>4747</v>
      </c>
    </row>
    <row r="90" spans="1:83" x14ac:dyDescent="0.35">
      <c r="A90" s="71">
        <v>86</v>
      </c>
      <c r="B90" s="75" t="s">
        <v>92</v>
      </c>
      <c r="C90" s="76">
        <v>3</v>
      </c>
      <c r="D90" s="76">
        <v>6</v>
      </c>
      <c r="E90" s="76">
        <v>18</v>
      </c>
      <c r="F90" s="76">
        <v>80</v>
      </c>
      <c r="G90" s="76">
        <v>7</v>
      </c>
      <c r="H90" s="76">
        <v>24</v>
      </c>
      <c r="I90" s="76">
        <v>138</v>
      </c>
      <c r="J90" s="76">
        <v>3</v>
      </c>
      <c r="K90" s="76">
        <v>111</v>
      </c>
      <c r="L90" s="76">
        <v>523</v>
      </c>
      <c r="M90" s="76">
        <v>0</v>
      </c>
      <c r="N90" s="76">
        <v>3</v>
      </c>
      <c r="O90" s="76">
        <v>27</v>
      </c>
      <c r="P90" s="76">
        <v>300</v>
      </c>
      <c r="Q90" s="76">
        <v>0</v>
      </c>
      <c r="R90" s="76">
        <v>0</v>
      </c>
      <c r="S90" s="76">
        <v>0</v>
      </c>
      <c r="T90" s="76">
        <v>52</v>
      </c>
      <c r="U90" s="76">
        <v>9</v>
      </c>
      <c r="V90" s="76">
        <v>61</v>
      </c>
      <c r="W90" s="76">
        <v>0</v>
      </c>
      <c r="X90" s="76">
        <v>417</v>
      </c>
      <c r="Y90" s="76">
        <v>0</v>
      </c>
      <c r="Z90" s="76">
        <v>3</v>
      </c>
      <c r="AA90" s="76">
        <v>10</v>
      </c>
      <c r="AB90" s="76">
        <v>281</v>
      </c>
      <c r="AC90" s="76">
        <v>215</v>
      </c>
      <c r="AD90" s="76">
        <v>5</v>
      </c>
      <c r="AE90" s="76">
        <v>6</v>
      </c>
      <c r="AF90" s="76">
        <v>0</v>
      </c>
      <c r="AG90" s="76">
        <v>142</v>
      </c>
      <c r="AH90" s="76">
        <v>0</v>
      </c>
      <c r="AI90" s="76">
        <v>107</v>
      </c>
      <c r="AJ90" s="76">
        <v>3</v>
      </c>
      <c r="AK90" s="76">
        <v>174</v>
      </c>
      <c r="AL90" s="76">
        <v>174</v>
      </c>
      <c r="AM90" s="76">
        <v>56</v>
      </c>
      <c r="AN90" s="76">
        <v>0</v>
      </c>
      <c r="AO90" s="76">
        <v>18</v>
      </c>
      <c r="AP90" s="76">
        <v>66</v>
      </c>
      <c r="AQ90" s="76">
        <v>0</v>
      </c>
      <c r="AR90" s="76">
        <v>100</v>
      </c>
      <c r="AS90" s="76">
        <v>75</v>
      </c>
      <c r="AT90" s="76">
        <v>24</v>
      </c>
      <c r="AU90" s="76">
        <v>90</v>
      </c>
      <c r="AV90" s="76">
        <v>8</v>
      </c>
      <c r="AW90" s="76">
        <v>14</v>
      </c>
      <c r="AX90" s="76">
        <v>3</v>
      </c>
      <c r="AY90" s="76">
        <v>261</v>
      </c>
      <c r="AZ90" s="76">
        <v>138</v>
      </c>
      <c r="BA90" s="76">
        <v>14</v>
      </c>
      <c r="BB90" s="76">
        <v>168</v>
      </c>
      <c r="BC90" s="76">
        <v>51</v>
      </c>
      <c r="BD90" s="76">
        <v>3</v>
      </c>
      <c r="BE90" s="76">
        <v>0</v>
      </c>
      <c r="BF90" s="76">
        <v>7</v>
      </c>
      <c r="BG90" s="76">
        <v>20</v>
      </c>
      <c r="BH90" s="76">
        <v>0</v>
      </c>
      <c r="BI90" s="76">
        <v>116</v>
      </c>
      <c r="BJ90" s="76">
        <v>0</v>
      </c>
      <c r="BK90" s="76">
        <v>0</v>
      </c>
      <c r="BL90" s="76">
        <v>3</v>
      </c>
      <c r="BM90" s="76">
        <v>0</v>
      </c>
      <c r="BN90" s="76">
        <v>118</v>
      </c>
      <c r="BO90" s="76">
        <v>0</v>
      </c>
      <c r="BP90" s="76">
        <v>8</v>
      </c>
      <c r="BQ90" s="76">
        <v>0</v>
      </c>
      <c r="BR90" s="76">
        <v>0</v>
      </c>
      <c r="BS90" s="76">
        <v>0</v>
      </c>
      <c r="BT90" s="76">
        <v>0</v>
      </c>
      <c r="BU90" s="76">
        <v>21</v>
      </c>
      <c r="BV90" s="76">
        <v>0</v>
      </c>
      <c r="BW90" s="76">
        <v>135</v>
      </c>
      <c r="BX90" s="76">
        <v>63</v>
      </c>
      <c r="BY90" s="76">
        <v>13</v>
      </c>
      <c r="BZ90" s="76">
        <v>124</v>
      </c>
      <c r="CA90" s="76">
        <v>23</v>
      </c>
      <c r="CB90" s="76">
        <v>86</v>
      </c>
      <c r="CC90" s="76">
        <v>0</v>
      </c>
      <c r="CD90" s="76">
        <v>4738</v>
      </c>
      <c r="CE90" s="12">
        <v>4245</v>
      </c>
    </row>
    <row r="91" spans="1:83" x14ac:dyDescent="0.35">
      <c r="A91" s="71">
        <v>87</v>
      </c>
      <c r="B91" s="75" t="s">
        <v>93</v>
      </c>
      <c r="C91" s="76">
        <v>5</v>
      </c>
      <c r="D91" s="76">
        <v>0</v>
      </c>
      <c r="E91" s="76">
        <v>8</v>
      </c>
      <c r="F91" s="76">
        <v>45</v>
      </c>
      <c r="G91" s="76">
        <v>3</v>
      </c>
      <c r="H91" s="76">
        <v>13</v>
      </c>
      <c r="I91" s="76">
        <v>288</v>
      </c>
      <c r="J91" s="76">
        <v>0</v>
      </c>
      <c r="K91" s="76">
        <v>36</v>
      </c>
      <c r="L91" s="76">
        <v>52</v>
      </c>
      <c r="M91" s="76">
        <v>0</v>
      </c>
      <c r="N91" s="76">
        <v>0</v>
      </c>
      <c r="O91" s="76">
        <v>15</v>
      </c>
      <c r="P91" s="76">
        <v>99</v>
      </c>
      <c r="Q91" s="76">
        <v>0</v>
      </c>
      <c r="R91" s="76">
        <v>0</v>
      </c>
      <c r="S91" s="76">
        <v>0</v>
      </c>
      <c r="T91" s="76">
        <v>13</v>
      </c>
      <c r="U91" s="76">
        <v>3</v>
      </c>
      <c r="V91" s="76">
        <v>75</v>
      </c>
      <c r="W91" s="76">
        <v>0</v>
      </c>
      <c r="X91" s="76">
        <v>1242</v>
      </c>
      <c r="Y91" s="76">
        <v>0</v>
      </c>
      <c r="Z91" s="76">
        <v>0</v>
      </c>
      <c r="AA91" s="76">
        <v>4</v>
      </c>
      <c r="AB91" s="76">
        <v>153</v>
      </c>
      <c r="AC91" s="76">
        <v>71</v>
      </c>
      <c r="AD91" s="76">
        <v>0</v>
      </c>
      <c r="AE91" s="76">
        <v>8</v>
      </c>
      <c r="AF91" s="76">
        <v>0</v>
      </c>
      <c r="AG91" s="76">
        <v>9</v>
      </c>
      <c r="AH91" s="76">
        <v>0</v>
      </c>
      <c r="AI91" s="76">
        <v>27</v>
      </c>
      <c r="AJ91" s="76">
        <v>0</v>
      </c>
      <c r="AK91" s="76">
        <v>314</v>
      </c>
      <c r="AL91" s="76">
        <v>13</v>
      </c>
      <c r="AM91" s="76">
        <v>6</v>
      </c>
      <c r="AN91" s="76">
        <v>0</v>
      </c>
      <c r="AO91" s="76">
        <v>0</v>
      </c>
      <c r="AP91" s="76">
        <v>35</v>
      </c>
      <c r="AQ91" s="76">
        <v>0</v>
      </c>
      <c r="AR91" s="76">
        <v>11</v>
      </c>
      <c r="AS91" s="76">
        <v>13</v>
      </c>
      <c r="AT91" s="76">
        <v>25</v>
      </c>
      <c r="AU91" s="76">
        <v>13</v>
      </c>
      <c r="AV91" s="76">
        <v>0</v>
      </c>
      <c r="AW91" s="76">
        <v>0</v>
      </c>
      <c r="AX91" s="76">
        <v>0</v>
      </c>
      <c r="AY91" s="76">
        <v>210</v>
      </c>
      <c r="AZ91" s="76">
        <v>24</v>
      </c>
      <c r="BA91" s="76">
        <v>5</v>
      </c>
      <c r="BB91" s="76">
        <v>32</v>
      </c>
      <c r="BC91" s="76">
        <v>22</v>
      </c>
      <c r="BD91" s="76">
        <v>0</v>
      </c>
      <c r="BE91" s="76">
        <v>0</v>
      </c>
      <c r="BF91" s="76">
        <v>3</v>
      </c>
      <c r="BG91" s="76">
        <v>13</v>
      </c>
      <c r="BH91" s="76">
        <v>0</v>
      </c>
      <c r="BI91" s="76">
        <v>621</v>
      </c>
      <c r="BJ91" s="76">
        <v>0</v>
      </c>
      <c r="BK91" s="76">
        <v>0</v>
      </c>
      <c r="BL91" s="76">
        <v>5</v>
      </c>
      <c r="BM91" s="76">
        <v>0</v>
      </c>
      <c r="BN91" s="76">
        <v>367</v>
      </c>
      <c r="BO91" s="76">
        <v>0</v>
      </c>
      <c r="BP91" s="76">
        <v>0</v>
      </c>
      <c r="BQ91" s="76">
        <v>0</v>
      </c>
      <c r="BR91" s="76">
        <v>0</v>
      </c>
      <c r="BS91" s="76">
        <v>0</v>
      </c>
      <c r="BT91" s="76">
        <v>5</v>
      </c>
      <c r="BU91" s="76">
        <v>0</v>
      </c>
      <c r="BV91" s="76">
        <v>5</v>
      </c>
      <c r="BW91" s="76">
        <v>37</v>
      </c>
      <c r="BX91" s="76">
        <v>18</v>
      </c>
      <c r="BY91" s="76">
        <v>3</v>
      </c>
      <c r="BZ91" s="76">
        <v>23</v>
      </c>
      <c r="CA91" s="76">
        <v>15</v>
      </c>
      <c r="CB91" s="76">
        <v>12</v>
      </c>
      <c r="CC91" s="76">
        <v>0</v>
      </c>
      <c r="CD91" s="76">
        <v>4015</v>
      </c>
      <c r="CE91" s="12">
        <v>3872</v>
      </c>
    </row>
    <row r="92" spans="1:83" x14ac:dyDescent="0.35">
      <c r="A92" s="71">
        <v>88</v>
      </c>
      <c r="B92" s="75" t="s">
        <v>94</v>
      </c>
      <c r="C92" s="76">
        <v>8</v>
      </c>
      <c r="D92" s="76">
        <v>9</v>
      </c>
      <c r="E92" s="76">
        <v>100</v>
      </c>
      <c r="F92" s="76">
        <v>32</v>
      </c>
      <c r="G92" s="76">
        <v>54</v>
      </c>
      <c r="H92" s="76">
        <v>75</v>
      </c>
      <c r="I92" s="76">
        <v>41</v>
      </c>
      <c r="J92" s="76">
        <v>0</v>
      </c>
      <c r="K92" s="76">
        <v>39</v>
      </c>
      <c r="L92" s="76">
        <v>38</v>
      </c>
      <c r="M92" s="76">
        <v>8</v>
      </c>
      <c r="N92" s="76">
        <v>8</v>
      </c>
      <c r="O92" s="76">
        <v>114</v>
      </c>
      <c r="P92" s="76">
        <v>308</v>
      </c>
      <c r="Q92" s="76">
        <v>3</v>
      </c>
      <c r="R92" s="76">
        <v>10</v>
      </c>
      <c r="S92" s="76">
        <v>12</v>
      </c>
      <c r="T92" s="76">
        <v>21</v>
      </c>
      <c r="U92" s="76">
        <v>42</v>
      </c>
      <c r="V92" s="76">
        <v>231</v>
      </c>
      <c r="W92" s="76">
        <v>0</v>
      </c>
      <c r="X92" s="76">
        <v>16</v>
      </c>
      <c r="Y92" s="76">
        <v>14</v>
      </c>
      <c r="Z92" s="76">
        <v>10</v>
      </c>
      <c r="AA92" s="76">
        <v>30</v>
      </c>
      <c r="AB92" s="76">
        <v>131</v>
      </c>
      <c r="AC92" s="76">
        <v>320</v>
      </c>
      <c r="AD92" s="76">
        <v>31</v>
      </c>
      <c r="AE92" s="76">
        <v>16</v>
      </c>
      <c r="AF92" s="76">
        <v>3</v>
      </c>
      <c r="AG92" s="76">
        <v>30</v>
      </c>
      <c r="AH92" s="76">
        <v>3</v>
      </c>
      <c r="AI92" s="76">
        <v>36</v>
      </c>
      <c r="AJ92" s="76">
        <v>9</v>
      </c>
      <c r="AK92" s="76">
        <v>84</v>
      </c>
      <c r="AL92" s="76">
        <v>214</v>
      </c>
      <c r="AM92" s="76">
        <v>149</v>
      </c>
      <c r="AN92" s="76">
        <v>5</v>
      </c>
      <c r="AO92" s="76">
        <v>24</v>
      </c>
      <c r="AP92" s="76">
        <v>53</v>
      </c>
      <c r="AQ92" s="76">
        <v>0</v>
      </c>
      <c r="AR92" s="76">
        <v>3</v>
      </c>
      <c r="AS92" s="76">
        <v>168</v>
      </c>
      <c r="AT92" s="76">
        <v>18</v>
      </c>
      <c r="AU92" s="76">
        <v>36</v>
      </c>
      <c r="AV92" s="76">
        <v>15</v>
      </c>
      <c r="AW92" s="76">
        <v>10</v>
      </c>
      <c r="AX92" s="76">
        <v>13</v>
      </c>
      <c r="AY92" s="76">
        <v>60</v>
      </c>
      <c r="AZ92" s="76">
        <v>29</v>
      </c>
      <c r="BA92" s="76">
        <v>24</v>
      </c>
      <c r="BB92" s="76">
        <v>12</v>
      </c>
      <c r="BC92" s="76">
        <v>192</v>
      </c>
      <c r="BD92" s="76">
        <v>9</v>
      </c>
      <c r="BE92" s="76">
        <v>7</v>
      </c>
      <c r="BF92" s="76">
        <v>10</v>
      </c>
      <c r="BG92" s="76">
        <v>29</v>
      </c>
      <c r="BH92" s="76">
        <v>11</v>
      </c>
      <c r="BI92" s="76">
        <v>31</v>
      </c>
      <c r="BJ92" s="76">
        <v>9</v>
      </c>
      <c r="BK92" s="76">
        <v>3</v>
      </c>
      <c r="BL92" s="76">
        <v>44</v>
      </c>
      <c r="BM92" s="76">
        <v>15</v>
      </c>
      <c r="BN92" s="76">
        <v>35</v>
      </c>
      <c r="BO92" s="76">
        <v>0</v>
      </c>
      <c r="BP92" s="76">
        <v>21</v>
      </c>
      <c r="BQ92" s="76">
        <v>3</v>
      </c>
      <c r="BR92" s="76">
        <v>3</v>
      </c>
      <c r="BS92" s="76">
        <v>15</v>
      </c>
      <c r="BT92" s="76">
        <v>18</v>
      </c>
      <c r="BU92" s="76">
        <v>51</v>
      </c>
      <c r="BV92" s="76">
        <v>0</v>
      </c>
      <c r="BW92" s="76">
        <v>105</v>
      </c>
      <c r="BX92" s="76">
        <v>35</v>
      </c>
      <c r="BY92" s="76">
        <v>17</v>
      </c>
      <c r="BZ92" s="76">
        <v>39</v>
      </c>
      <c r="CA92" s="76">
        <v>18</v>
      </c>
      <c r="CB92" s="76">
        <v>407</v>
      </c>
      <c r="CC92" s="76">
        <v>4</v>
      </c>
      <c r="CD92" s="76">
        <v>3854</v>
      </c>
      <c r="CE92" s="12">
        <v>2605</v>
      </c>
    </row>
    <row r="93" spans="1:83" x14ac:dyDescent="0.35">
      <c r="A93" s="71">
        <v>89</v>
      </c>
      <c r="B93" s="75" t="s">
        <v>95</v>
      </c>
      <c r="C93" s="76">
        <v>3</v>
      </c>
      <c r="D93" s="76">
        <v>0</v>
      </c>
      <c r="E93" s="76">
        <v>17</v>
      </c>
      <c r="F93" s="76">
        <v>87</v>
      </c>
      <c r="G93" s="76">
        <v>7</v>
      </c>
      <c r="H93" s="76">
        <v>13</v>
      </c>
      <c r="I93" s="76">
        <v>34</v>
      </c>
      <c r="J93" s="76">
        <v>0</v>
      </c>
      <c r="K93" s="76">
        <v>26</v>
      </c>
      <c r="L93" s="76">
        <v>342</v>
      </c>
      <c r="M93" s="76">
        <v>0</v>
      </c>
      <c r="N93" s="76">
        <v>5</v>
      </c>
      <c r="O93" s="76">
        <v>31</v>
      </c>
      <c r="P93" s="76">
        <v>336</v>
      </c>
      <c r="Q93" s="76">
        <v>4</v>
      </c>
      <c r="R93" s="76">
        <v>0</v>
      </c>
      <c r="S93" s="76">
        <v>0</v>
      </c>
      <c r="T93" s="76">
        <v>82</v>
      </c>
      <c r="U93" s="76">
        <v>0</v>
      </c>
      <c r="V93" s="76">
        <v>57</v>
      </c>
      <c r="W93" s="76">
        <v>0</v>
      </c>
      <c r="X93" s="76">
        <v>53</v>
      </c>
      <c r="Y93" s="76">
        <v>0</v>
      </c>
      <c r="Z93" s="76">
        <v>3</v>
      </c>
      <c r="AA93" s="76">
        <v>3</v>
      </c>
      <c r="AB93" s="76">
        <v>456</v>
      </c>
      <c r="AC93" s="76">
        <v>174</v>
      </c>
      <c r="AD93" s="76">
        <v>10</v>
      </c>
      <c r="AE93" s="76">
        <v>18</v>
      </c>
      <c r="AF93" s="76">
        <v>0</v>
      </c>
      <c r="AG93" s="76">
        <v>148</v>
      </c>
      <c r="AH93" s="76">
        <v>0</v>
      </c>
      <c r="AI93" s="76">
        <v>131</v>
      </c>
      <c r="AJ93" s="76">
        <v>0</v>
      </c>
      <c r="AK93" s="76">
        <v>69</v>
      </c>
      <c r="AL93" s="76">
        <v>49</v>
      </c>
      <c r="AM93" s="76">
        <v>23</v>
      </c>
      <c r="AN93" s="76">
        <v>0</v>
      </c>
      <c r="AO93" s="76">
        <v>8</v>
      </c>
      <c r="AP93" s="76">
        <v>51</v>
      </c>
      <c r="AQ93" s="76">
        <v>0</v>
      </c>
      <c r="AR93" s="76">
        <v>109</v>
      </c>
      <c r="AS93" s="76">
        <v>26</v>
      </c>
      <c r="AT93" s="76">
        <v>31</v>
      </c>
      <c r="AU93" s="76">
        <v>122</v>
      </c>
      <c r="AV93" s="76">
        <v>0</v>
      </c>
      <c r="AW93" s="76">
        <v>0</v>
      </c>
      <c r="AX93" s="76">
        <v>9</v>
      </c>
      <c r="AY93" s="76">
        <v>96</v>
      </c>
      <c r="AZ93" s="76">
        <v>60</v>
      </c>
      <c r="BA93" s="76">
        <v>14</v>
      </c>
      <c r="BB93" s="76">
        <v>69</v>
      </c>
      <c r="BC93" s="76">
        <v>37</v>
      </c>
      <c r="BD93" s="76">
        <v>0</v>
      </c>
      <c r="BE93" s="76">
        <v>0</v>
      </c>
      <c r="BF93" s="76">
        <v>0</v>
      </c>
      <c r="BG93" s="76">
        <v>19</v>
      </c>
      <c r="BH93" s="76">
        <v>0</v>
      </c>
      <c r="BI93" s="76">
        <v>30</v>
      </c>
      <c r="BJ93" s="76">
        <v>0</v>
      </c>
      <c r="BK93" s="76">
        <v>0</v>
      </c>
      <c r="BL93" s="76">
        <v>0</v>
      </c>
      <c r="BM93" s="76">
        <v>5</v>
      </c>
      <c r="BN93" s="76">
        <v>26</v>
      </c>
      <c r="BO93" s="76">
        <v>0</v>
      </c>
      <c r="BP93" s="76">
        <v>9</v>
      </c>
      <c r="BQ93" s="76">
        <v>0</v>
      </c>
      <c r="BR93" s="76">
        <v>0</v>
      </c>
      <c r="BS93" s="76">
        <v>4</v>
      </c>
      <c r="BT93" s="76">
        <v>0</v>
      </c>
      <c r="BU93" s="76">
        <v>13</v>
      </c>
      <c r="BV93" s="76">
        <v>0</v>
      </c>
      <c r="BW93" s="76">
        <v>60</v>
      </c>
      <c r="BX93" s="76">
        <v>142</v>
      </c>
      <c r="BY93" s="76">
        <v>24</v>
      </c>
      <c r="BZ93" s="76">
        <v>104</v>
      </c>
      <c r="CA93" s="76">
        <v>41</v>
      </c>
      <c r="CB93" s="76">
        <v>12</v>
      </c>
      <c r="CC93" s="76">
        <v>0</v>
      </c>
      <c r="CD93" s="76">
        <v>3295</v>
      </c>
      <c r="CE93" s="12">
        <v>2936</v>
      </c>
    </row>
    <row r="94" spans="1:83" x14ac:dyDescent="0.35">
      <c r="A94" s="71">
        <v>90</v>
      </c>
      <c r="B94" s="75" t="s">
        <v>96</v>
      </c>
      <c r="C94" s="76">
        <v>0</v>
      </c>
      <c r="D94" s="76">
        <v>4</v>
      </c>
      <c r="E94" s="76">
        <v>0</v>
      </c>
      <c r="F94" s="76">
        <v>13</v>
      </c>
      <c r="G94" s="76">
        <v>3</v>
      </c>
      <c r="H94" s="76">
        <v>0</v>
      </c>
      <c r="I94" s="76">
        <v>31</v>
      </c>
      <c r="J94" s="76">
        <v>0</v>
      </c>
      <c r="K94" s="76">
        <v>16</v>
      </c>
      <c r="L94" s="76">
        <v>390</v>
      </c>
      <c r="M94" s="76">
        <v>0</v>
      </c>
      <c r="N94" s="76">
        <v>3</v>
      </c>
      <c r="O94" s="76">
        <v>10</v>
      </c>
      <c r="P94" s="76">
        <v>160</v>
      </c>
      <c r="Q94" s="76">
        <v>0</v>
      </c>
      <c r="R94" s="76">
        <v>4</v>
      </c>
      <c r="S94" s="76">
        <v>0</v>
      </c>
      <c r="T94" s="76">
        <v>46</v>
      </c>
      <c r="U94" s="76">
        <v>0</v>
      </c>
      <c r="V94" s="76">
        <v>16</v>
      </c>
      <c r="W94" s="76">
        <v>0</v>
      </c>
      <c r="X94" s="76">
        <v>14</v>
      </c>
      <c r="Y94" s="76">
        <v>0</v>
      </c>
      <c r="Z94" s="76">
        <v>0</v>
      </c>
      <c r="AA94" s="76">
        <v>3</v>
      </c>
      <c r="AB94" s="76">
        <v>175</v>
      </c>
      <c r="AC94" s="76">
        <v>39</v>
      </c>
      <c r="AD94" s="76">
        <v>40</v>
      </c>
      <c r="AE94" s="76">
        <v>0</v>
      </c>
      <c r="AF94" s="76">
        <v>0</v>
      </c>
      <c r="AG94" s="76">
        <v>14</v>
      </c>
      <c r="AH94" s="76">
        <v>0</v>
      </c>
      <c r="AI94" s="76">
        <v>1011</v>
      </c>
      <c r="AJ94" s="76">
        <v>0</v>
      </c>
      <c r="AK94" s="76">
        <v>104</v>
      </c>
      <c r="AL94" s="76">
        <v>28</v>
      </c>
      <c r="AM94" s="76">
        <v>0</v>
      </c>
      <c r="AN94" s="76">
        <v>0</v>
      </c>
      <c r="AO94" s="76">
        <v>4</v>
      </c>
      <c r="AP94" s="76">
        <v>30</v>
      </c>
      <c r="AQ94" s="76">
        <v>0</v>
      </c>
      <c r="AR94" s="76">
        <v>43</v>
      </c>
      <c r="AS94" s="76">
        <v>8</v>
      </c>
      <c r="AT94" s="76">
        <v>21</v>
      </c>
      <c r="AU94" s="76">
        <v>81</v>
      </c>
      <c r="AV94" s="76">
        <v>63</v>
      </c>
      <c r="AW94" s="76">
        <v>7</v>
      </c>
      <c r="AX94" s="76">
        <v>0</v>
      </c>
      <c r="AY94" s="76">
        <v>66</v>
      </c>
      <c r="AZ94" s="76">
        <v>54</v>
      </c>
      <c r="BA94" s="76">
        <v>0</v>
      </c>
      <c r="BB94" s="76">
        <v>315</v>
      </c>
      <c r="BC94" s="76">
        <v>4</v>
      </c>
      <c r="BD94" s="76">
        <v>0</v>
      </c>
      <c r="BE94" s="76">
        <v>0</v>
      </c>
      <c r="BF94" s="76">
        <v>0</v>
      </c>
      <c r="BG94" s="76">
        <v>7</v>
      </c>
      <c r="BH94" s="76">
        <v>0</v>
      </c>
      <c r="BI94" s="76">
        <v>17</v>
      </c>
      <c r="BJ94" s="76">
        <v>0</v>
      </c>
      <c r="BK94" s="76">
        <v>0</v>
      </c>
      <c r="BL94" s="76">
        <v>0</v>
      </c>
      <c r="BM94" s="76">
        <v>0</v>
      </c>
      <c r="BN94" s="76">
        <v>56</v>
      </c>
      <c r="BO94" s="76">
        <v>0</v>
      </c>
      <c r="BP94" s="76">
        <v>4</v>
      </c>
      <c r="BQ94" s="76">
        <v>4</v>
      </c>
      <c r="BR94" s="76">
        <v>0</v>
      </c>
      <c r="BS94" s="76">
        <v>0</v>
      </c>
      <c r="BT94" s="76">
        <v>0</v>
      </c>
      <c r="BU94" s="76">
        <v>0</v>
      </c>
      <c r="BV94" s="76">
        <v>0</v>
      </c>
      <c r="BW94" s="76">
        <v>22</v>
      </c>
      <c r="BX94" s="76">
        <v>179</v>
      </c>
      <c r="BY94" s="76">
        <v>0</v>
      </c>
      <c r="BZ94" s="76">
        <v>34</v>
      </c>
      <c r="CA94" s="76">
        <v>36</v>
      </c>
      <c r="CB94" s="76">
        <v>5</v>
      </c>
      <c r="CC94" s="76">
        <v>0</v>
      </c>
      <c r="CD94" s="76">
        <v>3200</v>
      </c>
      <c r="CE94" s="12">
        <v>3006</v>
      </c>
    </row>
    <row r="95" spans="1:83" x14ac:dyDescent="0.35">
      <c r="A95" s="71">
        <v>91</v>
      </c>
      <c r="B95" s="75" t="s">
        <v>97</v>
      </c>
      <c r="C95" s="76">
        <v>9</v>
      </c>
      <c r="D95" s="76">
        <v>0</v>
      </c>
      <c r="E95" s="76">
        <v>11</v>
      </c>
      <c r="F95" s="76">
        <v>65</v>
      </c>
      <c r="G95" s="76">
        <v>17</v>
      </c>
      <c r="H95" s="76">
        <v>12</v>
      </c>
      <c r="I95" s="76">
        <v>74</v>
      </c>
      <c r="J95" s="76">
        <v>6</v>
      </c>
      <c r="K95" s="76">
        <v>82</v>
      </c>
      <c r="L95" s="76">
        <v>65</v>
      </c>
      <c r="M95" s="76">
        <v>0</v>
      </c>
      <c r="N95" s="76">
        <v>3</v>
      </c>
      <c r="O95" s="76">
        <v>43</v>
      </c>
      <c r="P95" s="76">
        <v>471</v>
      </c>
      <c r="Q95" s="76">
        <v>0</v>
      </c>
      <c r="R95" s="76">
        <v>3</v>
      </c>
      <c r="S95" s="76">
        <v>0</v>
      </c>
      <c r="T95" s="76">
        <v>45</v>
      </c>
      <c r="U95" s="76">
        <v>14</v>
      </c>
      <c r="V95" s="76">
        <v>85</v>
      </c>
      <c r="W95" s="76">
        <v>0</v>
      </c>
      <c r="X95" s="76">
        <v>156</v>
      </c>
      <c r="Y95" s="76">
        <v>0</v>
      </c>
      <c r="Z95" s="76">
        <v>3</v>
      </c>
      <c r="AA95" s="76">
        <v>14</v>
      </c>
      <c r="AB95" s="76">
        <v>395</v>
      </c>
      <c r="AC95" s="76">
        <v>50</v>
      </c>
      <c r="AD95" s="76">
        <v>4</v>
      </c>
      <c r="AE95" s="76">
        <v>8</v>
      </c>
      <c r="AF95" s="76">
        <v>0</v>
      </c>
      <c r="AG95" s="76">
        <v>29</v>
      </c>
      <c r="AH95" s="76">
        <v>6</v>
      </c>
      <c r="AI95" s="76">
        <v>44</v>
      </c>
      <c r="AJ95" s="76">
        <v>3</v>
      </c>
      <c r="AK95" s="76">
        <v>210</v>
      </c>
      <c r="AL95" s="76">
        <v>93</v>
      </c>
      <c r="AM95" s="76">
        <v>15</v>
      </c>
      <c r="AN95" s="76">
        <v>4</v>
      </c>
      <c r="AO95" s="76">
        <v>17</v>
      </c>
      <c r="AP95" s="76">
        <v>41</v>
      </c>
      <c r="AQ95" s="76">
        <v>0</v>
      </c>
      <c r="AR95" s="76">
        <v>12</v>
      </c>
      <c r="AS95" s="76">
        <v>33</v>
      </c>
      <c r="AT95" s="76">
        <v>29</v>
      </c>
      <c r="AU95" s="76">
        <v>26</v>
      </c>
      <c r="AV95" s="76">
        <v>6</v>
      </c>
      <c r="AW95" s="76">
        <v>5</v>
      </c>
      <c r="AX95" s="76">
        <v>6</v>
      </c>
      <c r="AY95" s="76">
        <v>184</v>
      </c>
      <c r="AZ95" s="76">
        <v>63</v>
      </c>
      <c r="BA95" s="76">
        <v>0</v>
      </c>
      <c r="BB95" s="76">
        <v>56</v>
      </c>
      <c r="BC95" s="76">
        <v>114</v>
      </c>
      <c r="BD95" s="76">
        <v>3</v>
      </c>
      <c r="BE95" s="76">
        <v>0</v>
      </c>
      <c r="BF95" s="76">
        <v>3</v>
      </c>
      <c r="BG95" s="76">
        <v>10</v>
      </c>
      <c r="BH95" s="76">
        <v>0</v>
      </c>
      <c r="BI95" s="76">
        <v>54</v>
      </c>
      <c r="BJ95" s="76">
        <v>0</v>
      </c>
      <c r="BK95" s="76">
        <v>0</v>
      </c>
      <c r="BL95" s="76">
        <v>11</v>
      </c>
      <c r="BM95" s="76">
        <v>5</v>
      </c>
      <c r="BN95" s="76">
        <v>95</v>
      </c>
      <c r="BO95" s="76">
        <v>5</v>
      </c>
      <c r="BP95" s="76">
        <v>0</v>
      </c>
      <c r="BQ95" s="76">
        <v>3</v>
      </c>
      <c r="BR95" s="76">
        <v>0</v>
      </c>
      <c r="BS95" s="76">
        <v>4</v>
      </c>
      <c r="BT95" s="76">
        <v>0</v>
      </c>
      <c r="BU95" s="76">
        <v>7</v>
      </c>
      <c r="BV95" s="76">
        <v>0</v>
      </c>
      <c r="BW95" s="76">
        <v>94</v>
      </c>
      <c r="BX95" s="76">
        <v>45</v>
      </c>
      <c r="BY95" s="76">
        <v>8</v>
      </c>
      <c r="BZ95" s="76">
        <v>46</v>
      </c>
      <c r="CA95" s="76">
        <v>29</v>
      </c>
      <c r="CB95" s="76">
        <v>57</v>
      </c>
      <c r="CC95" s="76">
        <v>0</v>
      </c>
      <c r="CD95" s="76">
        <v>3123</v>
      </c>
      <c r="CE95" s="12">
        <v>2845</v>
      </c>
    </row>
    <row r="96" spans="1:83" x14ac:dyDescent="0.35">
      <c r="A96" s="71">
        <v>92</v>
      </c>
      <c r="B96" s="75" t="s">
        <v>98</v>
      </c>
      <c r="C96" s="76">
        <v>3</v>
      </c>
      <c r="D96" s="76">
        <v>3</v>
      </c>
      <c r="E96" s="76">
        <v>17</v>
      </c>
      <c r="F96" s="76">
        <v>55</v>
      </c>
      <c r="G96" s="76">
        <v>10</v>
      </c>
      <c r="H96" s="76">
        <v>10</v>
      </c>
      <c r="I96" s="76">
        <v>63</v>
      </c>
      <c r="J96" s="76">
        <v>7</v>
      </c>
      <c r="K96" s="76">
        <v>95</v>
      </c>
      <c r="L96" s="76">
        <v>94</v>
      </c>
      <c r="M96" s="76">
        <v>0</v>
      </c>
      <c r="N96" s="76">
        <v>10</v>
      </c>
      <c r="O96" s="76">
        <v>44</v>
      </c>
      <c r="P96" s="76">
        <v>332</v>
      </c>
      <c r="Q96" s="76">
        <v>3</v>
      </c>
      <c r="R96" s="76">
        <v>0</v>
      </c>
      <c r="S96" s="76">
        <v>5</v>
      </c>
      <c r="T96" s="76">
        <v>27</v>
      </c>
      <c r="U96" s="76">
        <v>8</v>
      </c>
      <c r="V96" s="76">
        <v>56</v>
      </c>
      <c r="W96" s="76">
        <v>0</v>
      </c>
      <c r="X96" s="76">
        <v>240</v>
      </c>
      <c r="Y96" s="76">
        <v>7</v>
      </c>
      <c r="Z96" s="76">
        <v>10</v>
      </c>
      <c r="AA96" s="76">
        <v>4</v>
      </c>
      <c r="AB96" s="76">
        <v>218</v>
      </c>
      <c r="AC96" s="76">
        <v>130</v>
      </c>
      <c r="AD96" s="76">
        <v>0</v>
      </c>
      <c r="AE96" s="76">
        <v>21</v>
      </c>
      <c r="AF96" s="76">
        <v>3</v>
      </c>
      <c r="AG96" s="76">
        <v>33</v>
      </c>
      <c r="AH96" s="76">
        <v>0</v>
      </c>
      <c r="AI96" s="76">
        <v>48</v>
      </c>
      <c r="AJ96" s="76">
        <v>0</v>
      </c>
      <c r="AK96" s="76">
        <v>97</v>
      </c>
      <c r="AL96" s="76">
        <v>217</v>
      </c>
      <c r="AM96" s="76">
        <v>17</v>
      </c>
      <c r="AN96" s="76">
        <v>4</v>
      </c>
      <c r="AO96" s="76">
        <v>9</v>
      </c>
      <c r="AP96" s="76">
        <v>57</v>
      </c>
      <c r="AQ96" s="76">
        <v>0</v>
      </c>
      <c r="AR96" s="76">
        <v>14</v>
      </c>
      <c r="AS96" s="76">
        <v>56</v>
      </c>
      <c r="AT96" s="76">
        <v>8</v>
      </c>
      <c r="AU96" s="76">
        <v>37</v>
      </c>
      <c r="AV96" s="76">
        <v>30</v>
      </c>
      <c r="AW96" s="76">
        <v>7</v>
      </c>
      <c r="AX96" s="76">
        <v>3</v>
      </c>
      <c r="AY96" s="76">
        <v>154</v>
      </c>
      <c r="AZ96" s="76">
        <v>32</v>
      </c>
      <c r="BA96" s="76">
        <v>12</v>
      </c>
      <c r="BB96" s="76">
        <v>32</v>
      </c>
      <c r="BC96" s="76">
        <v>45</v>
      </c>
      <c r="BD96" s="76">
        <v>5</v>
      </c>
      <c r="BE96" s="76">
        <v>0</v>
      </c>
      <c r="BF96" s="76">
        <v>3</v>
      </c>
      <c r="BG96" s="76">
        <v>14</v>
      </c>
      <c r="BH96" s="76">
        <v>0</v>
      </c>
      <c r="BI96" s="76">
        <v>74</v>
      </c>
      <c r="BJ96" s="76">
        <v>0</v>
      </c>
      <c r="BK96" s="76">
        <v>0</v>
      </c>
      <c r="BL96" s="76">
        <v>5</v>
      </c>
      <c r="BM96" s="76">
        <v>0</v>
      </c>
      <c r="BN96" s="76">
        <v>50</v>
      </c>
      <c r="BO96" s="76">
        <v>0</v>
      </c>
      <c r="BP96" s="76">
        <v>3</v>
      </c>
      <c r="BQ96" s="76">
        <v>3</v>
      </c>
      <c r="BR96" s="76">
        <v>0</v>
      </c>
      <c r="BS96" s="76">
        <v>3</v>
      </c>
      <c r="BT96" s="76">
        <v>0</v>
      </c>
      <c r="BU96" s="76">
        <v>4</v>
      </c>
      <c r="BV96" s="76">
        <v>0</v>
      </c>
      <c r="BW96" s="76">
        <v>119</v>
      </c>
      <c r="BX96" s="76">
        <v>24</v>
      </c>
      <c r="BY96" s="76">
        <v>14</v>
      </c>
      <c r="BZ96" s="76">
        <v>24</v>
      </c>
      <c r="CA96" s="76">
        <v>18</v>
      </c>
      <c r="CB96" s="76">
        <v>50</v>
      </c>
      <c r="CC96" s="76">
        <v>0</v>
      </c>
      <c r="CD96" s="76">
        <v>2837</v>
      </c>
      <c r="CE96" s="12">
        <v>2427</v>
      </c>
    </row>
    <row r="97" spans="1:83" x14ac:dyDescent="0.35">
      <c r="A97" s="71">
        <v>93</v>
      </c>
      <c r="B97" s="75" t="s">
        <v>99</v>
      </c>
      <c r="C97" s="76">
        <v>0</v>
      </c>
      <c r="D97" s="76">
        <v>0</v>
      </c>
      <c r="E97" s="76">
        <v>7</v>
      </c>
      <c r="F97" s="76">
        <v>34</v>
      </c>
      <c r="G97" s="76">
        <v>0</v>
      </c>
      <c r="H97" s="76">
        <v>0</v>
      </c>
      <c r="I97" s="76">
        <v>18</v>
      </c>
      <c r="J97" s="76">
        <v>0</v>
      </c>
      <c r="K97" s="76">
        <v>59</v>
      </c>
      <c r="L97" s="76">
        <v>41</v>
      </c>
      <c r="M97" s="76">
        <v>0</v>
      </c>
      <c r="N97" s="76">
        <v>0</v>
      </c>
      <c r="O97" s="76">
        <v>29</v>
      </c>
      <c r="P97" s="76">
        <v>369</v>
      </c>
      <c r="Q97" s="76">
        <v>0</v>
      </c>
      <c r="R97" s="76">
        <v>0</v>
      </c>
      <c r="S97" s="76">
        <v>0</v>
      </c>
      <c r="T97" s="76">
        <v>27</v>
      </c>
      <c r="U97" s="76">
        <v>0</v>
      </c>
      <c r="V97" s="76">
        <v>11</v>
      </c>
      <c r="W97" s="76">
        <v>0</v>
      </c>
      <c r="X97" s="76">
        <v>30</v>
      </c>
      <c r="Y97" s="76">
        <v>0</v>
      </c>
      <c r="Z97" s="76">
        <v>0</v>
      </c>
      <c r="AA97" s="76">
        <v>3</v>
      </c>
      <c r="AB97" s="76">
        <v>225</v>
      </c>
      <c r="AC97" s="76">
        <v>7</v>
      </c>
      <c r="AD97" s="76">
        <v>3</v>
      </c>
      <c r="AE97" s="76">
        <v>0</v>
      </c>
      <c r="AF97" s="76">
        <v>0</v>
      </c>
      <c r="AG97" s="76">
        <v>14</v>
      </c>
      <c r="AH97" s="76">
        <v>0</v>
      </c>
      <c r="AI97" s="76">
        <v>132</v>
      </c>
      <c r="AJ97" s="76">
        <v>0</v>
      </c>
      <c r="AK97" s="76">
        <v>74</v>
      </c>
      <c r="AL97" s="76">
        <v>152</v>
      </c>
      <c r="AM97" s="76">
        <v>4</v>
      </c>
      <c r="AN97" s="76">
        <v>0</v>
      </c>
      <c r="AO97" s="76">
        <v>4</v>
      </c>
      <c r="AP97" s="76">
        <v>35</v>
      </c>
      <c r="AQ97" s="76">
        <v>0</v>
      </c>
      <c r="AR97" s="76">
        <v>6</v>
      </c>
      <c r="AS97" s="76">
        <v>26</v>
      </c>
      <c r="AT97" s="76">
        <v>9</v>
      </c>
      <c r="AU97" s="76">
        <v>52</v>
      </c>
      <c r="AV97" s="76">
        <v>3</v>
      </c>
      <c r="AW97" s="76">
        <v>3</v>
      </c>
      <c r="AX97" s="76">
        <v>0</v>
      </c>
      <c r="AY97" s="76">
        <v>261</v>
      </c>
      <c r="AZ97" s="76">
        <v>15</v>
      </c>
      <c r="BA97" s="76">
        <v>0</v>
      </c>
      <c r="BB97" s="76">
        <v>34</v>
      </c>
      <c r="BC97" s="76">
        <v>3</v>
      </c>
      <c r="BD97" s="76">
        <v>0</v>
      </c>
      <c r="BE97" s="76">
        <v>0</v>
      </c>
      <c r="BF97" s="76">
        <v>0</v>
      </c>
      <c r="BG97" s="76">
        <v>10</v>
      </c>
      <c r="BH97" s="76">
        <v>0</v>
      </c>
      <c r="BI97" s="76">
        <v>4</v>
      </c>
      <c r="BJ97" s="76">
        <v>0</v>
      </c>
      <c r="BK97" s="76">
        <v>0</v>
      </c>
      <c r="BL97" s="76">
        <v>0</v>
      </c>
      <c r="BM97" s="76">
        <v>0</v>
      </c>
      <c r="BN97" s="76">
        <v>26</v>
      </c>
      <c r="BO97" s="76">
        <v>0</v>
      </c>
      <c r="BP97" s="76">
        <v>0</v>
      </c>
      <c r="BQ97" s="76">
        <v>0</v>
      </c>
      <c r="BR97" s="76">
        <v>0</v>
      </c>
      <c r="BS97" s="76">
        <v>0</v>
      </c>
      <c r="BT97" s="76">
        <v>5</v>
      </c>
      <c r="BU97" s="76">
        <v>0</v>
      </c>
      <c r="BV97" s="76">
        <v>0</v>
      </c>
      <c r="BW97" s="76">
        <v>86</v>
      </c>
      <c r="BX97" s="76">
        <v>101</v>
      </c>
      <c r="BY97" s="76">
        <v>5</v>
      </c>
      <c r="BZ97" s="76">
        <v>47</v>
      </c>
      <c r="CA97" s="76">
        <v>5</v>
      </c>
      <c r="CB97" s="76">
        <v>10</v>
      </c>
      <c r="CC97" s="76">
        <v>0</v>
      </c>
      <c r="CD97" s="76">
        <v>1989</v>
      </c>
      <c r="CE97" s="12">
        <v>1945</v>
      </c>
    </row>
    <row r="98" spans="1:83" x14ac:dyDescent="0.35">
      <c r="A98" s="71">
        <v>94</v>
      </c>
      <c r="B98" s="75" t="s">
        <v>100</v>
      </c>
      <c r="C98" s="76">
        <v>0</v>
      </c>
      <c r="D98" s="76">
        <v>0</v>
      </c>
      <c r="E98" s="76">
        <v>0</v>
      </c>
      <c r="F98" s="76">
        <v>80</v>
      </c>
      <c r="G98" s="76">
        <v>0</v>
      </c>
      <c r="H98" s="76">
        <v>0</v>
      </c>
      <c r="I98" s="76">
        <v>3</v>
      </c>
      <c r="J98" s="76">
        <v>0</v>
      </c>
      <c r="K98" s="76">
        <v>58</v>
      </c>
      <c r="L98" s="76">
        <v>54</v>
      </c>
      <c r="M98" s="76">
        <v>0</v>
      </c>
      <c r="N98" s="76">
        <v>0</v>
      </c>
      <c r="O98" s="76">
        <v>10</v>
      </c>
      <c r="P98" s="76">
        <v>151</v>
      </c>
      <c r="Q98" s="76">
        <v>0</v>
      </c>
      <c r="R98" s="76">
        <v>0</v>
      </c>
      <c r="S98" s="76">
        <v>0</v>
      </c>
      <c r="T98" s="76">
        <v>35</v>
      </c>
      <c r="U98" s="76">
        <v>0</v>
      </c>
      <c r="V98" s="76">
        <v>16</v>
      </c>
      <c r="W98" s="76">
        <v>0</v>
      </c>
      <c r="X98" s="76">
        <v>31</v>
      </c>
      <c r="Y98" s="76">
        <v>0</v>
      </c>
      <c r="Z98" s="76">
        <v>0</v>
      </c>
      <c r="AA98" s="76">
        <v>4</v>
      </c>
      <c r="AB98" s="76">
        <v>183</v>
      </c>
      <c r="AC98" s="76">
        <v>9</v>
      </c>
      <c r="AD98" s="76">
        <v>0</v>
      </c>
      <c r="AE98" s="76">
        <v>3</v>
      </c>
      <c r="AF98" s="76">
        <v>0</v>
      </c>
      <c r="AG98" s="76">
        <v>7</v>
      </c>
      <c r="AH98" s="76">
        <v>0</v>
      </c>
      <c r="AI98" s="76">
        <v>21</v>
      </c>
      <c r="AJ98" s="76">
        <v>0</v>
      </c>
      <c r="AK98" s="76">
        <v>76</v>
      </c>
      <c r="AL98" s="76">
        <v>126</v>
      </c>
      <c r="AM98" s="76">
        <v>0</v>
      </c>
      <c r="AN98" s="76">
        <v>0</v>
      </c>
      <c r="AO98" s="76">
        <v>0</v>
      </c>
      <c r="AP98" s="76">
        <v>80</v>
      </c>
      <c r="AQ98" s="76">
        <v>0</v>
      </c>
      <c r="AR98" s="76">
        <v>8</v>
      </c>
      <c r="AS98" s="76">
        <v>15</v>
      </c>
      <c r="AT98" s="76">
        <v>10</v>
      </c>
      <c r="AU98" s="76">
        <v>29</v>
      </c>
      <c r="AV98" s="76">
        <v>0</v>
      </c>
      <c r="AW98" s="76">
        <v>0</v>
      </c>
      <c r="AX98" s="76">
        <v>0</v>
      </c>
      <c r="AY98" s="76">
        <v>327</v>
      </c>
      <c r="AZ98" s="76">
        <v>11</v>
      </c>
      <c r="BA98" s="76">
        <v>0</v>
      </c>
      <c r="BB98" s="76">
        <v>9</v>
      </c>
      <c r="BC98" s="76">
        <v>0</v>
      </c>
      <c r="BD98" s="76">
        <v>0</v>
      </c>
      <c r="BE98" s="76">
        <v>0</v>
      </c>
      <c r="BF98" s="76">
        <v>0</v>
      </c>
      <c r="BG98" s="76">
        <v>6</v>
      </c>
      <c r="BH98" s="76">
        <v>0</v>
      </c>
      <c r="BI98" s="76">
        <v>10</v>
      </c>
      <c r="BJ98" s="76">
        <v>0</v>
      </c>
      <c r="BK98" s="76">
        <v>0</v>
      </c>
      <c r="BL98" s="76">
        <v>0</v>
      </c>
      <c r="BM98" s="76">
        <v>0</v>
      </c>
      <c r="BN98" s="76">
        <v>11</v>
      </c>
      <c r="BO98" s="76">
        <v>0</v>
      </c>
      <c r="BP98" s="76">
        <v>0</v>
      </c>
      <c r="BQ98" s="76">
        <v>4</v>
      </c>
      <c r="BR98" s="76">
        <v>0</v>
      </c>
      <c r="BS98" s="76">
        <v>0</v>
      </c>
      <c r="BT98" s="76">
        <v>3</v>
      </c>
      <c r="BU98" s="76">
        <v>3</v>
      </c>
      <c r="BV98" s="76">
        <v>0</v>
      </c>
      <c r="BW98" s="76">
        <v>101</v>
      </c>
      <c r="BX98" s="76">
        <v>145</v>
      </c>
      <c r="BY98" s="76">
        <v>0</v>
      </c>
      <c r="BZ98" s="76">
        <v>60</v>
      </c>
      <c r="CA98" s="76">
        <v>4</v>
      </c>
      <c r="CB98" s="76">
        <v>3</v>
      </c>
      <c r="CC98" s="76">
        <v>0</v>
      </c>
      <c r="CD98" s="76">
        <v>1709</v>
      </c>
      <c r="CE98" s="12">
        <v>1680</v>
      </c>
    </row>
    <row r="99" spans="1:83" x14ac:dyDescent="0.35">
      <c r="A99" s="71">
        <v>95</v>
      </c>
      <c r="B99" s="75" t="s">
        <v>101</v>
      </c>
      <c r="C99" s="76">
        <v>0</v>
      </c>
      <c r="D99" s="76">
        <v>0</v>
      </c>
      <c r="E99" s="76">
        <v>5</v>
      </c>
      <c r="F99" s="76">
        <v>23</v>
      </c>
      <c r="G99" s="76">
        <v>0</v>
      </c>
      <c r="H99" s="76">
        <v>0</v>
      </c>
      <c r="I99" s="76">
        <v>24</v>
      </c>
      <c r="J99" s="76">
        <v>0</v>
      </c>
      <c r="K99" s="76">
        <v>53</v>
      </c>
      <c r="L99" s="76">
        <v>98</v>
      </c>
      <c r="M99" s="76">
        <v>0</v>
      </c>
      <c r="N99" s="76">
        <v>0</v>
      </c>
      <c r="O99" s="76">
        <v>9</v>
      </c>
      <c r="P99" s="76">
        <v>188</v>
      </c>
      <c r="Q99" s="76">
        <v>3</v>
      </c>
      <c r="R99" s="76">
        <v>0</v>
      </c>
      <c r="S99" s="76">
        <v>0</v>
      </c>
      <c r="T99" s="76">
        <v>50</v>
      </c>
      <c r="U99" s="76">
        <v>4</v>
      </c>
      <c r="V99" s="76">
        <v>22</v>
      </c>
      <c r="W99" s="76">
        <v>0</v>
      </c>
      <c r="X99" s="76">
        <v>18</v>
      </c>
      <c r="Y99" s="76">
        <v>0</v>
      </c>
      <c r="Z99" s="76">
        <v>0</v>
      </c>
      <c r="AA99" s="76">
        <v>4</v>
      </c>
      <c r="AB99" s="76">
        <v>110</v>
      </c>
      <c r="AC99" s="76">
        <v>9</v>
      </c>
      <c r="AD99" s="76">
        <v>3</v>
      </c>
      <c r="AE99" s="76">
        <v>0</v>
      </c>
      <c r="AF99" s="76">
        <v>0</v>
      </c>
      <c r="AG99" s="76">
        <v>18</v>
      </c>
      <c r="AH99" s="76">
        <v>0</v>
      </c>
      <c r="AI99" s="76">
        <v>101</v>
      </c>
      <c r="AJ99" s="76">
        <v>0</v>
      </c>
      <c r="AK99" s="76">
        <v>44</v>
      </c>
      <c r="AL99" s="76">
        <v>88</v>
      </c>
      <c r="AM99" s="76">
        <v>6</v>
      </c>
      <c r="AN99" s="76">
        <v>0</v>
      </c>
      <c r="AO99" s="76">
        <v>0</v>
      </c>
      <c r="AP99" s="76">
        <v>77</v>
      </c>
      <c r="AQ99" s="76">
        <v>0</v>
      </c>
      <c r="AR99" s="76">
        <v>17</v>
      </c>
      <c r="AS99" s="76">
        <v>27</v>
      </c>
      <c r="AT99" s="76">
        <v>28</v>
      </c>
      <c r="AU99" s="76">
        <v>52</v>
      </c>
      <c r="AV99" s="76">
        <v>0</v>
      </c>
      <c r="AW99" s="76">
        <v>0</v>
      </c>
      <c r="AX99" s="76">
        <v>0</v>
      </c>
      <c r="AY99" s="76">
        <v>120</v>
      </c>
      <c r="AZ99" s="76">
        <v>24</v>
      </c>
      <c r="BA99" s="76">
        <v>4</v>
      </c>
      <c r="BB99" s="76">
        <v>36</v>
      </c>
      <c r="BC99" s="76">
        <v>3</v>
      </c>
      <c r="BD99" s="76">
        <v>0</v>
      </c>
      <c r="BE99" s="76">
        <v>0</v>
      </c>
      <c r="BF99" s="76">
        <v>0</v>
      </c>
      <c r="BG99" s="76">
        <v>4</v>
      </c>
      <c r="BH99" s="76">
        <v>0</v>
      </c>
      <c r="BI99" s="76">
        <v>13</v>
      </c>
      <c r="BJ99" s="76">
        <v>0</v>
      </c>
      <c r="BK99" s="76">
        <v>0</v>
      </c>
      <c r="BL99" s="76">
        <v>0</v>
      </c>
      <c r="BM99" s="76">
        <v>0</v>
      </c>
      <c r="BN99" s="76">
        <v>25</v>
      </c>
      <c r="BO99" s="76">
        <v>0</v>
      </c>
      <c r="BP99" s="76">
        <v>3</v>
      </c>
      <c r="BQ99" s="76">
        <v>0</v>
      </c>
      <c r="BR99" s="76">
        <v>0</v>
      </c>
      <c r="BS99" s="76">
        <v>3</v>
      </c>
      <c r="BT99" s="76">
        <v>0</v>
      </c>
      <c r="BU99" s="76">
        <v>0</v>
      </c>
      <c r="BV99" s="76">
        <v>0</v>
      </c>
      <c r="BW99" s="76">
        <v>78</v>
      </c>
      <c r="BX99" s="76">
        <v>108</v>
      </c>
      <c r="BY99" s="76">
        <v>3</v>
      </c>
      <c r="BZ99" s="76">
        <v>166</v>
      </c>
      <c r="CA99" s="76">
        <v>3</v>
      </c>
      <c r="CB99" s="76">
        <v>8</v>
      </c>
      <c r="CC99" s="76">
        <v>0</v>
      </c>
      <c r="CD99" s="76">
        <v>1697</v>
      </c>
      <c r="CE99" s="12">
        <v>1635</v>
      </c>
    </row>
    <row r="100" spans="1:83" x14ac:dyDescent="0.35">
      <c r="A100" s="71">
        <v>96</v>
      </c>
      <c r="B100" s="75" t="s">
        <v>102</v>
      </c>
      <c r="C100" s="76">
        <v>0</v>
      </c>
      <c r="D100" s="76">
        <v>0</v>
      </c>
      <c r="E100" s="76">
        <v>8</v>
      </c>
      <c r="F100" s="76">
        <v>20</v>
      </c>
      <c r="G100" s="76">
        <v>3</v>
      </c>
      <c r="H100" s="76">
        <v>0</v>
      </c>
      <c r="I100" s="76">
        <v>3</v>
      </c>
      <c r="J100" s="76">
        <v>0</v>
      </c>
      <c r="K100" s="76">
        <v>4</v>
      </c>
      <c r="L100" s="76">
        <v>270</v>
      </c>
      <c r="M100" s="76">
        <v>0</v>
      </c>
      <c r="N100" s="76">
        <v>0</v>
      </c>
      <c r="O100" s="76">
        <v>5</v>
      </c>
      <c r="P100" s="76">
        <v>95</v>
      </c>
      <c r="Q100" s="76">
        <v>0</v>
      </c>
      <c r="R100" s="76">
        <v>4</v>
      </c>
      <c r="S100" s="76">
        <v>0</v>
      </c>
      <c r="T100" s="76">
        <v>35</v>
      </c>
      <c r="U100" s="76">
        <v>3</v>
      </c>
      <c r="V100" s="76">
        <v>34</v>
      </c>
      <c r="W100" s="76">
        <v>0</v>
      </c>
      <c r="X100" s="76">
        <v>14</v>
      </c>
      <c r="Y100" s="76">
        <v>0</v>
      </c>
      <c r="Z100" s="76">
        <v>0</v>
      </c>
      <c r="AA100" s="76">
        <v>12</v>
      </c>
      <c r="AB100" s="76">
        <v>51</v>
      </c>
      <c r="AC100" s="76">
        <v>24</v>
      </c>
      <c r="AD100" s="76">
        <v>10</v>
      </c>
      <c r="AE100" s="76">
        <v>4</v>
      </c>
      <c r="AF100" s="76">
        <v>0</v>
      </c>
      <c r="AG100" s="76">
        <v>53</v>
      </c>
      <c r="AH100" s="76">
        <v>4</v>
      </c>
      <c r="AI100" s="76">
        <v>88</v>
      </c>
      <c r="AJ100" s="76">
        <v>0</v>
      </c>
      <c r="AK100" s="76">
        <v>37</v>
      </c>
      <c r="AL100" s="76">
        <v>70</v>
      </c>
      <c r="AM100" s="76">
        <v>16</v>
      </c>
      <c r="AN100" s="76">
        <v>0</v>
      </c>
      <c r="AO100" s="76">
        <v>0</v>
      </c>
      <c r="AP100" s="76">
        <v>11</v>
      </c>
      <c r="AQ100" s="76">
        <v>0</v>
      </c>
      <c r="AR100" s="76">
        <v>53</v>
      </c>
      <c r="AS100" s="76">
        <v>13</v>
      </c>
      <c r="AT100" s="76">
        <v>5</v>
      </c>
      <c r="AU100" s="76">
        <v>95</v>
      </c>
      <c r="AV100" s="76">
        <v>0</v>
      </c>
      <c r="AW100" s="76">
        <v>3</v>
      </c>
      <c r="AX100" s="76">
        <v>5</v>
      </c>
      <c r="AY100" s="76">
        <v>38</v>
      </c>
      <c r="AZ100" s="76">
        <v>26</v>
      </c>
      <c r="BA100" s="76">
        <v>4</v>
      </c>
      <c r="BB100" s="76">
        <v>46</v>
      </c>
      <c r="BC100" s="76">
        <v>4</v>
      </c>
      <c r="BD100" s="76">
        <v>0</v>
      </c>
      <c r="BE100" s="76">
        <v>0</v>
      </c>
      <c r="BF100" s="76">
        <v>0</v>
      </c>
      <c r="BG100" s="76">
        <v>3</v>
      </c>
      <c r="BH100" s="76">
        <v>0</v>
      </c>
      <c r="BI100" s="76">
        <v>12</v>
      </c>
      <c r="BJ100" s="76">
        <v>0</v>
      </c>
      <c r="BK100" s="76">
        <v>0</v>
      </c>
      <c r="BL100" s="76">
        <v>0</v>
      </c>
      <c r="BM100" s="76">
        <v>0</v>
      </c>
      <c r="BN100" s="76">
        <v>12</v>
      </c>
      <c r="BO100" s="76">
        <v>4</v>
      </c>
      <c r="BP100" s="76">
        <v>0</v>
      </c>
      <c r="BQ100" s="76">
        <v>0</v>
      </c>
      <c r="BR100" s="76">
        <v>0</v>
      </c>
      <c r="BS100" s="76">
        <v>3</v>
      </c>
      <c r="BT100" s="76">
        <v>3</v>
      </c>
      <c r="BU100" s="76">
        <v>0</v>
      </c>
      <c r="BV100" s="76">
        <v>0</v>
      </c>
      <c r="BW100" s="76">
        <v>20</v>
      </c>
      <c r="BX100" s="76">
        <v>85</v>
      </c>
      <c r="BY100" s="76">
        <v>6</v>
      </c>
      <c r="BZ100" s="76">
        <v>111</v>
      </c>
      <c r="CA100" s="76">
        <v>5</v>
      </c>
      <c r="CB100" s="76">
        <v>16</v>
      </c>
      <c r="CC100" s="76">
        <v>0</v>
      </c>
      <c r="CD100" s="76">
        <v>1448</v>
      </c>
      <c r="CE100" s="12">
        <v>1334</v>
      </c>
    </row>
    <row r="101" spans="1:83" x14ac:dyDescent="0.35">
      <c r="A101" s="71">
        <v>97</v>
      </c>
      <c r="B101" s="75" t="s">
        <v>103</v>
      </c>
      <c r="C101" s="76">
        <v>0</v>
      </c>
      <c r="D101" s="76">
        <v>0</v>
      </c>
      <c r="E101" s="76">
        <v>5</v>
      </c>
      <c r="F101" s="76">
        <v>21</v>
      </c>
      <c r="G101" s="76">
        <v>3</v>
      </c>
      <c r="H101" s="76">
        <v>7</v>
      </c>
      <c r="I101" s="76">
        <v>6</v>
      </c>
      <c r="J101" s="76">
        <v>0</v>
      </c>
      <c r="K101" s="76">
        <v>11</v>
      </c>
      <c r="L101" s="76">
        <v>262</v>
      </c>
      <c r="M101" s="76">
        <v>0</v>
      </c>
      <c r="N101" s="76">
        <v>6</v>
      </c>
      <c r="O101" s="76">
        <v>9</v>
      </c>
      <c r="P101" s="76">
        <v>110</v>
      </c>
      <c r="Q101" s="76">
        <v>0</v>
      </c>
      <c r="R101" s="76">
        <v>0</v>
      </c>
      <c r="S101" s="76">
        <v>0</v>
      </c>
      <c r="T101" s="76">
        <v>33</v>
      </c>
      <c r="U101" s="76">
        <v>5</v>
      </c>
      <c r="V101" s="76">
        <v>23</v>
      </c>
      <c r="W101" s="76">
        <v>0</v>
      </c>
      <c r="X101" s="76">
        <v>8</v>
      </c>
      <c r="Y101" s="76">
        <v>0</v>
      </c>
      <c r="Z101" s="76">
        <v>0</v>
      </c>
      <c r="AA101" s="76">
        <v>4</v>
      </c>
      <c r="AB101" s="76">
        <v>60</v>
      </c>
      <c r="AC101" s="76">
        <v>36</v>
      </c>
      <c r="AD101" s="76">
        <v>8</v>
      </c>
      <c r="AE101" s="76">
        <v>0</v>
      </c>
      <c r="AF101" s="76">
        <v>0</v>
      </c>
      <c r="AG101" s="76">
        <v>54</v>
      </c>
      <c r="AH101" s="76">
        <v>0</v>
      </c>
      <c r="AI101" s="76">
        <v>61</v>
      </c>
      <c r="AJ101" s="76">
        <v>0</v>
      </c>
      <c r="AK101" s="76">
        <v>50</v>
      </c>
      <c r="AL101" s="76">
        <v>44</v>
      </c>
      <c r="AM101" s="76">
        <v>21</v>
      </c>
      <c r="AN101" s="76">
        <v>0</v>
      </c>
      <c r="AO101" s="76">
        <v>0</v>
      </c>
      <c r="AP101" s="76">
        <v>22</v>
      </c>
      <c r="AQ101" s="76">
        <v>0</v>
      </c>
      <c r="AR101" s="76">
        <v>52</v>
      </c>
      <c r="AS101" s="76">
        <v>16</v>
      </c>
      <c r="AT101" s="76">
        <v>5</v>
      </c>
      <c r="AU101" s="76">
        <v>96</v>
      </c>
      <c r="AV101" s="76">
        <v>6</v>
      </c>
      <c r="AW101" s="76">
        <v>0</v>
      </c>
      <c r="AX101" s="76">
        <v>9</v>
      </c>
      <c r="AY101" s="76">
        <v>21</v>
      </c>
      <c r="AZ101" s="76">
        <v>32</v>
      </c>
      <c r="BA101" s="76">
        <v>0</v>
      </c>
      <c r="BB101" s="76">
        <v>36</v>
      </c>
      <c r="BC101" s="76">
        <v>5</v>
      </c>
      <c r="BD101" s="76">
        <v>0</v>
      </c>
      <c r="BE101" s="76">
        <v>0</v>
      </c>
      <c r="BF101" s="76">
        <v>0</v>
      </c>
      <c r="BG101" s="76">
        <v>8</v>
      </c>
      <c r="BH101" s="76">
        <v>0</v>
      </c>
      <c r="BI101" s="76">
        <v>3</v>
      </c>
      <c r="BJ101" s="76">
        <v>0</v>
      </c>
      <c r="BK101" s="76">
        <v>0</v>
      </c>
      <c r="BL101" s="76">
        <v>0</v>
      </c>
      <c r="BM101" s="76">
        <v>0</v>
      </c>
      <c r="BN101" s="76">
        <v>7</v>
      </c>
      <c r="BO101" s="76">
        <v>0</v>
      </c>
      <c r="BP101" s="76">
        <v>0</v>
      </c>
      <c r="BQ101" s="76">
        <v>3</v>
      </c>
      <c r="BR101" s="76">
        <v>0</v>
      </c>
      <c r="BS101" s="76">
        <v>0</v>
      </c>
      <c r="BT101" s="76">
        <v>3</v>
      </c>
      <c r="BU101" s="76">
        <v>3</v>
      </c>
      <c r="BV101" s="76">
        <v>0</v>
      </c>
      <c r="BW101" s="76">
        <v>37</v>
      </c>
      <c r="BX101" s="76">
        <v>81</v>
      </c>
      <c r="BY101" s="76">
        <v>0</v>
      </c>
      <c r="BZ101" s="76">
        <v>112</v>
      </c>
      <c r="CA101" s="76">
        <v>9</v>
      </c>
      <c r="CB101" s="76">
        <v>8</v>
      </c>
      <c r="CC101" s="76">
        <v>0</v>
      </c>
      <c r="CD101" s="76">
        <v>1445</v>
      </c>
      <c r="CE101" s="12">
        <v>1302</v>
      </c>
    </row>
    <row r="102" spans="1:83" x14ac:dyDescent="0.35">
      <c r="A102" s="71">
        <v>98</v>
      </c>
      <c r="B102" s="75" t="s">
        <v>104</v>
      </c>
      <c r="C102" s="76">
        <v>0</v>
      </c>
      <c r="D102" s="76">
        <v>0</v>
      </c>
      <c r="E102" s="76">
        <v>8</v>
      </c>
      <c r="F102" s="76">
        <v>11</v>
      </c>
      <c r="G102" s="76">
        <v>0</v>
      </c>
      <c r="H102" s="76">
        <v>3</v>
      </c>
      <c r="I102" s="76">
        <v>10</v>
      </c>
      <c r="J102" s="76">
        <v>0</v>
      </c>
      <c r="K102" s="76">
        <v>36</v>
      </c>
      <c r="L102" s="76">
        <v>105</v>
      </c>
      <c r="M102" s="76">
        <v>0</v>
      </c>
      <c r="N102" s="76">
        <v>0</v>
      </c>
      <c r="O102" s="76">
        <v>19</v>
      </c>
      <c r="P102" s="76">
        <v>161</v>
      </c>
      <c r="Q102" s="76">
        <v>0</v>
      </c>
      <c r="R102" s="76">
        <v>0</v>
      </c>
      <c r="S102" s="76">
        <v>0</v>
      </c>
      <c r="T102" s="76">
        <v>17</v>
      </c>
      <c r="U102" s="76">
        <v>0</v>
      </c>
      <c r="V102" s="76">
        <v>5</v>
      </c>
      <c r="W102" s="76">
        <v>0</v>
      </c>
      <c r="X102" s="76">
        <v>5</v>
      </c>
      <c r="Y102" s="76">
        <v>0</v>
      </c>
      <c r="Z102" s="76">
        <v>0</v>
      </c>
      <c r="AA102" s="76">
        <v>4</v>
      </c>
      <c r="AB102" s="76">
        <v>74</v>
      </c>
      <c r="AC102" s="76">
        <v>6</v>
      </c>
      <c r="AD102" s="76">
        <v>24</v>
      </c>
      <c r="AE102" s="76">
        <v>0</v>
      </c>
      <c r="AF102" s="76">
        <v>0</v>
      </c>
      <c r="AG102" s="76">
        <v>10</v>
      </c>
      <c r="AH102" s="76">
        <v>0</v>
      </c>
      <c r="AI102" s="76">
        <v>99</v>
      </c>
      <c r="AJ102" s="76">
        <v>0</v>
      </c>
      <c r="AK102" s="76">
        <v>20</v>
      </c>
      <c r="AL102" s="76">
        <v>50</v>
      </c>
      <c r="AM102" s="76">
        <v>0</v>
      </c>
      <c r="AN102" s="76">
        <v>0</v>
      </c>
      <c r="AO102" s="76">
        <v>0</v>
      </c>
      <c r="AP102" s="76">
        <v>49</v>
      </c>
      <c r="AQ102" s="76">
        <v>0</v>
      </c>
      <c r="AR102" s="76">
        <v>6</v>
      </c>
      <c r="AS102" s="76">
        <v>21</v>
      </c>
      <c r="AT102" s="76">
        <v>5</v>
      </c>
      <c r="AU102" s="76">
        <v>75</v>
      </c>
      <c r="AV102" s="76">
        <v>10</v>
      </c>
      <c r="AW102" s="76">
        <v>4</v>
      </c>
      <c r="AX102" s="76">
        <v>3</v>
      </c>
      <c r="AY102" s="76">
        <v>42</v>
      </c>
      <c r="AZ102" s="76">
        <v>11</v>
      </c>
      <c r="BA102" s="76">
        <v>0</v>
      </c>
      <c r="BB102" s="76">
        <v>10</v>
      </c>
      <c r="BC102" s="76">
        <v>9</v>
      </c>
      <c r="BD102" s="76">
        <v>0</v>
      </c>
      <c r="BE102" s="76">
        <v>0</v>
      </c>
      <c r="BF102" s="76">
        <v>0</v>
      </c>
      <c r="BG102" s="76">
        <v>5</v>
      </c>
      <c r="BH102" s="76">
        <v>0</v>
      </c>
      <c r="BI102" s="76">
        <v>0</v>
      </c>
      <c r="BJ102" s="76">
        <v>0</v>
      </c>
      <c r="BK102" s="76">
        <v>0</v>
      </c>
      <c r="BL102" s="76">
        <v>0</v>
      </c>
      <c r="BM102" s="76">
        <v>0</v>
      </c>
      <c r="BN102" s="76">
        <v>5</v>
      </c>
      <c r="BO102" s="76">
        <v>0</v>
      </c>
      <c r="BP102" s="76">
        <v>0</v>
      </c>
      <c r="BQ102" s="76">
        <v>3</v>
      </c>
      <c r="BR102" s="76">
        <v>0</v>
      </c>
      <c r="BS102" s="76">
        <v>0</v>
      </c>
      <c r="BT102" s="76">
        <v>0</v>
      </c>
      <c r="BU102" s="76">
        <v>0</v>
      </c>
      <c r="BV102" s="76">
        <v>0</v>
      </c>
      <c r="BW102" s="76">
        <v>51</v>
      </c>
      <c r="BX102" s="76">
        <v>152</v>
      </c>
      <c r="BY102" s="76">
        <v>0</v>
      </c>
      <c r="BZ102" s="76">
        <v>163</v>
      </c>
      <c r="CA102" s="76">
        <v>3</v>
      </c>
      <c r="CB102" s="76">
        <v>0</v>
      </c>
      <c r="CC102" s="76">
        <v>0</v>
      </c>
      <c r="CD102" s="76">
        <v>1295</v>
      </c>
      <c r="CE102" s="12">
        <v>1229</v>
      </c>
    </row>
    <row r="103" spans="1:83" x14ac:dyDescent="0.35">
      <c r="A103" s="71">
        <v>99</v>
      </c>
      <c r="B103" s="75" t="s">
        <v>105</v>
      </c>
      <c r="C103" s="76">
        <v>0</v>
      </c>
      <c r="D103" s="76">
        <v>0</v>
      </c>
      <c r="E103" s="76">
        <v>9</v>
      </c>
      <c r="F103" s="76">
        <v>40</v>
      </c>
      <c r="G103" s="76">
        <v>4</v>
      </c>
      <c r="H103" s="76">
        <v>0</v>
      </c>
      <c r="I103" s="76">
        <v>9</v>
      </c>
      <c r="J103" s="76">
        <v>0</v>
      </c>
      <c r="K103" s="76">
        <v>17</v>
      </c>
      <c r="L103" s="76">
        <v>190</v>
      </c>
      <c r="M103" s="76">
        <v>0</v>
      </c>
      <c r="N103" s="76">
        <v>0</v>
      </c>
      <c r="O103" s="76">
        <v>3</v>
      </c>
      <c r="P103" s="76">
        <v>21</v>
      </c>
      <c r="Q103" s="76">
        <v>0</v>
      </c>
      <c r="R103" s="76">
        <v>0</v>
      </c>
      <c r="S103" s="76">
        <v>0</v>
      </c>
      <c r="T103" s="76">
        <v>14</v>
      </c>
      <c r="U103" s="76">
        <v>5</v>
      </c>
      <c r="V103" s="76">
        <v>14</v>
      </c>
      <c r="W103" s="76">
        <v>0</v>
      </c>
      <c r="X103" s="76">
        <v>20</v>
      </c>
      <c r="Y103" s="76">
        <v>0</v>
      </c>
      <c r="Z103" s="76">
        <v>7</v>
      </c>
      <c r="AA103" s="76">
        <v>8</v>
      </c>
      <c r="AB103" s="76">
        <v>40</v>
      </c>
      <c r="AC103" s="76">
        <v>131</v>
      </c>
      <c r="AD103" s="76">
        <v>0</v>
      </c>
      <c r="AE103" s="76">
        <v>0</v>
      </c>
      <c r="AF103" s="76">
        <v>0</v>
      </c>
      <c r="AG103" s="76">
        <v>24</v>
      </c>
      <c r="AH103" s="76">
        <v>0</v>
      </c>
      <c r="AI103" s="76">
        <v>69</v>
      </c>
      <c r="AJ103" s="76">
        <v>0</v>
      </c>
      <c r="AK103" s="76">
        <v>26</v>
      </c>
      <c r="AL103" s="76">
        <v>11</v>
      </c>
      <c r="AM103" s="76">
        <v>14</v>
      </c>
      <c r="AN103" s="76">
        <v>0</v>
      </c>
      <c r="AO103" s="76">
        <v>6</v>
      </c>
      <c r="AP103" s="76">
        <v>18</v>
      </c>
      <c r="AQ103" s="76">
        <v>0</v>
      </c>
      <c r="AR103" s="76">
        <v>21</v>
      </c>
      <c r="AS103" s="76">
        <v>4</v>
      </c>
      <c r="AT103" s="76">
        <v>14</v>
      </c>
      <c r="AU103" s="76">
        <v>12</v>
      </c>
      <c r="AV103" s="76">
        <v>0</v>
      </c>
      <c r="AW103" s="76">
        <v>9</v>
      </c>
      <c r="AX103" s="76">
        <v>0</v>
      </c>
      <c r="AY103" s="76">
        <v>24</v>
      </c>
      <c r="AZ103" s="76">
        <v>108</v>
      </c>
      <c r="BA103" s="76">
        <v>3</v>
      </c>
      <c r="BB103" s="76">
        <v>72</v>
      </c>
      <c r="BC103" s="76">
        <v>3</v>
      </c>
      <c r="BD103" s="76">
        <v>0</v>
      </c>
      <c r="BE103" s="76">
        <v>0</v>
      </c>
      <c r="BF103" s="76">
        <v>4</v>
      </c>
      <c r="BG103" s="76">
        <v>0</v>
      </c>
      <c r="BH103" s="76">
        <v>0</v>
      </c>
      <c r="BI103" s="76">
        <v>32</v>
      </c>
      <c r="BJ103" s="76">
        <v>0</v>
      </c>
      <c r="BK103" s="76">
        <v>0</v>
      </c>
      <c r="BL103" s="76">
        <v>0</v>
      </c>
      <c r="BM103" s="76">
        <v>0</v>
      </c>
      <c r="BN103" s="76">
        <v>17</v>
      </c>
      <c r="BO103" s="76">
        <v>0</v>
      </c>
      <c r="BP103" s="76">
        <v>5</v>
      </c>
      <c r="BQ103" s="76">
        <v>0</v>
      </c>
      <c r="BR103" s="76">
        <v>0</v>
      </c>
      <c r="BS103" s="76">
        <v>0</v>
      </c>
      <c r="BT103" s="76">
        <v>0</v>
      </c>
      <c r="BU103" s="76">
        <v>7</v>
      </c>
      <c r="BV103" s="76">
        <v>0</v>
      </c>
      <c r="BW103" s="76">
        <v>9</v>
      </c>
      <c r="BX103" s="76">
        <v>25</v>
      </c>
      <c r="BY103" s="76">
        <v>8</v>
      </c>
      <c r="BZ103" s="76">
        <v>9</v>
      </c>
      <c r="CA103" s="76">
        <v>11</v>
      </c>
      <c r="CB103" s="76">
        <v>17</v>
      </c>
      <c r="CC103" s="76">
        <v>0</v>
      </c>
      <c r="CD103" s="76">
        <v>1106</v>
      </c>
      <c r="CE103" s="12">
        <v>894</v>
      </c>
    </row>
    <row r="104" spans="1:83" x14ac:dyDescent="0.35">
      <c r="A104" s="71">
        <v>100</v>
      </c>
      <c r="B104" s="75" t="s">
        <v>106</v>
      </c>
      <c r="C104" s="76">
        <v>0</v>
      </c>
      <c r="D104" s="76">
        <v>0</v>
      </c>
      <c r="E104" s="76">
        <v>5</v>
      </c>
      <c r="F104" s="76">
        <v>21</v>
      </c>
      <c r="G104" s="76">
        <v>0</v>
      </c>
      <c r="H104" s="76">
        <v>0</v>
      </c>
      <c r="I104" s="76">
        <v>7</v>
      </c>
      <c r="J104" s="76">
        <v>0</v>
      </c>
      <c r="K104" s="76">
        <v>104</v>
      </c>
      <c r="L104" s="76">
        <v>40</v>
      </c>
      <c r="M104" s="76">
        <v>0</v>
      </c>
      <c r="N104" s="76">
        <v>0</v>
      </c>
      <c r="O104" s="76">
        <v>0</v>
      </c>
      <c r="P104" s="76">
        <v>22</v>
      </c>
      <c r="Q104" s="76">
        <v>0</v>
      </c>
      <c r="R104" s="76">
        <v>0</v>
      </c>
      <c r="S104" s="76">
        <v>0</v>
      </c>
      <c r="T104" s="76">
        <v>18</v>
      </c>
      <c r="U104" s="76">
        <v>0</v>
      </c>
      <c r="V104" s="76">
        <v>0</v>
      </c>
      <c r="W104" s="76">
        <v>0</v>
      </c>
      <c r="X104" s="76">
        <v>25</v>
      </c>
      <c r="Y104" s="76">
        <v>0</v>
      </c>
      <c r="Z104" s="76">
        <v>0</v>
      </c>
      <c r="AA104" s="76">
        <v>0</v>
      </c>
      <c r="AB104" s="76">
        <v>125</v>
      </c>
      <c r="AC104" s="76">
        <v>0</v>
      </c>
      <c r="AD104" s="76">
        <v>0</v>
      </c>
      <c r="AE104" s="76">
        <v>0</v>
      </c>
      <c r="AF104" s="76">
        <v>0</v>
      </c>
      <c r="AG104" s="76">
        <v>8</v>
      </c>
      <c r="AH104" s="76">
        <v>0</v>
      </c>
      <c r="AI104" s="76">
        <v>0</v>
      </c>
      <c r="AJ104" s="76">
        <v>0</v>
      </c>
      <c r="AK104" s="76">
        <v>43</v>
      </c>
      <c r="AL104" s="76">
        <v>84</v>
      </c>
      <c r="AM104" s="76">
        <v>0</v>
      </c>
      <c r="AN104" s="76">
        <v>0</v>
      </c>
      <c r="AO104" s="76">
        <v>5</v>
      </c>
      <c r="AP104" s="76">
        <v>120</v>
      </c>
      <c r="AQ104" s="76">
        <v>0</v>
      </c>
      <c r="AR104" s="76">
        <v>13</v>
      </c>
      <c r="AS104" s="76">
        <v>20</v>
      </c>
      <c r="AT104" s="76">
        <v>17</v>
      </c>
      <c r="AU104" s="76">
        <v>3</v>
      </c>
      <c r="AV104" s="76">
        <v>0</v>
      </c>
      <c r="AW104" s="76">
        <v>0</v>
      </c>
      <c r="AX104" s="76">
        <v>0</v>
      </c>
      <c r="AY104" s="76">
        <v>130</v>
      </c>
      <c r="AZ104" s="76">
        <v>11</v>
      </c>
      <c r="BA104" s="76">
        <v>0</v>
      </c>
      <c r="BB104" s="76">
        <v>12</v>
      </c>
      <c r="BC104" s="76">
        <v>0</v>
      </c>
      <c r="BD104" s="76">
        <v>0</v>
      </c>
      <c r="BE104" s="76">
        <v>0</v>
      </c>
      <c r="BF104" s="76">
        <v>0</v>
      </c>
      <c r="BG104" s="76">
        <v>10</v>
      </c>
      <c r="BH104" s="76">
        <v>0</v>
      </c>
      <c r="BI104" s="76">
        <v>5</v>
      </c>
      <c r="BJ104" s="76">
        <v>0</v>
      </c>
      <c r="BK104" s="76">
        <v>0</v>
      </c>
      <c r="BL104" s="76">
        <v>0</v>
      </c>
      <c r="BM104" s="76">
        <v>0</v>
      </c>
      <c r="BN104" s="76">
        <v>28</v>
      </c>
      <c r="BO104" s="76">
        <v>0</v>
      </c>
      <c r="BP104" s="76">
        <v>0</v>
      </c>
      <c r="BQ104" s="76">
        <v>0</v>
      </c>
      <c r="BR104" s="76">
        <v>0</v>
      </c>
      <c r="BS104" s="76">
        <v>0</v>
      </c>
      <c r="BT104" s="76">
        <v>0</v>
      </c>
      <c r="BU104" s="76">
        <v>0</v>
      </c>
      <c r="BV104" s="76">
        <v>0</v>
      </c>
      <c r="BW104" s="76">
        <v>133</v>
      </c>
      <c r="BX104" s="76">
        <v>18</v>
      </c>
      <c r="BY104" s="76">
        <v>4</v>
      </c>
      <c r="BZ104" s="76">
        <v>11</v>
      </c>
      <c r="CA104" s="76">
        <v>25</v>
      </c>
      <c r="CB104" s="76">
        <v>6</v>
      </c>
      <c r="CC104" s="76">
        <v>0</v>
      </c>
      <c r="CD104" s="76">
        <v>1071</v>
      </c>
      <c r="CE104" s="12">
        <v>1059</v>
      </c>
    </row>
    <row r="105" spans="1:83" x14ac:dyDescent="0.35">
      <c r="A105" s="71">
        <v>101</v>
      </c>
      <c r="B105" s="75" t="s">
        <v>107</v>
      </c>
      <c r="C105" s="76">
        <v>0</v>
      </c>
      <c r="D105" s="76">
        <v>0</v>
      </c>
      <c r="E105" s="76">
        <v>10</v>
      </c>
      <c r="F105" s="76">
        <v>57</v>
      </c>
      <c r="G105" s="76">
        <v>4</v>
      </c>
      <c r="H105" s="76">
        <v>7</v>
      </c>
      <c r="I105" s="76">
        <v>3</v>
      </c>
      <c r="J105" s="76">
        <v>0</v>
      </c>
      <c r="K105" s="76">
        <v>29</v>
      </c>
      <c r="L105" s="76">
        <v>120</v>
      </c>
      <c r="M105" s="76">
        <v>0</v>
      </c>
      <c r="N105" s="76">
        <v>0</v>
      </c>
      <c r="O105" s="76">
        <v>9</v>
      </c>
      <c r="P105" s="76">
        <v>33</v>
      </c>
      <c r="Q105" s="76">
        <v>0</v>
      </c>
      <c r="R105" s="76">
        <v>0</v>
      </c>
      <c r="S105" s="76">
        <v>0</v>
      </c>
      <c r="T105" s="76">
        <v>20</v>
      </c>
      <c r="U105" s="76">
        <v>0</v>
      </c>
      <c r="V105" s="76">
        <v>16</v>
      </c>
      <c r="W105" s="76">
        <v>0</v>
      </c>
      <c r="X105" s="76">
        <v>9</v>
      </c>
      <c r="Y105" s="76">
        <v>0</v>
      </c>
      <c r="Z105" s="76">
        <v>3</v>
      </c>
      <c r="AA105" s="76">
        <v>5</v>
      </c>
      <c r="AB105" s="76">
        <v>28</v>
      </c>
      <c r="AC105" s="76">
        <v>87</v>
      </c>
      <c r="AD105" s="76">
        <v>0</v>
      </c>
      <c r="AE105" s="76">
        <v>5</v>
      </c>
      <c r="AF105" s="76">
        <v>0</v>
      </c>
      <c r="AG105" s="76">
        <v>24</v>
      </c>
      <c r="AH105" s="76">
        <v>0</v>
      </c>
      <c r="AI105" s="76">
        <v>48</v>
      </c>
      <c r="AJ105" s="76">
        <v>0</v>
      </c>
      <c r="AK105" s="76">
        <v>24</v>
      </c>
      <c r="AL105" s="76">
        <v>29</v>
      </c>
      <c r="AM105" s="76">
        <v>5</v>
      </c>
      <c r="AN105" s="76">
        <v>0</v>
      </c>
      <c r="AO105" s="76">
        <v>12</v>
      </c>
      <c r="AP105" s="76">
        <v>66</v>
      </c>
      <c r="AQ105" s="76">
        <v>0</v>
      </c>
      <c r="AR105" s="76">
        <v>11</v>
      </c>
      <c r="AS105" s="76">
        <v>24</v>
      </c>
      <c r="AT105" s="76">
        <v>0</v>
      </c>
      <c r="AU105" s="76">
        <v>7</v>
      </c>
      <c r="AV105" s="76">
        <v>11</v>
      </c>
      <c r="AW105" s="76">
        <v>0</v>
      </c>
      <c r="AX105" s="76">
        <v>3</v>
      </c>
      <c r="AY105" s="76">
        <v>59</v>
      </c>
      <c r="AZ105" s="76">
        <v>69</v>
      </c>
      <c r="BA105" s="76">
        <v>8</v>
      </c>
      <c r="BB105" s="76">
        <v>32</v>
      </c>
      <c r="BC105" s="76">
        <v>18</v>
      </c>
      <c r="BD105" s="76">
        <v>0</v>
      </c>
      <c r="BE105" s="76">
        <v>0</v>
      </c>
      <c r="BF105" s="76">
        <v>0</v>
      </c>
      <c r="BG105" s="76">
        <v>6</v>
      </c>
      <c r="BH105" s="76">
        <v>0</v>
      </c>
      <c r="BI105" s="76">
        <v>9</v>
      </c>
      <c r="BJ105" s="76">
        <v>0</v>
      </c>
      <c r="BK105" s="76">
        <v>0</v>
      </c>
      <c r="BL105" s="76">
        <v>0</v>
      </c>
      <c r="BM105" s="76">
        <v>0</v>
      </c>
      <c r="BN105" s="76">
        <v>5</v>
      </c>
      <c r="BO105" s="76">
        <v>0</v>
      </c>
      <c r="BP105" s="76">
        <v>0</v>
      </c>
      <c r="BQ105" s="76">
        <v>0</v>
      </c>
      <c r="BR105" s="76">
        <v>0</v>
      </c>
      <c r="BS105" s="76">
        <v>0</v>
      </c>
      <c r="BT105" s="76">
        <v>0</v>
      </c>
      <c r="BU105" s="76">
        <v>3</v>
      </c>
      <c r="BV105" s="76">
        <v>0</v>
      </c>
      <c r="BW105" s="76">
        <v>26</v>
      </c>
      <c r="BX105" s="76">
        <v>31</v>
      </c>
      <c r="BY105" s="76">
        <v>16</v>
      </c>
      <c r="BZ105" s="76">
        <v>12</v>
      </c>
      <c r="CA105" s="76">
        <v>3</v>
      </c>
      <c r="CB105" s="76">
        <v>17</v>
      </c>
      <c r="CC105" s="76">
        <v>0</v>
      </c>
      <c r="CD105" s="76">
        <v>1033</v>
      </c>
      <c r="CE105" s="12">
        <v>844</v>
      </c>
    </row>
    <row r="106" spans="1:83" x14ac:dyDescent="0.35">
      <c r="A106" s="71">
        <v>102</v>
      </c>
      <c r="B106" s="75" t="s">
        <v>108</v>
      </c>
      <c r="C106" s="76">
        <v>0</v>
      </c>
      <c r="D106" s="76">
        <v>0</v>
      </c>
      <c r="E106" s="76">
        <v>0</v>
      </c>
      <c r="F106" s="76">
        <v>0</v>
      </c>
      <c r="G106" s="76">
        <v>0</v>
      </c>
      <c r="H106" s="76">
        <v>0</v>
      </c>
      <c r="I106" s="76">
        <v>6</v>
      </c>
      <c r="J106" s="76">
        <v>0</v>
      </c>
      <c r="K106" s="76">
        <v>3</v>
      </c>
      <c r="L106" s="76">
        <v>0</v>
      </c>
      <c r="M106" s="76">
        <v>0</v>
      </c>
      <c r="N106" s="76">
        <v>0</v>
      </c>
      <c r="O106" s="76">
        <v>0</v>
      </c>
      <c r="P106" s="76">
        <v>117</v>
      </c>
      <c r="Q106" s="76">
        <v>0</v>
      </c>
      <c r="R106" s="76">
        <v>0</v>
      </c>
      <c r="S106" s="76">
        <v>0</v>
      </c>
      <c r="T106" s="76">
        <v>8</v>
      </c>
      <c r="U106" s="76">
        <v>0</v>
      </c>
      <c r="V106" s="76">
        <v>5</v>
      </c>
      <c r="W106" s="76">
        <v>0</v>
      </c>
      <c r="X106" s="76">
        <v>5</v>
      </c>
      <c r="Y106" s="76">
        <v>0</v>
      </c>
      <c r="Z106" s="76">
        <v>0</v>
      </c>
      <c r="AA106" s="76">
        <v>0</v>
      </c>
      <c r="AB106" s="76">
        <v>526</v>
      </c>
      <c r="AC106" s="76">
        <v>0</v>
      </c>
      <c r="AD106" s="76">
        <v>0</v>
      </c>
      <c r="AE106" s="76">
        <v>0</v>
      </c>
      <c r="AF106" s="76">
        <v>0</v>
      </c>
      <c r="AG106" s="76">
        <v>22</v>
      </c>
      <c r="AH106" s="76">
        <v>0</v>
      </c>
      <c r="AI106" s="76">
        <v>4</v>
      </c>
      <c r="AJ106" s="76">
        <v>0</v>
      </c>
      <c r="AK106" s="76">
        <v>112</v>
      </c>
      <c r="AL106" s="76">
        <v>42</v>
      </c>
      <c r="AM106" s="76">
        <v>6</v>
      </c>
      <c r="AN106" s="76">
        <v>0</v>
      </c>
      <c r="AO106" s="76">
        <v>0</v>
      </c>
      <c r="AP106" s="76">
        <v>8</v>
      </c>
      <c r="AQ106" s="76">
        <v>0</v>
      </c>
      <c r="AR106" s="76">
        <v>0</v>
      </c>
      <c r="AS106" s="76">
        <v>20</v>
      </c>
      <c r="AT106" s="76">
        <v>0</v>
      </c>
      <c r="AU106" s="76">
        <v>0</v>
      </c>
      <c r="AV106" s="76">
        <v>0</v>
      </c>
      <c r="AW106" s="76">
        <v>0</v>
      </c>
      <c r="AX106" s="76">
        <v>0</v>
      </c>
      <c r="AY106" s="76">
        <v>23</v>
      </c>
      <c r="AZ106" s="76">
        <v>6</v>
      </c>
      <c r="BA106" s="76">
        <v>0</v>
      </c>
      <c r="BB106" s="76">
        <v>5</v>
      </c>
      <c r="BC106" s="76">
        <v>0</v>
      </c>
      <c r="BD106" s="76">
        <v>0</v>
      </c>
      <c r="BE106" s="76">
        <v>0</v>
      </c>
      <c r="BF106" s="76">
        <v>0</v>
      </c>
      <c r="BG106" s="76">
        <v>0</v>
      </c>
      <c r="BH106" s="76">
        <v>0</v>
      </c>
      <c r="BI106" s="76">
        <v>0</v>
      </c>
      <c r="BJ106" s="76">
        <v>0</v>
      </c>
      <c r="BK106" s="76">
        <v>0</v>
      </c>
      <c r="BL106" s="76">
        <v>0</v>
      </c>
      <c r="BM106" s="76">
        <v>0</v>
      </c>
      <c r="BN106" s="76">
        <v>5</v>
      </c>
      <c r="BO106" s="76">
        <v>0</v>
      </c>
      <c r="BP106" s="76">
        <v>0</v>
      </c>
      <c r="BQ106" s="76">
        <v>3</v>
      </c>
      <c r="BR106" s="76">
        <v>0</v>
      </c>
      <c r="BS106" s="76">
        <v>0</v>
      </c>
      <c r="BT106" s="76">
        <v>0</v>
      </c>
      <c r="BU106" s="76">
        <v>0</v>
      </c>
      <c r="BV106" s="76">
        <v>0</v>
      </c>
      <c r="BW106" s="76">
        <v>29</v>
      </c>
      <c r="BX106" s="76">
        <v>22</v>
      </c>
      <c r="BY106" s="76">
        <v>0</v>
      </c>
      <c r="BZ106" s="76">
        <v>10</v>
      </c>
      <c r="CA106" s="76">
        <v>0</v>
      </c>
      <c r="CB106" s="76">
        <v>4</v>
      </c>
      <c r="CC106" s="76">
        <v>0</v>
      </c>
      <c r="CD106" s="76">
        <v>1016</v>
      </c>
      <c r="CE106" s="12">
        <v>982</v>
      </c>
    </row>
    <row r="107" spans="1:83" x14ac:dyDescent="0.35">
      <c r="A107" s="71">
        <v>103</v>
      </c>
      <c r="B107" s="75" t="s">
        <v>109</v>
      </c>
      <c r="C107" s="76">
        <v>0</v>
      </c>
      <c r="D107" s="76">
        <v>0</v>
      </c>
      <c r="E107" s="76">
        <v>0</v>
      </c>
      <c r="F107" s="76">
        <v>13</v>
      </c>
      <c r="G107" s="76">
        <v>0</v>
      </c>
      <c r="H107" s="76">
        <v>0</v>
      </c>
      <c r="I107" s="76">
        <v>0</v>
      </c>
      <c r="J107" s="76">
        <v>0</v>
      </c>
      <c r="K107" s="76">
        <v>14</v>
      </c>
      <c r="L107" s="76">
        <v>99</v>
      </c>
      <c r="M107" s="76">
        <v>0</v>
      </c>
      <c r="N107" s="76">
        <v>0</v>
      </c>
      <c r="O107" s="76">
        <v>5</v>
      </c>
      <c r="P107" s="76">
        <v>80</v>
      </c>
      <c r="Q107" s="76">
        <v>0</v>
      </c>
      <c r="R107" s="76">
        <v>0</v>
      </c>
      <c r="S107" s="76">
        <v>0</v>
      </c>
      <c r="T107" s="76">
        <v>10</v>
      </c>
      <c r="U107" s="76">
        <v>0</v>
      </c>
      <c r="V107" s="76">
        <v>0</v>
      </c>
      <c r="W107" s="76">
        <v>0</v>
      </c>
      <c r="X107" s="76">
        <v>0</v>
      </c>
      <c r="Y107" s="76">
        <v>0</v>
      </c>
      <c r="Z107" s="76">
        <v>0</v>
      </c>
      <c r="AA107" s="76">
        <v>0</v>
      </c>
      <c r="AB107" s="76">
        <v>63</v>
      </c>
      <c r="AC107" s="76">
        <v>0</v>
      </c>
      <c r="AD107" s="76">
        <v>0</v>
      </c>
      <c r="AE107" s="76">
        <v>0</v>
      </c>
      <c r="AF107" s="76">
        <v>0</v>
      </c>
      <c r="AG107" s="76">
        <v>0</v>
      </c>
      <c r="AH107" s="76">
        <v>0</v>
      </c>
      <c r="AI107" s="76">
        <v>6</v>
      </c>
      <c r="AJ107" s="76">
        <v>0</v>
      </c>
      <c r="AK107" s="76">
        <v>26</v>
      </c>
      <c r="AL107" s="76">
        <v>28</v>
      </c>
      <c r="AM107" s="76">
        <v>0</v>
      </c>
      <c r="AN107" s="76">
        <v>0</v>
      </c>
      <c r="AO107" s="76">
        <v>0</v>
      </c>
      <c r="AP107" s="76">
        <v>23</v>
      </c>
      <c r="AQ107" s="76">
        <v>0</v>
      </c>
      <c r="AR107" s="76">
        <v>24</v>
      </c>
      <c r="AS107" s="76">
        <v>0</v>
      </c>
      <c r="AT107" s="76">
        <v>11</v>
      </c>
      <c r="AU107" s="76">
        <v>53</v>
      </c>
      <c r="AV107" s="76">
        <v>0</v>
      </c>
      <c r="AW107" s="76">
        <v>0</v>
      </c>
      <c r="AX107" s="76">
        <v>0</v>
      </c>
      <c r="AY107" s="76">
        <v>43</v>
      </c>
      <c r="AZ107" s="76">
        <v>29</v>
      </c>
      <c r="BA107" s="76">
        <v>0</v>
      </c>
      <c r="BB107" s="76">
        <v>3</v>
      </c>
      <c r="BC107" s="76">
        <v>0</v>
      </c>
      <c r="BD107" s="76">
        <v>0</v>
      </c>
      <c r="BE107" s="76">
        <v>0</v>
      </c>
      <c r="BF107" s="76">
        <v>0</v>
      </c>
      <c r="BG107" s="76">
        <v>3</v>
      </c>
      <c r="BH107" s="76">
        <v>0</v>
      </c>
      <c r="BI107" s="76">
        <v>0</v>
      </c>
      <c r="BJ107" s="76">
        <v>0</v>
      </c>
      <c r="BK107" s="76">
        <v>0</v>
      </c>
      <c r="BL107" s="76">
        <v>0</v>
      </c>
      <c r="BM107" s="76">
        <v>0</v>
      </c>
      <c r="BN107" s="76">
        <v>4</v>
      </c>
      <c r="BO107" s="76">
        <v>0</v>
      </c>
      <c r="BP107" s="76">
        <v>0</v>
      </c>
      <c r="BQ107" s="76">
        <v>0</v>
      </c>
      <c r="BR107" s="76">
        <v>0</v>
      </c>
      <c r="BS107" s="76">
        <v>0</v>
      </c>
      <c r="BT107" s="76">
        <v>0</v>
      </c>
      <c r="BU107" s="76">
        <v>0</v>
      </c>
      <c r="BV107" s="76">
        <v>0</v>
      </c>
      <c r="BW107" s="76">
        <v>30</v>
      </c>
      <c r="BX107" s="76">
        <v>68</v>
      </c>
      <c r="BY107" s="76">
        <v>0</v>
      </c>
      <c r="BZ107" s="76">
        <v>16</v>
      </c>
      <c r="CA107" s="76">
        <v>119</v>
      </c>
      <c r="CB107" s="76">
        <v>0</v>
      </c>
      <c r="CC107" s="76">
        <v>0</v>
      </c>
      <c r="CD107" s="76">
        <v>786</v>
      </c>
      <c r="CE107" s="12">
        <v>770</v>
      </c>
    </row>
    <row r="108" spans="1:83" x14ac:dyDescent="0.35">
      <c r="A108" s="71">
        <v>104</v>
      </c>
      <c r="B108" s="75" t="s">
        <v>110</v>
      </c>
      <c r="C108" s="76">
        <v>0</v>
      </c>
      <c r="D108" s="76">
        <v>0</v>
      </c>
      <c r="E108" s="76">
        <v>0</v>
      </c>
      <c r="F108" s="76">
        <v>9</v>
      </c>
      <c r="G108" s="76">
        <v>0</v>
      </c>
      <c r="H108" s="76">
        <v>0</v>
      </c>
      <c r="I108" s="76">
        <v>5</v>
      </c>
      <c r="J108" s="76">
        <v>0</v>
      </c>
      <c r="K108" s="76">
        <v>4</v>
      </c>
      <c r="L108" s="76">
        <v>120</v>
      </c>
      <c r="M108" s="76">
        <v>0</v>
      </c>
      <c r="N108" s="76">
        <v>5</v>
      </c>
      <c r="O108" s="76">
        <v>0</v>
      </c>
      <c r="P108" s="76">
        <v>40</v>
      </c>
      <c r="Q108" s="76">
        <v>0</v>
      </c>
      <c r="R108" s="76">
        <v>0</v>
      </c>
      <c r="S108" s="76">
        <v>0</v>
      </c>
      <c r="T108" s="76">
        <v>33</v>
      </c>
      <c r="U108" s="76">
        <v>0</v>
      </c>
      <c r="V108" s="76">
        <v>0</v>
      </c>
      <c r="W108" s="76">
        <v>0</v>
      </c>
      <c r="X108" s="76">
        <v>5</v>
      </c>
      <c r="Y108" s="76">
        <v>0</v>
      </c>
      <c r="Z108" s="76">
        <v>0</v>
      </c>
      <c r="AA108" s="76">
        <v>0</v>
      </c>
      <c r="AB108" s="76">
        <v>163</v>
      </c>
      <c r="AC108" s="76">
        <v>6</v>
      </c>
      <c r="AD108" s="76">
        <v>74</v>
      </c>
      <c r="AE108" s="76">
        <v>5</v>
      </c>
      <c r="AF108" s="76">
        <v>0</v>
      </c>
      <c r="AG108" s="76">
        <v>25</v>
      </c>
      <c r="AH108" s="76">
        <v>0</v>
      </c>
      <c r="AI108" s="76">
        <v>14</v>
      </c>
      <c r="AJ108" s="76">
        <v>0</v>
      </c>
      <c r="AK108" s="76">
        <v>4</v>
      </c>
      <c r="AL108" s="76">
        <v>0</v>
      </c>
      <c r="AM108" s="76">
        <v>0</v>
      </c>
      <c r="AN108" s="76">
        <v>0</v>
      </c>
      <c r="AO108" s="76">
        <v>0</v>
      </c>
      <c r="AP108" s="76">
        <v>31</v>
      </c>
      <c r="AQ108" s="76">
        <v>0</v>
      </c>
      <c r="AR108" s="76">
        <v>18</v>
      </c>
      <c r="AS108" s="76">
        <v>0</v>
      </c>
      <c r="AT108" s="76">
        <v>3</v>
      </c>
      <c r="AU108" s="76">
        <v>38</v>
      </c>
      <c r="AV108" s="76">
        <v>0</v>
      </c>
      <c r="AW108" s="76">
        <v>0</v>
      </c>
      <c r="AX108" s="76">
        <v>0</v>
      </c>
      <c r="AY108" s="76">
        <v>0</v>
      </c>
      <c r="AZ108" s="76">
        <v>10</v>
      </c>
      <c r="BA108" s="76">
        <v>0</v>
      </c>
      <c r="BB108" s="76">
        <v>3</v>
      </c>
      <c r="BC108" s="76">
        <v>0</v>
      </c>
      <c r="BD108" s="76">
        <v>0</v>
      </c>
      <c r="BE108" s="76">
        <v>0</v>
      </c>
      <c r="BF108" s="76">
        <v>0</v>
      </c>
      <c r="BG108" s="76">
        <v>0</v>
      </c>
      <c r="BH108" s="76">
        <v>0</v>
      </c>
      <c r="BI108" s="76">
        <v>14</v>
      </c>
      <c r="BJ108" s="76">
        <v>0</v>
      </c>
      <c r="BK108" s="76">
        <v>0</v>
      </c>
      <c r="BL108" s="76">
        <v>0</v>
      </c>
      <c r="BM108" s="76">
        <v>0</v>
      </c>
      <c r="BN108" s="76">
        <v>0</v>
      </c>
      <c r="BO108" s="76">
        <v>0</v>
      </c>
      <c r="BP108" s="76">
        <v>0</v>
      </c>
      <c r="BQ108" s="76">
        <v>0</v>
      </c>
      <c r="BR108" s="76">
        <v>0</v>
      </c>
      <c r="BS108" s="76">
        <v>0</v>
      </c>
      <c r="BT108" s="76">
        <v>0</v>
      </c>
      <c r="BU108" s="76">
        <v>0</v>
      </c>
      <c r="BV108" s="76">
        <v>0</v>
      </c>
      <c r="BW108" s="76">
        <v>0</v>
      </c>
      <c r="BX108" s="76">
        <v>54</v>
      </c>
      <c r="BY108" s="76">
        <v>0</v>
      </c>
      <c r="BZ108" s="76">
        <v>46</v>
      </c>
      <c r="CA108" s="76">
        <v>0</v>
      </c>
      <c r="CB108" s="76">
        <v>5</v>
      </c>
      <c r="CC108" s="76">
        <v>0</v>
      </c>
      <c r="CD108" s="76">
        <v>746</v>
      </c>
      <c r="CE108" s="12">
        <v>644</v>
      </c>
    </row>
    <row r="109" spans="1:83" x14ac:dyDescent="0.35">
      <c r="A109" s="71">
        <v>105</v>
      </c>
      <c r="B109" s="75" t="s">
        <v>111</v>
      </c>
      <c r="C109" s="76">
        <v>0</v>
      </c>
      <c r="D109" s="76">
        <v>0</v>
      </c>
      <c r="E109" s="76">
        <v>6</v>
      </c>
      <c r="F109" s="76">
        <v>18</v>
      </c>
      <c r="G109" s="76">
        <v>0</v>
      </c>
      <c r="H109" s="76">
        <v>0</v>
      </c>
      <c r="I109" s="76">
        <v>13</v>
      </c>
      <c r="J109" s="76">
        <v>0</v>
      </c>
      <c r="K109" s="76">
        <v>57</v>
      </c>
      <c r="L109" s="76">
        <v>9</v>
      </c>
      <c r="M109" s="76">
        <v>0</v>
      </c>
      <c r="N109" s="76">
        <v>0</v>
      </c>
      <c r="O109" s="76">
        <v>3</v>
      </c>
      <c r="P109" s="76">
        <v>35</v>
      </c>
      <c r="Q109" s="76">
        <v>0</v>
      </c>
      <c r="R109" s="76">
        <v>0</v>
      </c>
      <c r="S109" s="76">
        <v>0</v>
      </c>
      <c r="T109" s="76">
        <v>5</v>
      </c>
      <c r="U109" s="76">
        <v>0</v>
      </c>
      <c r="V109" s="76">
        <v>7</v>
      </c>
      <c r="W109" s="76">
        <v>0</v>
      </c>
      <c r="X109" s="76">
        <v>3</v>
      </c>
      <c r="Y109" s="76">
        <v>0</v>
      </c>
      <c r="Z109" s="76">
        <v>0</v>
      </c>
      <c r="AA109" s="76">
        <v>0</v>
      </c>
      <c r="AB109" s="76">
        <v>15</v>
      </c>
      <c r="AC109" s="76">
        <v>16</v>
      </c>
      <c r="AD109" s="76">
        <v>0</v>
      </c>
      <c r="AE109" s="76">
        <v>0</v>
      </c>
      <c r="AF109" s="76">
        <v>0</v>
      </c>
      <c r="AG109" s="76">
        <v>3</v>
      </c>
      <c r="AH109" s="76">
        <v>0</v>
      </c>
      <c r="AI109" s="76">
        <v>5</v>
      </c>
      <c r="AJ109" s="76">
        <v>0</v>
      </c>
      <c r="AK109" s="76">
        <v>9</v>
      </c>
      <c r="AL109" s="76">
        <v>43</v>
      </c>
      <c r="AM109" s="76">
        <v>0</v>
      </c>
      <c r="AN109" s="76">
        <v>0</v>
      </c>
      <c r="AO109" s="76">
        <v>0</v>
      </c>
      <c r="AP109" s="76">
        <v>138</v>
      </c>
      <c r="AQ109" s="76">
        <v>0</v>
      </c>
      <c r="AR109" s="76">
        <v>0</v>
      </c>
      <c r="AS109" s="76">
        <v>33</v>
      </c>
      <c r="AT109" s="76">
        <v>16</v>
      </c>
      <c r="AU109" s="76">
        <v>14</v>
      </c>
      <c r="AV109" s="76">
        <v>0</v>
      </c>
      <c r="AW109" s="76">
        <v>0</v>
      </c>
      <c r="AX109" s="76">
        <v>0</v>
      </c>
      <c r="AY109" s="76">
        <v>47</v>
      </c>
      <c r="AZ109" s="76">
        <v>3</v>
      </c>
      <c r="BA109" s="76">
        <v>0</v>
      </c>
      <c r="BB109" s="76">
        <v>3</v>
      </c>
      <c r="BC109" s="76">
        <v>4</v>
      </c>
      <c r="BD109" s="76">
        <v>0</v>
      </c>
      <c r="BE109" s="76">
        <v>0</v>
      </c>
      <c r="BF109" s="76">
        <v>0</v>
      </c>
      <c r="BG109" s="76">
        <v>7</v>
      </c>
      <c r="BH109" s="76">
        <v>0</v>
      </c>
      <c r="BI109" s="76">
        <v>12</v>
      </c>
      <c r="BJ109" s="76">
        <v>0</v>
      </c>
      <c r="BK109" s="76">
        <v>0</v>
      </c>
      <c r="BL109" s="76">
        <v>0</v>
      </c>
      <c r="BM109" s="76">
        <v>0</v>
      </c>
      <c r="BN109" s="76">
        <v>10</v>
      </c>
      <c r="BO109" s="76">
        <v>0</v>
      </c>
      <c r="BP109" s="76">
        <v>0</v>
      </c>
      <c r="BQ109" s="76">
        <v>0</v>
      </c>
      <c r="BR109" s="76">
        <v>0</v>
      </c>
      <c r="BS109" s="76">
        <v>0</v>
      </c>
      <c r="BT109" s="76">
        <v>0</v>
      </c>
      <c r="BU109" s="76">
        <v>0</v>
      </c>
      <c r="BV109" s="76">
        <v>0</v>
      </c>
      <c r="BW109" s="76">
        <v>55</v>
      </c>
      <c r="BX109" s="76">
        <v>31</v>
      </c>
      <c r="BY109" s="76">
        <v>0</v>
      </c>
      <c r="BZ109" s="76">
        <v>12</v>
      </c>
      <c r="CA109" s="76">
        <v>4</v>
      </c>
      <c r="CB109" s="76">
        <v>15</v>
      </c>
      <c r="CC109" s="76">
        <v>0</v>
      </c>
      <c r="CD109" s="76">
        <v>675</v>
      </c>
      <c r="CE109" s="12">
        <v>629</v>
      </c>
    </row>
    <row r="110" spans="1:83" x14ac:dyDescent="0.35">
      <c r="A110" s="71">
        <v>106</v>
      </c>
      <c r="B110" s="75" t="s">
        <v>112</v>
      </c>
      <c r="C110" s="76">
        <v>0</v>
      </c>
      <c r="D110" s="76">
        <v>0</v>
      </c>
      <c r="E110" s="76">
        <v>0</v>
      </c>
      <c r="F110" s="76">
        <v>17</v>
      </c>
      <c r="G110" s="76">
        <v>0</v>
      </c>
      <c r="H110" s="76">
        <v>0</v>
      </c>
      <c r="I110" s="76">
        <v>17</v>
      </c>
      <c r="J110" s="76">
        <v>0</v>
      </c>
      <c r="K110" s="76">
        <v>13</v>
      </c>
      <c r="L110" s="76">
        <v>84</v>
      </c>
      <c r="M110" s="76">
        <v>0</v>
      </c>
      <c r="N110" s="76">
        <v>0</v>
      </c>
      <c r="O110" s="76">
        <v>6</v>
      </c>
      <c r="P110" s="76">
        <v>34</v>
      </c>
      <c r="Q110" s="76">
        <v>0</v>
      </c>
      <c r="R110" s="76">
        <v>0</v>
      </c>
      <c r="S110" s="76">
        <v>0</v>
      </c>
      <c r="T110" s="76">
        <v>30</v>
      </c>
      <c r="U110" s="76">
        <v>6</v>
      </c>
      <c r="V110" s="76">
        <v>7</v>
      </c>
      <c r="W110" s="76">
        <v>0</v>
      </c>
      <c r="X110" s="76">
        <v>12</v>
      </c>
      <c r="Y110" s="76">
        <v>0</v>
      </c>
      <c r="Z110" s="76">
        <v>0</v>
      </c>
      <c r="AA110" s="76">
        <v>0</v>
      </c>
      <c r="AB110" s="76">
        <v>35</v>
      </c>
      <c r="AC110" s="76">
        <v>26</v>
      </c>
      <c r="AD110" s="76">
        <v>4</v>
      </c>
      <c r="AE110" s="76">
        <v>0</v>
      </c>
      <c r="AF110" s="76">
        <v>0</v>
      </c>
      <c r="AG110" s="76">
        <v>19</v>
      </c>
      <c r="AH110" s="76">
        <v>0</v>
      </c>
      <c r="AI110" s="76">
        <v>45</v>
      </c>
      <c r="AJ110" s="76">
        <v>0</v>
      </c>
      <c r="AK110" s="76">
        <v>21</v>
      </c>
      <c r="AL110" s="76">
        <v>7</v>
      </c>
      <c r="AM110" s="76">
        <v>0</v>
      </c>
      <c r="AN110" s="76">
        <v>0</v>
      </c>
      <c r="AO110" s="76">
        <v>0</v>
      </c>
      <c r="AP110" s="76">
        <v>13</v>
      </c>
      <c r="AQ110" s="76">
        <v>0</v>
      </c>
      <c r="AR110" s="76">
        <v>22</v>
      </c>
      <c r="AS110" s="76">
        <v>3</v>
      </c>
      <c r="AT110" s="76">
        <v>13</v>
      </c>
      <c r="AU110" s="76">
        <v>29</v>
      </c>
      <c r="AV110" s="76">
        <v>0</v>
      </c>
      <c r="AW110" s="76">
        <v>0</v>
      </c>
      <c r="AX110" s="76">
        <v>0</v>
      </c>
      <c r="AY110" s="76">
        <v>20</v>
      </c>
      <c r="AZ110" s="76">
        <v>6</v>
      </c>
      <c r="BA110" s="76">
        <v>4</v>
      </c>
      <c r="BB110" s="76">
        <v>28</v>
      </c>
      <c r="BC110" s="76">
        <v>8</v>
      </c>
      <c r="BD110" s="76">
        <v>0</v>
      </c>
      <c r="BE110" s="76">
        <v>0</v>
      </c>
      <c r="BF110" s="76">
        <v>0</v>
      </c>
      <c r="BG110" s="76">
        <v>3</v>
      </c>
      <c r="BH110" s="76">
        <v>0</v>
      </c>
      <c r="BI110" s="76">
        <v>9</v>
      </c>
      <c r="BJ110" s="76">
        <v>0</v>
      </c>
      <c r="BK110" s="76">
        <v>0</v>
      </c>
      <c r="BL110" s="76">
        <v>0</v>
      </c>
      <c r="BM110" s="76">
        <v>0</v>
      </c>
      <c r="BN110" s="76">
        <v>9</v>
      </c>
      <c r="BO110" s="76">
        <v>0</v>
      </c>
      <c r="BP110" s="76">
        <v>4</v>
      </c>
      <c r="BQ110" s="76">
        <v>0</v>
      </c>
      <c r="BR110" s="76">
        <v>0</v>
      </c>
      <c r="BS110" s="76">
        <v>0</v>
      </c>
      <c r="BT110" s="76">
        <v>0</v>
      </c>
      <c r="BU110" s="76">
        <v>0</v>
      </c>
      <c r="BV110" s="76">
        <v>0</v>
      </c>
      <c r="BW110" s="76">
        <v>3</v>
      </c>
      <c r="BX110" s="76">
        <v>47</v>
      </c>
      <c r="BY110" s="76">
        <v>0</v>
      </c>
      <c r="BZ110" s="76">
        <v>41</v>
      </c>
      <c r="CA110" s="76">
        <v>0</v>
      </c>
      <c r="CB110" s="76">
        <v>5</v>
      </c>
      <c r="CC110" s="76">
        <v>0</v>
      </c>
      <c r="CD110" s="76">
        <v>654</v>
      </c>
      <c r="CE110" s="12">
        <v>606</v>
      </c>
    </row>
    <row r="111" spans="1:83" x14ac:dyDescent="0.35">
      <c r="A111" s="71">
        <v>107</v>
      </c>
      <c r="B111" s="75" t="s">
        <v>113</v>
      </c>
      <c r="C111" s="76">
        <v>0</v>
      </c>
      <c r="D111" s="76">
        <v>0</v>
      </c>
      <c r="E111" s="76">
        <v>0</v>
      </c>
      <c r="F111" s="76">
        <v>12</v>
      </c>
      <c r="G111" s="76">
        <v>0</v>
      </c>
      <c r="H111" s="76">
        <v>0</v>
      </c>
      <c r="I111" s="76">
        <v>16</v>
      </c>
      <c r="J111" s="76">
        <v>0</v>
      </c>
      <c r="K111" s="76">
        <v>10</v>
      </c>
      <c r="L111" s="76">
        <v>51</v>
      </c>
      <c r="M111" s="76">
        <v>0</v>
      </c>
      <c r="N111" s="76">
        <v>0</v>
      </c>
      <c r="O111" s="76">
        <v>16</v>
      </c>
      <c r="P111" s="76">
        <v>147</v>
      </c>
      <c r="Q111" s="76">
        <v>0</v>
      </c>
      <c r="R111" s="76">
        <v>0</v>
      </c>
      <c r="S111" s="76">
        <v>0</v>
      </c>
      <c r="T111" s="76">
        <v>0</v>
      </c>
      <c r="U111" s="76">
        <v>0</v>
      </c>
      <c r="V111" s="76">
        <v>8</v>
      </c>
      <c r="W111" s="76">
        <v>0</v>
      </c>
      <c r="X111" s="76">
        <v>50</v>
      </c>
      <c r="Y111" s="76">
        <v>0</v>
      </c>
      <c r="Z111" s="76">
        <v>6</v>
      </c>
      <c r="AA111" s="76">
        <v>0</v>
      </c>
      <c r="AB111" s="76">
        <v>64</v>
      </c>
      <c r="AC111" s="76">
        <v>4</v>
      </c>
      <c r="AD111" s="76">
        <v>0</v>
      </c>
      <c r="AE111" s="76">
        <v>0</v>
      </c>
      <c r="AF111" s="76">
        <v>0</v>
      </c>
      <c r="AG111" s="76">
        <v>30</v>
      </c>
      <c r="AH111" s="76">
        <v>0</v>
      </c>
      <c r="AI111" s="76">
        <v>4</v>
      </c>
      <c r="AJ111" s="76">
        <v>0</v>
      </c>
      <c r="AK111" s="76">
        <v>12</v>
      </c>
      <c r="AL111" s="76">
        <v>28</v>
      </c>
      <c r="AM111" s="76">
        <v>4</v>
      </c>
      <c r="AN111" s="76">
        <v>0</v>
      </c>
      <c r="AO111" s="76">
        <v>0</v>
      </c>
      <c r="AP111" s="76">
        <v>19</v>
      </c>
      <c r="AQ111" s="76">
        <v>5</v>
      </c>
      <c r="AR111" s="76">
        <v>10</v>
      </c>
      <c r="AS111" s="76">
        <v>8</v>
      </c>
      <c r="AT111" s="76">
        <v>3</v>
      </c>
      <c r="AU111" s="76">
        <v>15</v>
      </c>
      <c r="AV111" s="76">
        <v>3</v>
      </c>
      <c r="AW111" s="76">
        <v>0</v>
      </c>
      <c r="AX111" s="76">
        <v>0</v>
      </c>
      <c r="AY111" s="76">
        <v>28</v>
      </c>
      <c r="AZ111" s="76">
        <v>9</v>
      </c>
      <c r="BA111" s="76">
        <v>0</v>
      </c>
      <c r="BB111" s="76">
        <v>8</v>
      </c>
      <c r="BC111" s="76">
        <v>0</v>
      </c>
      <c r="BD111" s="76">
        <v>0</v>
      </c>
      <c r="BE111" s="76">
        <v>0</v>
      </c>
      <c r="BF111" s="76">
        <v>0</v>
      </c>
      <c r="BG111" s="76">
        <v>3</v>
      </c>
      <c r="BH111" s="76">
        <v>0</v>
      </c>
      <c r="BI111" s="76">
        <v>13</v>
      </c>
      <c r="BJ111" s="76">
        <v>0</v>
      </c>
      <c r="BK111" s="76">
        <v>0</v>
      </c>
      <c r="BL111" s="76">
        <v>0</v>
      </c>
      <c r="BM111" s="76">
        <v>0</v>
      </c>
      <c r="BN111" s="76">
        <v>15</v>
      </c>
      <c r="BO111" s="76">
        <v>5</v>
      </c>
      <c r="BP111" s="76">
        <v>0</v>
      </c>
      <c r="BQ111" s="76">
        <v>0</v>
      </c>
      <c r="BR111" s="76">
        <v>0</v>
      </c>
      <c r="BS111" s="76">
        <v>0</v>
      </c>
      <c r="BT111" s="76">
        <v>0</v>
      </c>
      <c r="BU111" s="76">
        <v>0</v>
      </c>
      <c r="BV111" s="76">
        <v>0</v>
      </c>
      <c r="BW111" s="76">
        <v>17</v>
      </c>
      <c r="BX111" s="76">
        <v>4</v>
      </c>
      <c r="BY111" s="76">
        <v>0</v>
      </c>
      <c r="BZ111" s="76">
        <v>33</v>
      </c>
      <c r="CA111" s="76">
        <v>3</v>
      </c>
      <c r="CB111" s="76">
        <v>3</v>
      </c>
      <c r="CC111" s="76">
        <v>0</v>
      </c>
      <c r="CD111" s="76">
        <v>652</v>
      </c>
      <c r="CE111" s="12">
        <v>639</v>
      </c>
    </row>
    <row r="112" spans="1:83" x14ac:dyDescent="0.35">
      <c r="A112" s="71">
        <v>108</v>
      </c>
      <c r="B112" s="75" t="s">
        <v>114</v>
      </c>
      <c r="C112" s="76">
        <v>0</v>
      </c>
      <c r="D112" s="76">
        <v>0</v>
      </c>
      <c r="E112" s="76">
        <v>0</v>
      </c>
      <c r="F112" s="76">
        <v>10</v>
      </c>
      <c r="G112" s="76">
        <v>0</v>
      </c>
      <c r="H112" s="76">
        <v>0</v>
      </c>
      <c r="I112" s="76">
        <v>8</v>
      </c>
      <c r="J112" s="76">
        <v>0</v>
      </c>
      <c r="K112" s="76">
        <v>51</v>
      </c>
      <c r="L112" s="76">
        <v>4</v>
      </c>
      <c r="M112" s="76">
        <v>0</v>
      </c>
      <c r="N112" s="76">
        <v>0</v>
      </c>
      <c r="O112" s="76">
        <v>3</v>
      </c>
      <c r="P112" s="76">
        <v>51</v>
      </c>
      <c r="Q112" s="76">
        <v>0</v>
      </c>
      <c r="R112" s="76">
        <v>0</v>
      </c>
      <c r="S112" s="76">
        <v>0</v>
      </c>
      <c r="T112" s="76">
        <v>12</v>
      </c>
      <c r="U112" s="76">
        <v>0</v>
      </c>
      <c r="V112" s="76">
        <v>3</v>
      </c>
      <c r="W112" s="76">
        <v>0</v>
      </c>
      <c r="X112" s="76">
        <v>15</v>
      </c>
      <c r="Y112" s="76">
        <v>0</v>
      </c>
      <c r="Z112" s="76">
        <v>0</v>
      </c>
      <c r="AA112" s="76">
        <v>0</v>
      </c>
      <c r="AB112" s="76">
        <v>20</v>
      </c>
      <c r="AC112" s="76">
        <v>12</v>
      </c>
      <c r="AD112" s="76">
        <v>0</v>
      </c>
      <c r="AE112" s="76">
        <v>0</v>
      </c>
      <c r="AF112" s="76">
        <v>0</v>
      </c>
      <c r="AG112" s="76">
        <v>17</v>
      </c>
      <c r="AH112" s="76">
        <v>0</v>
      </c>
      <c r="AI112" s="76">
        <v>4</v>
      </c>
      <c r="AJ112" s="76">
        <v>0</v>
      </c>
      <c r="AK112" s="76">
        <v>20</v>
      </c>
      <c r="AL112" s="76">
        <v>41</v>
      </c>
      <c r="AM112" s="76">
        <v>0</v>
      </c>
      <c r="AN112" s="76">
        <v>0</v>
      </c>
      <c r="AO112" s="76">
        <v>0</v>
      </c>
      <c r="AP112" s="76">
        <v>43</v>
      </c>
      <c r="AQ112" s="76">
        <v>0</v>
      </c>
      <c r="AR112" s="76">
        <v>5</v>
      </c>
      <c r="AS112" s="76">
        <v>13</v>
      </c>
      <c r="AT112" s="76">
        <v>31</v>
      </c>
      <c r="AU112" s="76">
        <v>3</v>
      </c>
      <c r="AV112" s="76">
        <v>0</v>
      </c>
      <c r="AW112" s="76">
        <v>0</v>
      </c>
      <c r="AX112" s="76">
        <v>0</v>
      </c>
      <c r="AY112" s="76">
        <v>87</v>
      </c>
      <c r="AZ112" s="76">
        <v>7</v>
      </c>
      <c r="BA112" s="76">
        <v>0</v>
      </c>
      <c r="BB112" s="76">
        <v>14</v>
      </c>
      <c r="BC112" s="76">
        <v>4</v>
      </c>
      <c r="BD112" s="76">
        <v>0</v>
      </c>
      <c r="BE112" s="76">
        <v>0</v>
      </c>
      <c r="BF112" s="76">
        <v>0</v>
      </c>
      <c r="BG112" s="76">
        <v>3</v>
      </c>
      <c r="BH112" s="76">
        <v>0</v>
      </c>
      <c r="BI112" s="76">
        <v>6</v>
      </c>
      <c r="BJ112" s="76">
        <v>0</v>
      </c>
      <c r="BK112" s="76">
        <v>0</v>
      </c>
      <c r="BL112" s="76">
        <v>0</v>
      </c>
      <c r="BM112" s="76">
        <v>0</v>
      </c>
      <c r="BN112" s="76">
        <v>17</v>
      </c>
      <c r="BO112" s="76">
        <v>0</v>
      </c>
      <c r="BP112" s="76">
        <v>0</v>
      </c>
      <c r="BQ112" s="76">
        <v>0</v>
      </c>
      <c r="BR112" s="76">
        <v>0</v>
      </c>
      <c r="BS112" s="76">
        <v>0</v>
      </c>
      <c r="BT112" s="76">
        <v>0</v>
      </c>
      <c r="BU112" s="76">
        <v>0</v>
      </c>
      <c r="BV112" s="76">
        <v>0</v>
      </c>
      <c r="BW112" s="76">
        <v>37</v>
      </c>
      <c r="BX112" s="76">
        <v>11</v>
      </c>
      <c r="BY112" s="76">
        <v>0</v>
      </c>
      <c r="BZ112" s="76">
        <v>42</v>
      </c>
      <c r="CA112" s="76">
        <v>3</v>
      </c>
      <c r="CB112" s="76">
        <v>8</v>
      </c>
      <c r="CC112" s="76">
        <v>0</v>
      </c>
      <c r="CD112" s="76">
        <v>610</v>
      </c>
      <c r="CE112" s="12">
        <v>593</v>
      </c>
    </row>
    <row r="113" spans="1:83" x14ac:dyDescent="0.35">
      <c r="A113" s="71">
        <v>109</v>
      </c>
      <c r="B113" s="75" t="s">
        <v>115</v>
      </c>
      <c r="C113" s="76">
        <v>0</v>
      </c>
      <c r="D113" s="76">
        <v>0</v>
      </c>
      <c r="E113" s="76">
        <v>0</v>
      </c>
      <c r="F113" s="76">
        <v>9</v>
      </c>
      <c r="G113" s="76">
        <v>0</v>
      </c>
      <c r="H113" s="76">
        <v>0</v>
      </c>
      <c r="I113" s="76">
        <v>3</v>
      </c>
      <c r="J113" s="76">
        <v>0</v>
      </c>
      <c r="K113" s="76">
        <v>6</v>
      </c>
      <c r="L113" s="76">
        <v>98</v>
      </c>
      <c r="M113" s="76">
        <v>0</v>
      </c>
      <c r="N113" s="76">
        <v>0</v>
      </c>
      <c r="O113" s="76">
        <v>0</v>
      </c>
      <c r="P113" s="76">
        <v>52</v>
      </c>
      <c r="Q113" s="76">
        <v>0</v>
      </c>
      <c r="R113" s="76">
        <v>0</v>
      </c>
      <c r="S113" s="76">
        <v>0</v>
      </c>
      <c r="T113" s="76">
        <v>18</v>
      </c>
      <c r="U113" s="76">
        <v>0</v>
      </c>
      <c r="V113" s="76">
        <v>22</v>
      </c>
      <c r="W113" s="76">
        <v>0</v>
      </c>
      <c r="X113" s="76">
        <v>10</v>
      </c>
      <c r="Y113" s="76">
        <v>0</v>
      </c>
      <c r="Z113" s="76">
        <v>0</v>
      </c>
      <c r="AA113" s="76">
        <v>0</v>
      </c>
      <c r="AB113" s="76">
        <v>121</v>
      </c>
      <c r="AC113" s="76">
        <v>18</v>
      </c>
      <c r="AD113" s="76">
        <v>0</v>
      </c>
      <c r="AE113" s="76">
        <v>0</v>
      </c>
      <c r="AF113" s="76">
        <v>0</v>
      </c>
      <c r="AG113" s="76">
        <v>5</v>
      </c>
      <c r="AH113" s="76">
        <v>0</v>
      </c>
      <c r="AI113" s="76">
        <v>17</v>
      </c>
      <c r="AJ113" s="76">
        <v>0</v>
      </c>
      <c r="AK113" s="76">
        <v>16</v>
      </c>
      <c r="AL113" s="76">
        <v>12</v>
      </c>
      <c r="AM113" s="76">
        <v>5</v>
      </c>
      <c r="AN113" s="76">
        <v>0</v>
      </c>
      <c r="AO113" s="76">
        <v>3</v>
      </c>
      <c r="AP113" s="76">
        <v>0</v>
      </c>
      <c r="AQ113" s="76">
        <v>0</v>
      </c>
      <c r="AR113" s="76">
        <v>24</v>
      </c>
      <c r="AS113" s="76">
        <v>6</v>
      </c>
      <c r="AT113" s="76">
        <v>3</v>
      </c>
      <c r="AU113" s="76">
        <v>14</v>
      </c>
      <c r="AV113" s="76">
        <v>0</v>
      </c>
      <c r="AW113" s="76">
        <v>0</v>
      </c>
      <c r="AX113" s="76">
        <v>0</v>
      </c>
      <c r="AY113" s="76">
        <v>7</v>
      </c>
      <c r="AZ113" s="76">
        <v>11</v>
      </c>
      <c r="BA113" s="76">
        <v>0</v>
      </c>
      <c r="BB113" s="76">
        <v>9</v>
      </c>
      <c r="BC113" s="76">
        <v>0</v>
      </c>
      <c r="BD113" s="76">
        <v>0</v>
      </c>
      <c r="BE113" s="76">
        <v>0</v>
      </c>
      <c r="BF113" s="76">
        <v>3</v>
      </c>
      <c r="BG113" s="76">
        <v>0</v>
      </c>
      <c r="BH113" s="76">
        <v>0</v>
      </c>
      <c r="BI113" s="76">
        <v>9</v>
      </c>
      <c r="BJ113" s="76">
        <v>0</v>
      </c>
      <c r="BK113" s="76">
        <v>0</v>
      </c>
      <c r="BL113" s="76">
        <v>0</v>
      </c>
      <c r="BM113" s="76">
        <v>0</v>
      </c>
      <c r="BN113" s="76">
        <v>10</v>
      </c>
      <c r="BO113" s="76">
        <v>0</v>
      </c>
      <c r="BP113" s="76">
        <v>0</v>
      </c>
      <c r="BQ113" s="76">
        <v>0</v>
      </c>
      <c r="BR113" s="76">
        <v>0</v>
      </c>
      <c r="BS113" s="76">
        <v>0</v>
      </c>
      <c r="BT113" s="76">
        <v>0</v>
      </c>
      <c r="BU113" s="76">
        <v>0</v>
      </c>
      <c r="BV113" s="76">
        <v>0</v>
      </c>
      <c r="BW113" s="76">
        <v>4</v>
      </c>
      <c r="BX113" s="76">
        <v>22</v>
      </c>
      <c r="BY113" s="76">
        <v>4</v>
      </c>
      <c r="BZ113" s="76">
        <v>24</v>
      </c>
      <c r="CA113" s="76">
        <v>8</v>
      </c>
      <c r="CB113" s="76">
        <v>0</v>
      </c>
      <c r="CC113" s="76">
        <v>0</v>
      </c>
      <c r="CD113" s="76">
        <v>574</v>
      </c>
      <c r="CE113" s="12">
        <v>540</v>
      </c>
    </row>
    <row r="114" spans="1:83" x14ac:dyDescent="0.35">
      <c r="A114" s="71">
        <v>110</v>
      </c>
      <c r="B114" s="75" t="s">
        <v>116</v>
      </c>
      <c r="C114" s="76">
        <v>0</v>
      </c>
      <c r="D114" s="76">
        <v>0</v>
      </c>
      <c r="E114" s="76">
        <v>0</v>
      </c>
      <c r="F114" s="76">
        <v>0</v>
      </c>
      <c r="G114" s="76">
        <v>0</v>
      </c>
      <c r="H114" s="76">
        <v>0</v>
      </c>
      <c r="I114" s="76">
        <v>28</v>
      </c>
      <c r="J114" s="76">
        <v>0</v>
      </c>
      <c r="K114" s="76">
        <v>13</v>
      </c>
      <c r="L114" s="76">
        <v>3</v>
      </c>
      <c r="M114" s="76">
        <v>0</v>
      </c>
      <c r="N114" s="76">
        <v>0</v>
      </c>
      <c r="O114" s="76">
        <v>0</v>
      </c>
      <c r="P114" s="76">
        <v>3</v>
      </c>
      <c r="Q114" s="76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9</v>
      </c>
      <c r="W114" s="76">
        <v>0</v>
      </c>
      <c r="X114" s="76">
        <v>358</v>
      </c>
      <c r="Y114" s="76">
        <v>0</v>
      </c>
      <c r="Z114" s="76">
        <v>0</v>
      </c>
      <c r="AA114" s="76">
        <v>0</v>
      </c>
      <c r="AB114" s="76">
        <v>3</v>
      </c>
      <c r="AC114" s="76">
        <v>0</v>
      </c>
      <c r="AD114" s="76">
        <v>0</v>
      </c>
      <c r="AE114" s="76">
        <v>0</v>
      </c>
      <c r="AF114" s="76">
        <v>0</v>
      </c>
      <c r="AG114" s="76">
        <v>0</v>
      </c>
      <c r="AH114" s="76">
        <v>0</v>
      </c>
      <c r="AI114" s="76">
        <v>0</v>
      </c>
      <c r="AJ114" s="76">
        <v>0</v>
      </c>
      <c r="AK114" s="76">
        <v>14</v>
      </c>
      <c r="AL114" s="76">
        <v>9</v>
      </c>
      <c r="AM114" s="76">
        <v>0</v>
      </c>
      <c r="AN114" s="76">
        <v>0</v>
      </c>
      <c r="AO114" s="76">
        <v>0</v>
      </c>
      <c r="AP114" s="76">
        <v>8</v>
      </c>
      <c r="AQ114" s="76">
        <v>0</v>
      </c>
      <c r="AR114" s="76">
        <v>0</v>
      </c>
      <c r="AS114" s="76">
        <v>3</v>
      </c>
      <c r="AT114" s="76">
        <v>9</v>
      </c>
      <c r="AU114" s="76">
        <v>0</v>
      </c>
      <c r="AV114" s="76">
        <v>0</v>
      </c>
      <c r="AW114" s="76">
        <v>0</v>
      </c>
      <c r="AX114" s="76">
        <v>0</v>
      </c>
      <c r="AY114" s="76">
        <v>9</v>
      </c>
      <c r="AZ114" s="76">
        <v>0</v>
      </c>
      <c r="BA114" s="76">
        <v>0</v>
      </c>
      <c r="BB114" s="76">
        <v>3</v>
      </c>
      <c r="BC114" s="76">
        <v>0</v>
      </c>
      <c r="BD114" s="76">
        <v>0</v>
      </c>
      <c r="BE114" s="76">
        <v>0</v>
      </c>
      <c r="BF114" s="76">
        <v>0</v>
      </c>
      <c r="BG114" s="76">
        <v>0</v>
      </c>
      <c r="BH114" s="76">
        <v>0</v>
      </c>
      <c r="BI114" s="76">
        <v>54</v>
      </c>
      <c r="BJ114" s="76">
        <v>0</v>
      </c>
      <c r="BK114" s="76">
        <v>0</v>
      </c>
      <c r="BL114" s="76">
        <v>0</v>
      </c>
      <c r="BM114" s="76">
        <v>0</v>
      </c>
      <c r="BN114" s="76">
        <v>34</v>
      </c>
      <c r="BO114" s="76">
        <v>0</v>
      </c>
      <c r="BP114" s="76">
        <v>0</v>
      </c>
      <c r="BQ114" s="76">
        <v>0</v>
      </c>
      <c r="BR114" s="76">
        <v>0</v>
      </c>
      <c r="BS114" s="76">
        <v>0</v>
      </c>
      <c r="BT114" s="76">
        <v>0</v>
      </c>
      <c r="BU114" s="76">
        <v>0</v>
      </c>
      <c r="BV114" s="76">
        <v>0</v>
      </c>
      <c r="BW114" s="76">
        <v>10</v>
      </c>
      <c r="BX114" s="76">
        <v>0</v>
      </c>
      <c r="BY114" s="76">
        <v>0</v>
      </c>
      <c r="BZ114" s="76">
        <v>0</v>
      </c>
      <c r="CA114" s="76">
        <v>0</v>
      </c>
      <c r="CB114" s="76">
        <v>0</v>
      </c>
      <c r="CC114" s="76">
        <v>0</v>
      </c>
      <c r="CD114" s="76">
        <v>574</v>
      </c>
      <c r="CE114" s="12">
        <v>570</v>
      </c>
    </row>
    <row r="115" spans="1:83" x14ac:dyDescent="0.35">
      <c r="A115" s="71">
        <v>111</v>
      </c>
      <c r="B115" s="75" t="s">
        <v>117</v>
      </c>
      <c r="C115" s="76">
        <v>0</v>
      </c>
      <c r="D115" s="76">
        <v>0</v>
      </c>
      <c r="E115" s="76">
        <v>0</v>
      </c>
      <c r="F115" s="76">
        <v>0</v>
      </c>
      <c r="G115" s="76">
        <v>0</v>
      </c>
      <c r="H115" s="76">
        <v>0</v>
      </c>
      <c r="I115" s="76">
        <v>0</v>
      </c>
      <c r="J115" s="76">
        <v>0</v>
      </c>
      <c r="K115" s="76">
        <v>0</v>
      </c>
      <c r="L115" s="76">
        <v>33</v>
      </c>
      <c r="M115" s="76">
        <v>0</v>
      </c>
      <c r="N115" s="76">
        <v>0</v>
      </c>
      <c r="O115" s="76">
        <v>0</v>
      </c>
      <c r="P115" s="76">
        <v>11</v>
      </c>
      <c r="Q115" s="76">
        <v>0</v>
      </c>
      <c r="R115" s="76">
        <v>0</v>
      </c>
      <c r="S115" s="76">
        <v>0</v>
      </c>
      <c r="T115" s="76">
        <v>6</v>
      </c>
      <c r="U115" s="76">
        <v>0</v>
      </c>
      <c r="V115" s="76">
        <v>3</v>
      </c>
      <c r="W115" s="76">
        <v>0</v>
      </c>
      <c r="X115" s="76">
        <v>0</v>
      </c>
      <c r="Y115" s="76">
        <v>0</v>
      </c>
      <c r="Z115" s="76">
        <v>0</v>
      </c>
      <c r="AA115" s="76">
        <v>0</v>
      </c>
      <c r="AB115" s="76">
        <v>10</v>
      </c>
      <c r="AC115" s="76">
        <v>0</v>
      </c>
      <c r="AD115" s="76">
        <v>0</v>
      </c>
      <c r="AE115" s="76">
        <v>0</v>
      </c>
      <c r="AF115" s="76">
        <v>0</v>
      </c>
      <c r="AG115" s="76">
        <v>0</v>
      </c>
      <c r="AH115" s="76">
        <v>0</v>
      </c>
      <c r="AI115" s="76">
        <v>354</v>
      </c>
      <c r="AJ115" s="76">
        <v>0</v>
      </c>
      <c r="AK115" s="76">
        <v>0</v>
      </c>
      <c r="AL115" s="76">
        <v>3</v>
      </c>
      <c r="AM115" s="76">
        <v>0</v>
      </c>
      <c r="AN115" s="76">
        <v>0</v>
      </c>
      <c r="AO115" s="76">
        <v>0</v>
      </c>
      <c r="AP115" s="76">
        <v>5</v>
      </c>
      <c r="AQ115" s="76">
        <v>0</v>
      </c>
      <c r="AR115" s="76">
        <v>0</v>
      </c>
      <c r="AS115" s="76">
        <v>3</v>
      </c>
      <c r="AT115" s="76">
        <v>0</v>
      </c>
      <c r="AU115" s="76">
        <v>13</v>
      </c>
      <c r="AV115" s="76">
        <v>0</v>
      </c>
      <c r="AW115" s="76">
        <v>0</v>
      </c>
      <c r="AX115" s="76">
        <v>0</v>
      </c>
      <c r="AY115" s="76">
        <v>9</v>
      </c>
      <c r="AZ115" s="76">
        <v>21</v>
      </c>
      <c r="BA115" s="76">
        <v>0</v>
      </c>
      <c r="BB115" s="76">
        <v>45</v>
      </c>
      <c r="BC115" s="76">
        <v>3</v>
      </c>
      <c r="BD115" s="76">
        <v>0</v>
      </c>
      <c r="BE115" s="76">
        <v>0</v>
      </c>
      <c r="BF115" s="76">
        <v>0</v>
      </c>
      <c r="BG115" s="76">
        <v>0</v>
      </c>
      <c r="BH115" s="76">
        <v>0</v>
      </c>
      <c r="BI115" s="76">
        <v>0</v>
      </c>
      <c r="BJ115" s="76">
        <v>0</v>
      </c>
      <c r="BK115" s="76">
        <v>0</v>
      </c>
      <c r="BL115" s="76">
        <v>0</v>
      </c>
      <c r="BM115" s="76">
        <v>0</v>
      </c>
      <c r="BN115" s="76">
        <v>0</v>
      </c>
      <c r="BO115" s="76">
        <v>0</v>
      </c>
      <c r="BP115" s="76">
        <v>0</v>
      </c>
      <c r="BQ115" s="76">
        <v>0</v>
      </c>
      <c r="BR115" s="76">
        <v>0</v>
      </c>
      <c r="BS115" s="76">
        <v>0</v>
      </c>
      <c r="BT115" s="76">
        <v>0</v>
      </c>
      <c r="BU115" s="76">
        <v>0</v>
      </c>
      <c r="BV115" s="76">
        <v>0</v>
      </c>
      <c r="BW115" s="76">
        <v>0</v>
      </c>
      <c r="BX115" s="76">
        <v>13</v>
      </c>
      <c r="BY115" s="76">
        <v>0</v>
      </c>
      <c r="BZ115" s="76">
        <v>4</v>
      </c>
      <c r="CA115" s="76">
        <v>0</v>
      </c>
      <c r="CB115" s="76">
        <v>0</v>
      </c>
      <c r="CC115" s="76">
        <v>0</v>
      </c>
      <c r="CD115" s="76">
        <v>545</v>
      </c>
      <c r="CE115" s="12">
        <v>536</v>
      </c>
    </row>
    <row r="116" spans="1:83" x14ac:dyDescent="0.35">
      <c r="A116" s="71">
        <v>112</v>
      </c>
      <c r="B116" s="75" t="s">
        <v>118</v>
      </c>
      <c r="C116" s="76">
        <v>3</v>
      </c>
      <c r="D116" s="76">
        <v>0</v>
      </c>
      <c r="E116" s="76">
        <v>3</v>
      </c>
      <c r="F116" s="76">
        <v>9</v>
      </c>
      <c r="G116" s="76">
        <v>3</v>
      </c>
      <c r="H116" s="76">
        <v>3</v>
      </c>
      <c r="I116" s="76">
        <v>15</v>
      </c>
      <c r="J116" s="76">
        <v>0</v>
      </c>
      <c r="K116" s="76">
        <v>31</v>
      </c>
      <c r="L116" s="76">
        <v>14</v>
      </c>
      <c r="M116" s="76">
        <v>0</v>
      </c>
      <c r="N116" s="76">
        <v>0</v>
      </c>
      <c r="O116" s="76">
        <v>6</v>
      </c>
      <c r="P116" s="76">
        <v>29</v>
      </c>
      <c r="Q116" s="76">
        <v>0</v>
      </c>
      <c r="R116" s="76">
        <v>0</v>
      </c>
      <c r="S116" s="76">
        <v>0</v>
      </c>
      <c r="T116" s="76">
        <v>4</v>
      </c>
      <c r="U116" s="76">
        <v>4</v>
      </c>
      <c r="V116" s="76">
        <v>15</v>
      </c>
      <c r="W116" s="76">
        <v>0</v>
      </c>
      <c r="X116" s="76">
        <v>32</v>
      </c>
      <c r="Y116" s="76">
        <v>0</v>
      </c>
      <c r="Z116" s="76">
        <v>6</v>
      </c>
      <c r="AA116" s="76">
        <v>4</v>
      </c>
      <c r="AB116" s="76">
        <v>32</v>
      </c>
      <c r="AC116" s="76">
        <v>18</v>
      </c>
      <c r="AD116" s="76">
        <v>6</v>
      </c>
      <c r="AE116" s="76">
        <v>0</v>
      </c>
      <c r="AF116" s="76">
        <v>0</v>
      </c>
      <c r="AG116" s="76">
        <v>6</v>
      </c>
      <c r="AH116" s="76">
        <v>0</v>
      </c>
      <c r="AI116" s="76">
        <v>5</v>
      </c>
      <c r="AJ116" s="76">
        <v>3</v>
      </c>
      <c r="AK116" s="76">
        <v>32</v>
      </c>
      <c r="AL116" s="76">
        <v>22</v>
      </c>
      <c r="AM116" s="76">
        <v>7</v>
      </c>
      <c r="AN116" s="76">
        <v>0</v>
      </c>
      <c r="AO116" s="76">
        <v>0</v>
      </c>
      <c r="AP116" s="76">
        <v>21</v>
      </c>
      <c r="AQ116" s="76">
        <v>0</v>
      </c>
      <c r="AR116" s="76">
        <v>3</v>
      </c>
      <c r="AS116" s="76">
        <v>22</v>
      </c>
      <c r="AT116" s="76">
        <v>12</v>
      </c>
      <c r="AU116" s="76">
        <v>8</v>
      </c>
      <c r="AV116" s="76">
        <v>0</v>
      </c>
      <c r="AW116" s="76">
        <v>3</v>
      </c>
      <c r="AX116" s="76">
        <v>0</v>
      </c>
      <c r="AY116" s="76">
        <v>26</v>
      </c>
      <c r="AZ116" s="76">
        <v>4</v>
      </c>
      <c r="BA116" s="76">
        <v>0</v>
      </c>
      <c r="BB116" s="76">
        <v>4</v>
      </c>
      <c r="BC116" s="76">
        <v>14</v>
      </c>
      <c r="BD116" s="76">
        <v>0</v>
      </c>
      <c r="BE116" s="76">
        <v>0</v>
      </c>
      <c r="BF116" s="76">
        <v>0</v>
      </c>
      <c r="BG116" s="76">
        <v>6</v>
      </c>
      <c r="BH116" s="76">
        <v>0</v>
      </c>
      <c r="BI116" s="76">
        <v>13</v>
      </c>
      <c r="BJ116" s="76">
        <v>0</v>
      </c>
      <c r="BK116" s="76">
        <v>0</v>
      </c>
      <c r="BL116" s="76">
        <v>0</v>
      </c>
      <c r="BM116" s="76">
        <v>0</v>
      </c>
      <c r="BN116" s="76">
        <v>5</v>
      </c>
      <c r="BO116" s="76">
        <v>0</v>
      </c>
      <c r="BP116" s="76">
        <v>0</v>
      </c>
      <c r="BQ116" s="76">
        <v>0</v>
      </c>
      <c r="BR116" s="76">
        <v>0</v>
      </c>
      <c r="BS116" s="76">
        <v>0</v>
      </c>
      <c r="BT116" s="76">
        <v>0</v>
      </c>
      <c r="BU116" s="76">
        <v>0</v>
      </c>
      <c r="BV116" s="76">
        <v>0</v>
      </c>
      <c r="BW116" s="76">
        <v>27</v>
      </c>
      <c r="BX116" s="76">
        <v>7</v>
      </c>
      <c r="BY116" s="76">
        <v>13</v>
      </c>
      <c r="BZ116" s="76">
        <v>13</v>
      </c>
      <c r="CA116" s="76">
        <v>4</v>
      </c>
      <c r="CB116" s="76">
        <v>11</v>
      </c>
      <c r="CC116" s="76">
        <v>0</v>
      </c>
      <c r="CD116" s="76">
        <v>528</v>
      </c>
      <c r="CE116" s="12">
        <v>452</v>
      </c>
    </row>
    <row r="117" spans="1:83" x14ac:dyDescent="0.35">
      <c r="A117" s="71">
        <v>113</v>
      </c>
      <c r="B117" s="75" t="s">
        <v>119</v>
      </c>
      <c r="C117" s="76">
        <v>0</v>
      </c>
      <c r="D117" s="76">
        <v>0</v>
      </c>
      <c r="E117" s="76">
        <v>12</v>
      </c>
      <c r="F117" s="76">
        <v>33</v>
      </c>
      <c r="G117" s="76">
        <v>5</v>
      </c>
      <c r="H117" s="76">
        <v>0</v>
      </c>
      <c r="I117" s="76">
        <v>10</v>
      </c>
      <c r="J117" s="76">
        <v>0</v>
      </c>
      <c r="K117" s="76">
        <v>28</v>
      </c>
      <c r="L117" s="76">
        <v>0</v>
      </c>
      <c r="M117" s="76">
        <v>0</v>
      </c>
      <c r="N117" s="76">
        <v>4</v>
      </c>
      <c r="O117" s="76">
        <v>3</v>
      </c>
      <c r="P117" s="76">
        <v>8</v>
      </c>
      <c r="Q117" s="76">
        <v>0</v>
      </c>
      <c r="R117" s="76">
        <v>0</v>
      </c>
      <c r="S117" s="76">
        <v>0</v>
      </c>
      <c r="T117" s="76">
        <v>14</v>
      </c>
      <c r="U117" s="76">
        <v>0</v>
      </c>
      <c r="V117" s="76">
        <v>18</v>
      </c>
      <c r="W117" s="76">
        <v>0</v>
      </c>
      <c r="X117" s="76">
        <v>15</v>
      </c>
      <c r="Y117" s="76">
        <v>0</v>
      </c>
      <c r="Z117" s="76">
        <v>0</v>
      </c>
      <c r="AA117" s="76">
        <v>3</v>
      </c>
      <c r="AB117" s="76">
        <v>3</v>
      </c>
      <c r="AC117" s="76">
        <v>11</v>
      </c>
      <c r="AD117" s="76">
        <v>0</v>
      </c>
      <c r="AE117" s="76">
        <v>0</v>
      </c>
      <c r="AF117" s="76">
        <v>0</v>
      </c>
      <c r="AG117" s="76">
        <v>6</v>
      </c>
      <c r="AH117" s="76">
        <v>0</v>
      </c>
      <c r="AI117" s="76">
        <v>4</v>
      </c>
      <c r="AJ117" s="76">
        <v>0</v>
      </c>
      <c r="AK117" s="76">
        <v>10</v>
      </c>
      <c r="AL117" s="76">
        <v>82</v>
      </c>
      <c r="AM117" s="76">
        <v>0</v>
      </c>
      <c r="AN117" s="76">
        <v>0</v>
      </c>
      <c r="AO117" s="76">
        <v>0</v>
      </c>
      <c r="AP117" s="76">
        <v>29</v>
      </c>
      <c r="AQ117" s="76">
        <v>0</v>
      </c>
      <c r="AR117" s="76">
        <v>0</v>
      </c>
      <c r="AS117" s="76">
        <v>17</v>
      </c>
      <c r="AT117" s="76">
        <v>3</v>
      </c>
      <c r="AU117" s="76">
        <v>0</v>
      </c>
      <c r="AV117" s="76">
        <v>0</v>
      </c>
      <c r="AW117" s="76">
        <v>0</v>
      </c>
      <c r="AX117" s="76">
        <v>0</v>
      </c>
      <c r="AY117" s="76">
        <v>24</v>
      </c>
      <c r="AZ117" s="76">
        <v>14</v>
      </c>
      <c r="BA117" s="76">
        <v>0</v>
      </c>
      <c r="BB117" s="76">
        <v>11</v>
      </c>
      <c r="BC117" s="76">
        <v>16</v>
      </c>
      <c r="BD117" s="76">
        <v>6</v>
      </c>
      <c r="BE117" s="76">
        <v>0</v>
      </c>
      <c r="BF117" s="76">
        <v>5</v>
      </c>
      <c r="BG117" s="76">
        <v>10</v>
      </c>
      <c r="BH117" s="76">
        <v>0</v>
      </c>
      <c r="BI117" s="76">
        <v>8</v>
      </c>
      <c r="BJ117" s="76">
        <v>0</v>
      </c>
      <c r="BK117" s="76">
        <v>0</v>
      </c>
      <c r="BL117" s="76">
        <v>0</v>
      </c>
      <c r="BM117" s="76">
        <v>0</v>
      </c>
      <c r="BN117" s="76">
        <v>5</v>
      </c>
      <c r="BO117" s="76">
        <v>0</v>
      </c>
      <c r="BP117" s="76">
        <v>0</v>
      </c>
      <c r="BQ117" s="76">
        <v>0</v>
      </c>
      <c r="BR117" s="76">
        <v>0</v>
      </c>
      <c r="BS117" s="76">
        <v>0</v>
      </c>
      <c r="BT117" s="76">
        <v>0</v>
      </c>
      <c r="BU117" s="76">
        <v>4</v>
      </c>
      <c r="BV117" s="76">
        <v>0</v>
      </c>
      <c r="BW117" s="76">
        <v>40</v>
      </c>
      <c r="BX117" s="76">
        <v>3</v>
      </c>
      <c r="BY117" s="76">
        <v>5</v>
      </c>
      <c r="BZ117" s="76">
        <v>0</v>
      </c>
      <c r="CA117" s="76">
        <v>7</v>
      </c>
      <c r="CB117" s="76">
        <v>5</v>
      </c>
      <c r="CC117" s="76">
        <v>0</v>
      </c>
      <c r="CD117" s="76">
        <v>503</v>
      </c>
      <c r="CE117" s="12">
        <v>426</v>
      </c>
    </row>
    <row r="118" spans="1:83" x14ac:dyDescent="0.35">
      <c r="A118" s="71">
        <v>114</v>
      </c>
      <c r="B118" s="75" t="s">
        <v>120</v>
      </c>
      <c r="C118" s="76">
        <v>0</v>
      </c>
      <c r="D118" s="76">
        <v>0</v>
      </c>
      <c r="E118" s="76">
        <v>0</v>
      </c>
      <c r="F118" s="76">
        <v>3</v>
      </c>
      <c r="G118" s="76">
        <v>0</v>
      </c>
      <c r="H118" s="76">
        <v>0</v>
      </c>
      <c r="I118" s="76">
        <v>3</v>
      </c>
      <c r="J118" s="76">
        <v>0</v>
      </c>
      <c r="K118" s="76">
        <v>13</v>
      </c>
      <c r="L118" s="76">
        <v>0</v>
      </c>
      <c r="M118" s="76">
        <v>0</v>
      </c>
      <c r="N118" s="76">
        <v>0</v>
      </c>
      <c r="O118" s="76">
        <v>0</v>
      </c>
      <c r="P118" s="76">
        <v>35</v>
      </c>
      <c r="Q118" s="76">
        <v>0</v>
      </c>
      <c r="R118" s="76">
        <v>0</v>
      </c>
      <c r="S118" s="76">
        <v>0</v>
      </c>
      <c r="T118" s="76">
        <v>8</v>
      </c>
      <c r="U118" s="76">
        <v>0</v>
      </c>
      <c r="V118" s="76">
        <v>0</v>
      </c>
      <c r="W118" s="76">
        <v>0</v>
      </c>
      <c r="X118" s="76">
        <v>14</v>
      </c>
      <c r="Y118" s="76">
        <v>0</v>
      </c>
      <c r="Z118" s="76">
        <v>0</v>
      </c>
      <c r="AA118" s="76">
        <v>0</v>
      </c>
      <c r="AB118" s="76">
        <v>64</v>
      </c>
      <c r="AC118" s="76">
        <v>0</v>
      </c>
      <c r="AD118" s="76">
        <v>0</v>
      </c>
      <c r="AE118" s="76">
        <v>0</v>
      </c>
      <c r="AF118" s="76">
        <v>0</v>
      </c>
      <c r="AG118" s="76">
        <v>0</v>
      </c>
      <c r="AH118" s="76">
        <v>0</v>
      </c>
      <c r="AI118" s="76">
        <v>5</v>
      </c>
      <c r="AJ118" s="76">
        <v>0</v>
      </c>
      <c r="AK118" s="76">
        <v>27</v>
      </c>
      <c r="AL118" s="76">
        <v>38</v>
      </c>
      <c r="AM118" s="76">
        <v>0</v>
      </c>
      <c r="AN118" s="76">
        <v>0</v>
      </c>
      <c r="AO118" s="76">
        <v>0</v>
      </c>
      <c r="AP118" s="76">
        <v>16</v>
      </c>
      <c r="AQ118" s="76">
        <v>0</v>
      </c>
      <c r="AR118" s="76">
        <v>0</v>
      </c>
      <c r="AS118" s="76">
        <v>0</v>
      </c>
      <c r="AT118" s="76">
        <v>0</v>
      </c>
      <c r="AU118" s="76">
        <v>0</v>
      </c>
      <c r="AV118" s="76">
        <v>0</v>
      </c>
      <c r="AW118" s="76">
        <v>0</v>
      </c>
      <c r="AX118" s="76">
        <v>0</v>
      </c>
      <c r="AY118" s="76">
        <v>196</v>
      </c>
      <c r="AZ118" s="76">
        <v>9</v>
      </c>
      <c r="BA118" s="76">
        <v>0</v>
      </c>
      <c r="BB118" s="76">
        <v>0</v>
      </c>
      <c r="BC118" s="76">
        <v>7</v>
      </c>
      <c r="BD118" s="76">
        <v>0</v>
      </c>
      <c r="BE118" s="76">
        <v>0</v>
      </c>
      <c r="BF118" s="76">
        <v>0</v>
      </c>
      <c r="BG118" s="76">
        <v>0</v>
      </c>
      <c r="BH118" s="76">
        <v>0</v>
      </c>
      <c r="BI118" s="76">
        <v>5</v>
      </c>
      <c r="BJ118" s="76">
        <v>0</v>
      </c>
      <c r="BK118" s="76">
        <v>0</v>
      </c>
      <c r="BL118" s="76">
        <v>0</v>
      </c>
      <c r="BM118" s="76">
        <v>0</v>
      </c>
      <c r="BN118" s="76">
        <v>10</v>
      </c>
      <c r="BO118" s="76">
        <v>0</v>
      </c>
      <c r="BP118" s="76">
        <v>0</v>
      </c>
      <c r="BQ118" s="76">
        <v>0</v>
      </c>
      <c r="BR118" s="76">
        <v>0</v>
      </c>
      <c r="BS118" s="76">
        <v>0</v>
      </c>
      <c r="BT118" s="76">
        <v>0</v>
      </c>
      <c r="BU118" s="76">
        <v>0</v>
      </c>
      <c r="BV118" s="76">
        <v>0</v>
      </c>
      <c r="BW118" s="76">
        <v>19</v>
      </c>
      <c r="BX118" s="76">
        <v>4</v>
      </c>
      <c r="BY118" s="76">
        <v>0</v>
      </c>
      <c r="BZ118" s="76">
        <v>6</v>
      </c>
      <c r="CA118" s="76">
        <v>0</v>
      </c>
      <c r="CB118" s="76">
        <v>0</v>
      </c>
      <c r="CC118" s="76">
        <v>0</v>
      </c>
      <c r="CD118" s="76">
        <v>502</v>
      </c>
      <c r="CE118" s="12">
        <v>482</v>
      </c>
    </row>
    <row r="119" spans="1:83" x14ac:dyDescent="0.35">
      <c r="A119" s="71">
        <v>115</v>
      </c>
      <c r="B119" s="75" t="s">
        <v>121</v>
      </c>
      <c r="C119" s="76">
        <v>0</v>
      </c>
      <c r="D119" s="76">
        <v>0</v>
      </c>
      <c r="E119" s="76">
        <v>0</v>
      </c>
      <c r="F119" s="76">
        <v>0</v>
      </c>
      <c r="G119" s="76">
        <v>0</v>
      </c>
      <c r="H119" s="76">
        <v>0</v>
      </c>
      <c r="I119" s="76">
        <v>20</v>
      </c>
      <c r="J119" s="76">
        <v>0</v>
      </c>
      <c r="K119" s="76">
        <v>9</v>
      </c>
      <c r="L119" s="76">
        <v>0</v>
      </c>
      <c r="M119" s="76">
        <v>0</v>
      </c>
      <c r="N119" s="76">
        <v>0</v>
      </c>
      <c r="O119" s="76">
        <v>0</v>
      </c>
      <c r="P119" s="76">
        <v>0</v>
      </c>
      <c r="Q119" s="76">
        <v>0</v>
      </c>
      <c r="R119" s="76">
        <v>0</v>
      </c>
      <c r="S119" s="76">
        <v>0</v>
      </c>
      <c r="T119" s="76">
        <v>0</v>
      </c>
      <c r="U119" s="76">
        <v>0</v>
      </c>
      <c r="V119" s="76">
        <v>0</v>
      </c>
      <c r="W119" s="76">
        <v>0</v>
      </c>
      <c r="X119" s="76">
        <v>332</v>
      </c>
      <c r="Y119" s="76">
        <v>0</v>
      </c>
      <c r="Z119" s="76">
        <v>0</v>
      </c>
      <c r="AA119" s="76">
        <v>0</v>
      </c>
      <c r="AB119" s="76">
        <v>0</v>
      </c>
      <c r="AC119" s="76">
        <v>0</v>
      </c>
      <c r="AD119" s="76">
        <v>0</v>
      </c>
      <c r="AE119" s="76">
        <v>0</v>
      </c>
      <c r="AF119" s="76">
        <v>0</v>
      </c>
      <c r="AG119" s="76">
        <v>0</v>
      </c>
      <c r="AH119" s="76">
        <v>0</v>
      </c>
      <c r="AI119" s="76">
        <v>0</v>
      </c>
      <c r="AJ119" s="76">
        <v>0</v>
      </c>
      <c r="AK119" s="76">
        <v>0</v>
      </c>
      <c r="AL119" s="76">
        <v>0</v>
      </c>
      <c r="AM119" s="76">
        <v>0</v>
      </c>
      <c r="AN119" s="76">
        <v>0</v>
      </c>
      <c r="AO119" s="76">
        <v>0</v>
      </c>
      <c r="AP119" s="76">
        <v>0</v>
      </c>
      <c r="AQ119" s="76">
        <v>0</v>
      </c>
      <c r="AR119" s="76">
        <v>0</v>
      </c>
      <c r="AS119" s="76">
        <v>0</v>
      </c>
      <c r="AT119" s="76">
        <v>6</v>
      </c>
      <c r="AU119" s="76">
        <v>0</v>
      </c>
      <c r="AV119" s="76">
        <v>0</v>
      </c>
      <c r="AW119" s="76">
        <v>0</v>
      </c>
      <c r="AX119" s="76">
        <v>0</v>
      </c>
      <c r="AY119" s="76">
        <v>0</v>
      </c>
      <c r="AZ119" s="76">
        <v>0</v>
      </c>
      <c r="BA119" s="76">
        <v>0</v>
      </c>
      <c r="BB119" s="76">
        <v>0</v>
      </c>
      <c r="BC119" s="76">
        <v>0</v>
      </c>
      <c r="BD119" s="76">
        <v>0</v>
      </c>
      <c r="BE119" s="76">
        <v>0</v>
      </c>
      <c r="BF119" s="76">
        <v>0</v>
      </c>
      <c r="BG119" s="76">
        <v>0</v>
      </c>
      <c r="BH119" s="76">
        <v>0</v>
      </c>
      <c r="BI119" s="76">
        <v>51</v>
      </c>
      <c r="BJ119" s="76">
        <v>0</v>
      </c>
      <c r="BK119" s="76">
        <v>0</v>
      </c>
      <c r="BL119" s="76">
        <v>0</v>
      </c>
      <c r="BM119" s="76">
        <v>0</v>
      </c>
      <c r="BN119" s="76">
        <v>37</v>
      </c>
      <c r="BO119" s="76">
        <v>0</v>
      </c>
      <c r="BP119" s="76">
        <v>0</v>
      </c>
      <c r="BQ119" s="76">
        <v>0</v>
      </c>
      <c r="BR119" s="76">
        <v>0</v>
      </c>
      <c r="BS119" s="76">
        <v>0</v>
      </c>
      <c r="BT119" s="76">
        <v>0</v>
      </c>
      <c r="BU119" s="76">
        <v>0</v>
      </c>
      <c r="BV119" s="76">
        <v>0</v>
      </c>
      <c r="BW119" s="76">
        <v>0</v>
      </c>
      <c r="BX119" s="76">
        <v>0</v>
      </c>
      <c r="BY119" s="76">
        <v>0</v>
      </c>
      <c r="BZ119" s="76">
        <v>0</v>
      </c>
      <c r="CA119" s="76">
        <v>4</v>
      </c>
      <c r="CB119" s="76">
        <v>0</v>
      </c>
      <c r="CC119" s="76">
        <v>0</v>
      </c>
      <c r="CD119" s="76">
        <v>472</v>
      </c>
      <c r="CE119" s="12">
        <v>459</v>
      </c>
    </row>
    <row r="120" spans="1:83" x14ac:dyDescent="0.35">
      <c r="A120" s="71">
        <v>116</v>
      </c>
      <c r="B120" s="75" t="s">
        <v>122</v>
      </c>
      <c r="C120" s="76">
        <v>0</v>
      </c>
      <c r="D120" s="76">
        <v>0</v>
      </c>
      <c r="E120" s="76">
        <v>0</v>
      </c>
      <c r="F120" s="76">
        <v>5</v>
      </c>
      <c r="G120" s="76">
        <v>0</v>
      </c>
      <c r="H120" s="76">
        <v>0</v>
      </c>
      <c r="I120" s="76">
        <v>0</v>
      </c>
      <c r="J120" s="76">
        <v>0</v>
      </c>
      <c r="K120" s="76">
        <v>0</v>
      </c>
      <c r="L120" s="76">
        <v>42</v>
      </c>
      <c r="M120" s="76">
        <v>0</v>
      </c>
      <c r="N120" s="76">
        <v>0</v>
      </c>
      <c r="O120" s="76">
        <v>6</v>
      </c>
      <c r="P120" s="76">
        <v>91</v>
      </c>
      <c r="Q120" s="76">
        <v>0</v>
      </c>
      <c r="R120" s="76">
        <v>0</v>
      </c>
      <c r="S120" s="76">
        <v>0</v>
      </c>
      <c r="T120" s="76">
        <v>8</v>
      </c>
      <c r="U120" s="76">
        <v>0</v>
      </c>
      <c r="V120" s="76">
        <v>8</v>
      </c>
      <c r="W120" s="76">
        <v>0</v>
      </c>
      <c r="X120" s="76">
        <v>0</v>
      </c>
      <c r="Y120" s="76">
        <v>0</v>
      </c>
      <c r="Z120" s="76">
        <v>0</v>
      </c>
      <c r="AA120" s="76">
        <v>0</v>
      </c>
      <c r="AB120" s="76">
        <v>42</v>
      </c>
      <c r="AC120" s="76">
        <v>4</v>
      </c>
      <c r="AD120" s="76">
        <v>3</v>
      </c>
      <c r="AE120" s="76">
        <v>0</v>
      </c>
      <c r="AF120" s="76">
        <v>0</v>
      </c>
      <c r="AG120" s="76">
        <v>0</v>
      </c>
      <c r="AH120" s="76">
        <v>0</v>
      </c>
      <c r="AI120" s="76">
        <v>66</v>
      </c>
      <c r="AJ120" s="76">
        <v>0</v>
      </c>
      <c r="AK120" s="76">
        <v>0</v>
      </c>
      <c r="AL120" s="76">
        <v>5</v>
      </c>
      <c r="AM120" s="76">
        <v>0</v>
      </c>
      <c r="AN120" s="76">
        <v>0</v>
      </c>
      <c r="AO120" s="76">
        <v>0</v>
      </c>
      <c r="AP120" s="76">
        <v>0</v>
      </c>
      <c r="AQ120" s="76">
        <v>0</v>
      </c>
      <c r="AR120" s="76">
        <v>12</v>
      </c>
      <c r="AS120" s="76">
        <v>0</v>
      </c>
      <c r="AT120" s="76">
        <v>0</v>
      </c>
      <c r="AU120" s="76">
        <v>28</v>
      </c>
      <c r="AV120" s="76">
        <v>3</v>
      </c>
      <c r="AW120" s="76">
        <v>8</v>
      </c>
      <c r="AX120" s="76">
        <v>0</v>
      </c>
      <c r="AY120" s="76">
        <v>9</v>
      </c>
      <c r="AZ120" s="76">
        <v>4</v>
      </c>
      <c r="BA120" s="76">
        <v>3</v>
      </c>
      <c r="BB120" s="76">
        <v>17</v>
      </c>
      <c r="BC120" s="76">
        <v>0</v>
      </c>
      <c r="BD120" s="76">
        <v>0</v>
      </c>
      <c r="BE120" s="76">
        <v>0</v>
      </c>
      <c r="BF120" s="76">
        <v>0</v>
      </c>
      <c r="BG120" s="76">
        <v>0</v>
      </c>
      <c r="BH120" s="76">
        <v>0</v>
      </c>
      <c r="BI120" s="76">
        <v>0</v>
      </c>
      <c r="BJ120" s="76">
        <v>0</v>
      </c>
      <c r="BK120" s="76">
        <v>0</v>
      </c>
      <c r="BL120" s="76">
        <v>0</v>
      </c>
      <c r="BM120" s="76">
        <v>0</v>
      </c>
      <c r="BN120" s="76">
        <v>0</v>
      </c>
      <c r="BO120" s="76">
        <v>0</v>
      </c>
      <c r="BP120" s="76">
        <v>0</v>
      </c>
      <c r="BQ120" s="76">
        <v>4</v>
      </c>
      <c r="BR120" s="76">
        <v>0</v>
      </c>
      <c r="BS120" s="76">
        <v>0</v>
      </c>
      <c r="BT120" s="76">
        <v>0</v>
      </c>
      <c r="BU120" s="76">
        <v>0</v>
      </c>
      <c r="BV120" s="76">
        <v>0</v>
      </c>
      <c r="BW120" s="76">
        <v>0</v>
      </c>
      <c r="BX120" s="76">
        <v>40</v>
      </c>
      <c r="BY120" s="76">
        <v>0</v>
      </c>
      <c r="BZ120" s="76">
        <v>49</v>
      </c>
      <c r="CA120" s="76">
        <v>0</v>
      </c>
      <c r="CB120" s="76">
        <v>0</v>
      </c>
      <c r="CC120" s="76">
        <v>0</v>
      </c>
      <c r="CD120" s="76">
        <v>463</v>
      </c>
      <c r="CE120" s="12">
        <v>432</v>
      </c>
    </row>
    <row r="121" spans="1:83" x14ac:dyDescent="0.35">
      <c r="A121" s="71">
        <v>117</v>
      </c>
      <c r="B121" s="75" t="s">
        <v>123</v>
      </c>
      <c r="C121" s="76">
        <v>0</v>
      </c>
      <c r="D121" s="76">
        <v>0</v>
      </c>
      <c r="E121" s="76">
        <v>6</v>
      </c>
      <c r="F121" s="76">
        <v>9</v>
      </c>
      <c r="G121" s="76">
        <v>3</v>
      </c>
      <c r="H121" s="76">
        <v>0</v>
      </c>
      <c r="I121" s="76">
        <v>19</v>
      </c>
      <c r="J121" s="76">
        <v>0</v>
      </c>
      <c r="K121" s="76">
        <v>39</v>
      </c>
      <c r="L121" s="76">
        <v>0</v>
      </c>
      <c r="M121" s="76">
        <v>0</v>
      </c>
      <c r="N121" s="76">
        <v>0</v>
      </c>
      <c r="O121" s="76">
        <v>0</v>
      </c>
      <c r="P121" s="76">
        <v>8</v>
      </c>
      <c r="Q121" s="76">
        <v>0</v>
      </c>
      <c r="R121" s="76">
        <v>0</v>
      </c>
      <c r="S121" s="76">
        <v>0</v>
      </c>
      <c r="T121" s="76">
        <v>9</v>
      </c>
      <c r="U121" s="76">
        <v>4</v>
      </c>
      <c r="V121" s="76">
        <v>3</v>
      </c>
      <c r="W121" s="76">
        <v>0</v>
      </c>
      <c r="X121" s="76">
        <v>28</v>
      </c>
      <c r="Y121" s="76">
        <v>0</v>
      </c>
      <c r="Z121" s="76">
        <v>0</v>
      </c>
      <c r="AA121" s="76">
        <v>0</v>
      </c>
      <c r="AB121" s="76">
        <v>13</v>
      </c>
      <c r="AC121" s="76">
        <v>8</v>
      </c>
      <c r="AD121" s="76">
        <v>0</v>
      </c>
      <c r="AE121" s="76">
        <v>0</v>
      </c>
      <c r="AF121" s="76">
        <v>0</v>
      </c>
      <c r="AG121" s="76">
        <v>5</v>
      </c>
      <c r="AH121" s="76">
        <v>0</v>
      </c>
      <c r="AI121" s="76">
        <v>5</v>
      </c>
      <c r="AJ121" s="76">
        <v>0</v>
      </c>
      <c r="AK121" s="76">
        <v>17</v>
      </c>
      <c r="AL121" s="76">
        <v>8</v>
      </c>
      <c r="AM121" s="76">
        <v>5</v>
      </c>
      <c r="AN121" s="76">
        <v>0</v>
      </c>
      <c r="AO121" s="76">
        <v>0</v>
      </c>
      <c r="AP121" s="76">
        <v>24</v>
      </c>
      <c r="AQ121" s="76">
        <v>0</v>
      </c>
      <c r="AR121" s="76">
        <v>9</v>
      </c>
      <c r="AS121" s="76">
        <v>7</v>
      </c>
      <c r="AT121" s="76">
        <v>19</v>
      </c>
      <c r="AU121" s="76">
        <v>4</v>
      </c>
      <c r="AV121" s="76">
        <v>0</v>
      </c>
      <c r="AW121" s="76">
        <v>0</v>
      </c>
      <c r="AX121" s="76">
        <v>0</v>
      </c>
      <c r="AY121" s="76">
        <v>45</v>
      </c>
      <c r="AZ121" s="76">
        <v>8</v>
      </c>
      <c r="BA121" s="76">
        <v>0</v>
      </c>
      <c r="BB121" s="76">
        <v>16</v>
      </c>
      <c r="BC121" s="76">
        <v>8</v>
      </c>
      <c r="BD121" s="76">
        <v>0</v>
      </c>
      <c r="BE121" s="76">
        <v>0</v>
      </c>
      <c r="BF121" s="76">
        <v>0</v>
      </c>
      <c r="BG121" s="76">
        <v>9</v>
      </c>
      <c r="BH121" s="76">
        <v>5</v>
      </c>
      <c r="BI121" s="76">
        <v>7</v>
      </c>
      <c r="BJ121" s="76">
        <v>0</v>
      </c>
      <c r="BK121" s="76">
        <v>0</v>
      </c>
      <c r="BL121" s="76">
        <v>5</v>
      </c>
      <c r="BM121" s="76">
        <v>0</v>
      </c>
      <c r="BN121" s="76">
        <v>25</v>
      </c>
      <c r="BO121" s="76">
        <v>0</v>
      </c>
      <c r="BP121" s="76">
        <v>0</v>
      </c>
      <c r="BQ121" s="76">
        <v>0</v>
      </c>
      <c r="BR121" s="76">
        <v>0</v>
      </c>
      <c r="BS121" s="76">
        <v>0</v>
      </c>
      <c r="BT121" s="76">
        <v>0</v>
      </c>
      <c r="BU121" s="76">
        <v>0</v>
      </c>
      <c r="BV121" s="76">
        <v>0</v>
      </c>
      <c r="BW121" s="76">
        <v>29</v>
      </c>
      <c r="BX121" s="76">
        <v>4</v>
      </c>
      <c r="BY121" s="76">
        <v>0</v>
      </c>
      <c r="BZ121" s="76">
        <v>17</v>
      </c>
      <c r="CA121" s="76">
        <v>11</v>
      </c>
      <c r="CB121" s="76">
        <v>14</v>
      </c>
      <c r="CC121" s="76">
        <v>0</v>
      </c>
      <c r="CD121" s="76">
        <v>447</v>
      </c>
      <c r="CE121" s="12">
        <v>419</v>
      </c>
    </row>
    <row r="122" spans="1:83" x14ac:dyDescent="0.35">
      <c r="A122" s="71">
        <v>118</v>
      </c>
      <c r="B122" s="75" t="s">
        <v>124</v>
      </c>
      <c r="C122" s="76">
        <v>0</v>
      </c>
      <c r="D122" s="76">
        <v>0</v>
      </c>
      <c r="E122" s="76">
        <v>7</v>
      </c>
      <c r="F122" s="76">
        <v>3</v>
      </c>
      <c r="G122" s="76">
        <v>0</v>
      </c>
      <c r="H122" s="76">
        <v>7</v>
      </c>
      <c r="I122" s="76">
        <v>9</v>
      </c>
      <c r="J122" s="76">
        <v>0</v>
      </c>
      <c r="K122" s="76">
        <v>13</v>
      </c>
      <c r="L122" s="76">
        <v>0</v>
      </c>
      <c r="M122" s="76">
        <v>0</v>
      </c>
      <c r="N122" s="76">
        <v>0</v>
      </c>
      <c r="O122" s="76">
        <v>13</v>
      </c>
      <c r="P122" s="76">
        <v>43</v>
      </c>
      <c r="Q122" s="76">
        <v>0</v>
      </c>
      <c r="R122" s="76">
        <v>0</v>
      </c>
      <c r="S122" s="76">
        <v>0</v>
      </c>
      <c r="T122" s="76">
        <v>0</v>
      </c>
      <c r="U122" s="76">
        <v>0</v>
      </c>
      <c r="V122" s="76">
        <v>14</v>
      </c>
      <c r="W122" s="76">
        <v>0</v>
      </c>
      <c r="X122" s="76">
        <v>24</v>
      </c>
      <c r="Y122" s="76">
        <v>0</v>
      </c>
      <c r="Z122" s="76">
        <v>0</v>
      </c>
      <c r="AA122" s="76">
        <v>7</v>
      </c>
      <c r="AB122" s="76">
        <v>18</v>
      </c>
      <c r="AC122" s="76">
        <v>9</v>
      </c>
      <c r="AD122" s="76">
        <v>0</v>
      </c>
      <c r="AE122" s="76">
        <v>0</v>
      </c>
      <c r="AF122" s="76">
        <v>3</v>
      </c>
      <c r="AG122" s="76">
        <v>4</v>
      </c>
      <c r="AH122" s="76">
        <v>0</v>
      </c>
      <c r="AI122" s="76">
        <v>4</v>
      </c>
      <c r="AJ122" s="76">
        <v>0</v>
      </c>
      <c r="AK122" s="76">
        <v>19</v>
      </c>
      <c r="AL122" s="76">
        <v>29</v>
      </c>
      <c r="AM122" s="76">
        <v>0</v>
      </c>
      <c r="AN122" s="76">
        <v>0</v>
      </c>
      <c r="AO122" s="76">
        <v>0</v>
      </c>
      <c r="AP122" s="76">
        <v>15</v>
      </c>
      <c r="AQ122" s="76">
        <v>0</v>
      </c>
      <c r="AR122" s="76">
        <v>0</v>
      </c>
      <c r="AS122" s="76">
        <v>21</v>
      </c>
      <c r="AT122" s="76">
        <v>0</v>
      </c>
      <c r="AU122" s="76">
        <v>5</v>
      </c>
      <c r="AV122" s="76">
        <v>0</v>
      </c>
      <c r="AW122" s="76">
        <v>4</v>
      </c>
      <c r="AX122" s="76">
        <v>0</v>
      </c>
      <c r="AY122" s="76">
        <v>13</v>
      </c>
      <c r="AZ122" s="76">
        <v>0</v>
      </c>
      <c r="BA122" s="76">
        <v>3</v>
      </c>
      <c r="BB122" s="76">
        <v>3</v>
      </c>
      <c r="BC122" s="76">
        <v>23</v>
      </c>
      <c r="BD122" s="76">
        <v>0</v>
      </c>
      <c r="BE122" s="76">
        <v>0</v>
      </c>
      <c r="BF122" s="76">
        <v>0</v>
      </c>
      <c r="BG122" s="76">
        <v>5</v>
      </c>
      <c r="BH122" s="76">
        <v>0</v>
      </c>
      <c r="BI122" s="76">
        <v>8</v>
      </c>
      <c r="BJ122" s="76">
        <v>0</v>
      </c>
      <c r="BK122" s="76">
        <v>0</v>
      </c>
      <c r="BL122" s="76">
        <v>7</v>
      </c>
      <c r="BM122" s="76">
        <v>3</v>
      </c>
      <c r="BN122" s="76">
        <v>8</v>
      </c>
      <c r="BO122" s="76">
        <v>3</v>
      </c>
      <c r="BP122" s="76">
        <v>4</v>
      </c>
      <c r="BQ122" s="76">
        <v>0</v>
      </c>
      <c r="BR122" s="76">
        <v>0</v>
      </c>
      <c r="BS122" s="76">
        <v>0</v>
      </c>
      <c r="BT122" s="76">
        <v>0</v>
      </c>
      <c r="BU122" s="76">
        <v>5</v>
      </c>
      <c r="BV122" s="76">
        <v>0</v>
      </c>
      <c r="BW122" s="76">
        <v>12</v>
      </c>
      <c r="BX122" s="76">
        <v>7</v>
      </c>
      <c r="BY122" s="76">
        <v>0</v>
      </c>
      <c r="BZ122" s="76">
        <v>11</v>
      </c>
      <c r="CA122" s="76">
        <v>0</v>
      </c>
      <c r="CB122" s="76">
        <v>25</v>
      </c>
      <c r="CC122" s="76">
        <v>0</v>
      </c>
      <c r="CD122" s="76">
        <v>427</v>
      </c>
      <c r="CE122" s="12">
        <v>349</v>
      </c>
    </row>
    <row r="123" spans="1:83" x14ac:dyDescent="0.35">
      <c r="A123" s="71">
        <v>119</v>
      </c>
      <c r="B123" s="75" t="s">
        <v>125</v>
      </c>
      <c r="C123" s="76">
        <v>3</v>
      </c>
      <c r="D123" s="76">
        <v>0</v>
      </c>
      <c r="E123" s="76">
        <v>0</v>
      </c>
      <c r="F123" s="76">
        <v>0</v>
      </c>
      <c r="G123" s="76">
        <v>0</v>
      </c>
      <c r="H123" s="76">
        <v>7</v>
      </c>
      <c r="I123" s="76">
        <v>6</v>
      </c>
      <c r="J123" s="76">
        <v>0</v>
      </c>
      <c r="K123" s="76">
        <v>5</v>
      </c>
      <c r="L123" s="76">
        <v>63</v>
      </c>
      <c r="M123" s="76">
        <v>0</v>
      </c>
      <c r="N123" s="76">
        <v>0</v>
      </c>
      <c r="O123" s="76">
        <v>5</v>
      </c>
      <c r="P123" s="76">
        <v>26</v>
      </c>
      <c r="Q123" s="76">
        <v>0</v>
      </c>
      <c r="R123" s="76">
        <v>0</v>
      </c>
      <c r="S123" s="76">
        <v>0</v>
      </c>
      <c r="T123" s="76">
        <v>0</v>
      </c>
      <c r="U123" s="76">
        <v>0</v>
      </c>
      <c r="V123" s="76">
        <v>10</v>
      </c>
      <c r="W123" s="76">
        <v>0</v>
      </c>
      <c r="X123" s="76">
        <v>8</v>
      </c>
      <c r="Y123" s="76">
        <v>0</v>
      </c>
      <c r="Z123" s="76">
        <v>3</v>
      </c>
      <c r="AA123" s="76">
        <v>0</v>
      </c>
      <c r="AB123" s="76">
        <v>16</v>
      </c>
      <c r="AC123" s="76">
        <v>8</v>
      </c>
      <c r="AD123" s="76">
        <v>0</v>
      </c>
      <c r="AE123" s="76">
        <v>0</v>
      </c>
      <c r="AF123" s="76">
        <v>0</v>
      </c>
      <c r="AG123" s="76">
        <v>72</v>
      </c>
      <c r="AH123" s="76">
        <v>0</v>
      </c>
      <c r="AI123" s="76">
        <v>3</v>
      </c>
      <c r="AJ123" s="76">
        <v>0</v>
      </c>
      <c r="AK123" s="76">
        <v>6</v>
      </c>
      <c r="AL123" s="76">
        <v>8</v>
      </c>
      <c r="AM123" s="76">
        <v>0</v>
      </c>
      <c r="AN123" s="76">
        <v>0</v>
      </c>
      <c r="AO123" s="76">
        <v>0</v>
      </c>
      <c r="AP123" s="76">
        <v>4</v>
      </c>
      <c r="AQ123" s="76">
        <v>4</v>
      </c>
      <c r="AR123" s="76">
        <v>5</v>
      </c>
      <c r="AS123" s="76">
        <v>12</v>
      </c>
      <c r="AT123" s="76">
        <v>0</v>
      </c>
      <c r="AU123" s="76">
        <v>29</v>
      </c>
      <c r="AV123" s="76">
        <v>0</v>
      </c>
      <c r="AW123" s="76">
        <v>0</v>
      </c>
      <c r="AX123" s="76">
        <v>0</v>
      </c>
      <c r="AY123" s="76">
        <v>21</v>
      </c>
      <c r="AZ123" s="76">
        <v>8</v>
      </c>
      <c r="BA123" s="76">
        <v>4</v>
      </c>
      <c r="BB123" s="76">
        <v>9</v>
      </c>
      <c r="BC123" s="76">
        <v>0</v>
      </c>
      <c r="BD123" s="76">
        <v>0</v>
      </c>
      <c r="BE123" s="76">
        <v>0</v>
      </c>
      <c r="BF123" s="76">
        <v>0</v>
      </c>
      <c r="BG123" s="76">
        <v>3</v>
      </c>
      <c r="BH123" s="76">
        <v>0</v>
      </c>
      <c r="BI123" s="76">
        <v>4</v>
      </c>
      <c r="BJ123" s="76">
        <v>0</v>
      </c>
      <c r="BK123" s="76">
        <v>0</v>
      </c>
      <c r="BL123" s="76">
        <v>0</v>
      </c>
      <c r="BM123" s="76">
        <v>0</v>
      </c>
      <c r="BN123" s="76">
        <v>3</v>
      </c>
      <c r="BO123" s="76">
        <v>0</v>
      </c>
      <c r="BP123" s="76">
        <v>0</v>
      </c>
      <c r="BQ123" s="76">
        <v>0</v>
      </c>
      <c r="BR123" s="76">
        <v>0</v>
      </c>
      <c r="BS123" s="76">
        <v>0</v>
      </c>
      <c r="BT123" s="76">
        <v>0</v>
      </c>
      <c r="BU123" s="76">
        <v>0</v>
      </c>
      <c r="BV123" s="76">
        <v>0</v>
      </c>
      <c r="BW123" s="76">
        <v>5</v>
      </c>
      <c r="BX123" s="76">
        <v>0</v>
      </c>
      <c r="BY123" s="76">
        <v>5</v>
      </c>
      <c r="BZ123" s="76">
        <v>71</v>
      </c>
      <c r="CA123" s="76">
        <v>0</v>
      </c>
      <c r="CB123" s="76">
        <v>0</v>
      </c>
      <c r="CC123" s="76">
        <v>0</v>
      </c>
      <c r="CD123" s="76">
        <v>417</v>
      </c>
      <c r="CE123" s="12">
        <v>402</v>
      </c>
    </row>
    <row r="124" spans="1:83" x14ac:dyDescent="0.35">
      <c r="A124" s="71">
        <v>120</v>
      </c>
      <c r="B124" s="75" t="s">
        <v>126</v>
      </c>
      <c r="C124" s="76">
        <v>0</v>
      </c>
      <c r="D124" s="76">
        <v>0</v>
      </c>
      <c r="E124" s="76">
        <v>0</v>
      </c>
      <c r="F124" s="76">
        <v>4</v>
      </c>
      <c r="G124" s="76">
        <v>0</v>
      </c>
      <c r="H124" s="76">
        <v>0</v>
      </c>
      <c r="I124" s="76">
        <v>0</v>
      </c>
      <c r="J124" s="76">
        <v>0</v>
      </c>
      <c r="K124" s="76">
        <v>38</v>
      </c>
      <c r="L124" s="76">
        <v>7</v>
      </c>
      <c r="M124" s="76">
        <v>0</v>
      </c>
      <c r="N124" s="76">
        <v>0</v>
      </c>
      <c r="O124" s="76">
        <v>4</v>
      </c>
      <c r="P124" s="76">
        <v>21</v>
      </c>
      <c r="Q124" s="76">
        <v>0</v>
      </c>
      <c r="R124" s="76">
        <v>0</v>
      </c>
      <c r="S124" s="76">
        <v>0</v>
      </c>
      <c r="T124" s="76">
        <v>10</v>
      </c>
      <c r="U124" s="76">
        <v>0</v>
      </c>
      <c r="V124" s="76">
        <v>8</v>
      </c>
      <c r="W124" s="76">
        <v>0</v>
      </c>
      <c r="X124" s="76">
        <v>11</v>
      </c>
      <c r="Y124" s="76">
        <v>0</v>
      </c>
      <c r="Z124" s="76">
        <v>0</v>
      </c>
      <c r="AA124" s="76">
        <v>0</v>
      </c>
      <c r="AB124" s="76">
        <v>8</v>
      </c>
      <c r="AC124" s="76">
        <v>0</v>
      </c>
      <c r="AD124" s="76">
        <v>0</v>
      </c>
      <c r="AE124" s="76">
        <v>0</v>
      </c>
      <c r="AF124" s="76">
        <v>0</v>
      </c>
      <c r="AG124" s="76">
        <v>8</v>
      </c>
      <c r="AH124" s="76">
        <v>0</v>
      </c>
      <c r="AI124" s="76">
        <v>5</v>
      </c>
      <c r="AJ124" s="76">
        <v>0</v>
      </c>
      <c r="AK124" s="76">
        <v>7</v>
      </c>
      <c r="AL124" s="76">
        <v>31</v>
      </c>
      <c r="AM124" s="76">
        <v>0</v>
      </c>
      <c r="AN124" s="76">
        <v>0</v>
      </c>
      <c r="AO124" s="76">
        <v>0</v>
      </c>
      <c r="AP124" s="76">
        <v>25</v>
      </c>
      <c r="AQ124" s="76">
        <v>0</v>
      </c>
      <c r="AR124" s="76">
        <v>8</v>
      </c>
      <c r="AS124" s="76">
        <v>15</v>
      </c>
      <c r="AT124" s="76">
        <v>0</v>
      </c>
      <c r="AU124" s="76">
        <v>4</v>
      </c>
      <c r="AV124" s="76">
        <v>0</v>
      </c>
      <c r="AW124" s="76">
        <v>0</v>
      </c>
      <c r="AX124" s="76">
        <v>0</v>
      </c>
      <c r="AY124" s="76">
        <v>46</v>
      </c>
      <c r="AZ124" s="76">
        <v>11</v>
      </c>
      <c r="BA124" s="76">
        <v>0</v>
      </c>
      <c r="BB124" s="76">
        <v>8</v>
      </c>
      <c r="BC124" s="76">
        <v>0</v>
      </c>
      <c r="BD124" s="76">
        <v>0</v>
      </c>
      <c r="BE124" s="76">
        <v>0</v>
      </c>
      <c r="BF124" s="76">
        <v>0</v>
      </c>
      <c r="BG124" s="76">
        <v>0</v>
      </c>
      <c r="BH124" s="76">
        <v>0</v>
      </c>
      <c r="BI124" s="76">
        <v>6</v>
      </c>
      <c r="BJ124" s="76">
        <v>0</v>
      </c>
      <c r="BK124" s="76">
        <v>0</v>
      </c>
      <c r="BL124" s="76">
        <v>0</v>
      </c>
      <c r="BM124" s="76">
        <v>0</v>
      </c>
      <c r="BN124" s="76">
        <v>0</v>
      </c>
      <c r="BO124" s="76">
        <v>0</v>
      </c>
      <c r="BP124" s="76">
        <v>0</v>
      </c>
      <c r="BQ124" s="76">
        <v>0</v>
      </c>
      <c r="BR124" s="76">
        <v>0</v>
      </c>
      <c r="BS124" s="76">
        <v>0</v>
      </c>
      <c r="BT124" s="76">
        <v>0</v>
      </c>
      <c r="BU124" s="76">
        <v>0</v>
      </c>
      <c r="BV124" s="76">
        <v>0</v>
      </c>
      <c r="BW124" s="76">
        <v>43</v>
      </c>
      <c r="BX124" s="76">
        <v>11</v>
      </c>
      <c r="BY124" s="76">
        <v>0</v>
      </c>
      <c r="BZ124" s="76">
        <v>45</v>
      </c>
      <c r="CA124" s="76">
        <v>0</v>
      </c>
      <c r="CB124" s="76">
        <v>3</v>
      </c>
      <c r="CC124" s="76">
        <v>0</v>
      </c>
      <c r="CD124" s="76">
        <v>370</v>
      </c>
      <c r="CE124" s="12">
        <v>387</v>
      </c>
    </row>
    <row r="125" spans="1:83" x14ac:dyDescent="0.35">
      <c r="A125" s="71">
        <v>121</v>
      </c>
      <c r="B125" s="75" t="s">
        <v>127</v>
      </c>
      <c r="C125" s="76">
        <v>0</v>
      </c>
      <c r="D125" s="76">
        <v>0</v>
      </c>
      <c r="E125" s="76">
        <v>0</v>
      </c>
      <c r="F125" s="76">
        <v>0</v>
      </c>
      <c r="G125" s="76">
        <v>0</v>
      </c>
      <c r="H125" s="76">
        <v>0</v>
      </c>
      <c r="I125" s="76">
        <v>0</v>
      </c>
      <c r="J125" s="76">
        <v>0</v>
      </c>
      <c r="K125" s="76">
        <v>0</v>
      </c>
      <c r="L125" s="76">
        <v>7</v>
      </c>
      <c r="M125" s="76">
        <v>0</v>
      </c>
      <c r="N125" s="76">
        <v>0</v>
      </c>
      <c r="O125" s="76">
        <v>0</v>
      </c>
      <c r="P125" s="76">
        <v>97</v>
      </c>
      <c r="Q125" s="76">
        <v>0</v>
      </c>
      <c r="R125" s="76">
        <v>0</v>
      </c>
      <c r="S125" s="76">
        <v>0</v>
      </c>
      <c r="T125" s="76">
        <v>8</v>
      </c>
      <c r="U125" s="76">
        <v>0</v>
      </c>
      <c r="V125" s="76">
        <v>9</v>
      </c>
      <c r="W125" s="76">
        <v>0</v>
      </c>
      <c r="X125" s="76">
        <v>8</v>
      </c>
      <c r="Y125" s="76">
        <v>0</v>
      </c>
      <c r="Z125" s="76">
        <v>0</v>
      </c>
      <c r="AA125" s="76">
        <v>0</v>
      </c>
      <c r="AB125" s="76">
        <v>79</v>
      </c>
      <c r="AC125" s="76">
        <v>3</v>
      </c>
      <c r="AD125" s="76">
        <v>0</v>
      </c>
      <c r="AE125" s="76">
        <v>0</v>
      </c>
      <c r="AF125" s="76">
        <v>0</v>
      </c>
      <c r="AG125" s="76">
        <v>10</v>
      </c>
      <c r="AH125" s="76">
        <v>0</v>
      </c>
      <c r="AI125" s="76">
        <v>0</v>
      </c>
      <c r="AJ125" s="76">
        <v>0</v>
      </c>
      <c r="AK125" s="76">
        <v>29</v>
      </c>
      <c r="AL125" s="76">
        <v>15</v>
      </c>
      <c r="AM125" s="76">
        <v>0</v>
      </c>
      <c r="AN125" s="76">
        <v>0</v>
      </c>
      <c r="AO125" s="76">
        <v>0</v>
      </c>
      <c r="AP125" s="76">
        <v>4</v>
      </c>
      <c r="AQ125" s="76">
        <v>0</v>
      </c>
      <c r="AR125" s="76">
        <v>0</v>
      </c>
      <c r="AS125" s="76">
        <v>0</v>
      </c>
      <c r="AT125" s="76">
        <v>0</v>
      </c>
      <c r="AU125" s="76">
        <v>4</v>
      </c>
      <c r="AV125" s="76">
        <v>0</v>
      </c>
      <c r="AW125" s="76">
        <v>0</v>
      </c>
      <c r="AX125" s="76">
        <v>0</v>
      </c>
      <c r="AY125" s="76">
        <v>24</v>
      </c>
      <c r="AZ125" s="76">
        <v>5</v>
      </c>
      <c r="BA125" s="76">
        <v>0</v>
      </c>
      <c r="BB125" s="76">
        <v>3</v>
      </c>
      <c r="BC125" s="76">
        <v>0</v>
      </c>
      <c r="BD125" s="76">
        <v>0</v>
      </c>
      <c r="BE125" s="76">
        <v>0</v>
      </c>
      <c r="BF125" s="76">
        <v>0</v>
      </c>
      <c r="BG125" s="76">
        <v>0</v>
      </c>
      <c r="BH125" s="76">
        <v>0</v>
      </c>
      <c r="BI125" s="76">
        <v>20</v>
      </c>
      <c r="BJ125" s="76">
        <v>0</v>
      </c>
      <c r="BK125" s="76">
        <v>0</v>
      </c>
      <c r="BL125" s="76">
        <v>0</v>
      </c>
      <c r="BM125" s="76">
        <v>0</v>
      </c>
      <c r="BN125" s="76">
        <v>0</v>
      </c>
      <c r="BO125" s="76">
        <v>0</v>
      </c>
      <c r="BP125" s="76">
        <v>0</v>
      </c>
      <c r="BQ125" s="76">
        <v>0</v>
      </c>
      <c r="BR125" s="76">
        <v>0</v>
      </c>
      <c r="BS125" s="76">
        <v>0</v>
      </c>
      <c r="BT125" s="76">
        <v>0</v>
      </c>
      <c r="BU125" s="76">
        <v>4</v>
      </c>
      <c r="BV125" s="76">
        <v>0</v>
      </c>
      <c r="BW125" s="76">
        <v>9</v>
      </c>
      <c r="BX125" s="76">
        <v>14</v>
      </c>
      <c r="BY125" s="76">
        <v>0</v>
      </c>
      <c r="BZ125" s="76">
        <v>9</v>
      </c>
      <c r="CA125" s="76">
        <v>0</v>
      </c>
      <c r="CB125" s="76">
        <v>0</v>
      </c>
      <c r="CC125" s="76">
        <v>0</v>
      </c>
      <c r="CD125" s="76">
        <v>368</v>
      </c>
      <c r="CE125" s="12">
        <v>354</v>
      </c>
    </row>
    <row r="126" spans="1:83" x14ac:dyDescent="0.35">
      <c r="A126" s="71">
        <v>122</v>
      </c>
      <c r="B126" s="75" t="s">
        <v>128</v>
      </c>
      <c r="C126" s="76">
        <v>0</v>
      </c>
      <c r="D126" s="76">
        <v>0</v>
      </c>
      <c r="E126" s="76">
        <v>0</v>
      </c>
      <c r="F126" s="76">
        <v>7</v>
      </c>
      <c r="G126" s="76">
        <v>0</v>
      </c>
      <c r="H126" s="76">
        <v>0</v>
      </c>
      <c r="I126" s="76">
        <v>6</v>
      </c>
      <c r="J126" s="76">
        <v>0</v>
      </c>
      <c r="K126" s="76">
        <v>5</v>
      </c>
      <c r="L126" s="76">
        <v>23</v>
      </c>
      <c r="M126" s="76">
        <v>0</v>
      </c>
      <c r="N126" s="76">
        <v>0</v>
      </c>
      <c r="O126" s="76">
        <v>5</v>
      </c>
      <c r="P126" s="76">
        <v>52</v>
      </c>
      <c r="Q126" s="76">
        <v>0</v>
      </c>
      <c r="R126" s="76">
        <v>0</v>
      </c>
      <c r="S126" s="76">
        <v>0</v>
      </c>
      <c r="T126" s="76">
        <v>7</v>
      </c>
      <c r="U126" s="76">
        <v>0</v>
      </c>
      <c r="V126" s="76">
        <v>0</v>
      </c>
      <c r="W126" s="76">
        <v>0</v>
      </c>
      <c r="X126" s="76">
        <v>0</v>
      </c>
      <c r="Y126" s="76">
        <v>0</v>
      </c>
      <c r="Z126" s="76">
        <v>0</v>
      </c>
      <c r="AA126" s="76">
        <v>0</v>
      </c>
      <c r="AB126" s="76">
        <v>12</v>
      </c>
      <c r="AC126" s="76">
        <v>5</v>
      </c>
      <c r="AD126" s="76">
        <v>0</v>
      </c>
      <c r="AE126" s="76">
        <v>0</v>
      </c>
      <c r="AF126" s="76">
        <v>0</v>
      </c>
      <c r="AG126" s="76">
        <v>0</v>
      </c>
      <c r="AH126" s="76">
        <v>0</v>
      </c>
      <c r="AI126" s="76">
        <v>27</v>
      </c>
      <c r="AJ126" s="76">
        <v>0</v>
      </c>
      <c r="AK126" s="76">
        <v>0</v>
      </c>
      <c r="AL126" s="76">
        <v>10</v>
      </c>
      <c r="AM126" s="76">
        <v>0</v>
      </c>
      <c r="AN126" s="76">
        <v>0</v>
      </c>
      <c r="AO126" s="76">
        <v>0</v>
      </c>
      <c r="AP126" s="76">
        <v>21</v>
      </c>
      <c r="AQ126" s="76">
        <v>0</v>
      </c>
      <c r="AR126" s="76">
        <v>0</v>
      </c>
      <c r="AS126" s="76">
        <v>4</v>
      </c>
      <c r="AT126" s="76">
        <v>0</v>
      </c>
      <c r="AU126" s="76">
        <v>28</v>
      </c>
      <c r="AV126" s="76">
        <v>0</v>
      </c>
      <c r="AW126" s="76">
        <v>0</v>
      </c>
      <c r="AX126" s="76">
        <v>0</v>
      </c>
      <c r="AY126" s="76">
        <v>19</v>
      </c>
      <c r="AZ126" s="76">
        <v>14</v>
      </c>
      <c r="BA126" s="76">
        <v>0</v>
      </c>
      <c r="BB126" s="76">
        <v>18</v>
      </c>
      <c r="BC126" s="76">
        <v>0</v>
      </c>
      <c r="BD126" s="76">
        <v>0</v>
      </c>
      <c r="BE126" s="76">
        <v>0</v>
      </c>
      <c r="BF126" s="76">
        <v>0</v>
      </c>
      <c r="BG126" s="76">
        <v>0</v>
      </c>
      <c r="BH126" s="76">
        <v>0</v>
      </c>
      <c r="BI126" s="76">
        <v>0</v>
      </c>
      <c r="BJ126" s="76">
        <v>0</v>
      </c>
      <c r="BK126" s="76">
        <v>0</v>
      </c>
      <c r="BL126" s="76">
        <v>0</v>
      </c>
      <c r="BM126" s="76">
        <v>0</v>
      </c>
      <c r="BN126" s="76">
        <v>0</v>
      </c>
      <c r="BO126" s="76">
        <v>0</v>
      </c>
      <c r="BP126" s="76">
        <v>0</v>
      </c>
      <c r="BQ126" s="76">
        <v>0</v>
      </c>
      <c r="BR126" s="76">
        <v>0</v>
      </c>
      <c r="BS126" s="76">
        <v>0</v>
      </c>
      <c r="BT126" s="76">
        <v>0</v>
      </c>
      <c r="BU126" s="76">
        <v>0</v>
      </c>
      <c r="BV126" s="76">
        <v>0</v>
      </c>
      <c r="BW126" s="76">
        <v>4</v>
      </c>
      <c r="BX126" s="76">
        <v>26</v>
      </c>
      <c r="BY126" s="76">
        <v>0</v>
      </c>
      <c r="BZ126" s="76">
        <v>41</v>
      </c>
      <c r="CA126" s="76">
        <v>0</v>
      </c>
      <c r="CB126" s="76">
        <v>6</v>
      </c>
      <c r="CC126" s="76">
        <v>0</v>
      </c>
      <c r="CD126" s="76">
        <v>352</v>
      </c>
      <c r="CE126" s="12">
        <v>335</v>
      </c>
    </row>
    <row r="127" spans="1:83" x14ac:dyDescent="0.35">
      <c r="A127" s="71">
        <v>123</v>
      </c>
      <c r="B127" s="75" t="s">
        <v>129</v>
      </c>
      <c r="C127" s="76">
        <v>0</v>
      </c>
      <c r="D127" s="76">
        <v>0</v>
      </c>
      <c r="E127" s="76">
        <v>0</v>
      </c>
      <c r="F127" s="76">
        <v>4</v>
      </c>
      <c r="G127" s="76">
        <v>0</v>
      </c>
      <c r="H127" s="76">
        <v>0</v>
      </c>
      <c r="I127" s="76">
        <v>6</v>
      </c>
      <c r="J127" s="76">
        <v>0</v>
      </c>
      <c r="K127" s="76">
        <v>14</v>
      </c>
      <c r="L127" s="76">
        <v>10</v>
      </c>
      <c r="M127" s="76">
        <v>0</v>
      </c>
      <c r="N127" s="76">
        <v>4</v>
      </c>
      <c r="O127" s="76">
        <v>0</v>
      </c>
      <c r="P127" s="76">
        <v>11</v>
      </c>
      <c r="Q127" s="76">
        <v>0</v>
      </c>
      <c r="R127" s="76">
        <v>0</v>
      </c>
      <c r="S127" s="76">
        <v>0</v>
      </c>
      <c r="T127" s="76">
        <v>10</v>
      </c>
      <c r="U127" s="76">
        <v>0</v>
      </c>
      <c r="V127" s="76">
        <v>5</v>
      </c>
      <c r="W127" s="76">
        <v>0</v>
      </c>
      <c r="X127" s="76">
        <v>13</v>
      </c>
      <c r="Y127" s="76">
        <v>0</v>
      </c>
      <c r="Z127" s="76">
        <v>0</v>
      </c>
      <c r="AA127" s="76">
        <v>0</v>
      </c>
      <c r="AB127" s="76">
        <v>9</v>
      </c>
      <c r="AC127" s="76">
        <v>4</v>
      </c>
      <c r="AD127" s="76">
        <v>0</v>
      </c>
      <c r="AE127" s="76">
        <v>0</v>
      </c>
      <c r="AF127" s="76">
        <v>0</v>
      </c>
      <c r="AG127" s="76">
        <v>0</v>
      </c>
      <c r="AH127" s="76">
        <v>0</v>
      </c>
      <c r="AI127" s="76">
        <v>0</v>
      </c>
      <c r="AJ127" s="76">
        <v>0</v>
      </c>
      <c r="AK127" s="76">
        <v>10</v>
      </c>
      <c r="AL127" s="76">
        <v>18</v>
      </c>
      <c r="AM127" s="76">
        <v>0</v>
      </c>
      <c r="AN127" s="76">
        <v>0</v>
      </c>
      <c r="AO127" s="76">
        <v>0</v>
      </c>
      <c r="AP127" s="76">
        <v>39</v>
      </c>
      <c r="AQ127" s="76">
        <v>0</v>
      </c>
      <c r="AR127" s="76">
        <v>4</v>
      </c>
      <c r="AS127" s="76">
        <v>23</v>
      </c>
      <c r="AT127" s="76">
        <v>7</v>
      </c>
      <c r="AU127" s="76">
        <v>0</v>
      </c>
      <c r="AV127" s="76">
        <v>0</v>
      </c>
      <c r="AW127" s="76">
        <v>0</v>
      </c>
      <c r="AX127" s="76">
        <v>0</v>
      </c>
      <c r="AY127" s="76">
        <v>68</v>
      </c>
      <c r="AZ127" s="76">
        <v>14</v>
      </c>
      <c r="BA127" s="76">
        <v>0</v>
      </c>
      <c r="BB127" s="76">
        <v>6</v>
      </c>
      <c r="BC127" s="76">
        <v>0</v>
      </c>
      <c r="BD127" s="76">
        <v>0</v>
      </c>
      <c r="BE127" s="76">
        <v>0</v>
      </c>
      <c r="BF127" s="76">
        <v>0</v>
      </c>
      <c r="BG127" s="76">
        <v>0</v>
      </c>
      <c r="BH127" s="76">
        <v>0</v>
      </c>
      <c r="BI127" s="76">
        <v>3</v>
      </c>
      <c r="BJ127" s="76">
        <v>0</v>
      </c>
      <c r="BK127" s="76">
        <v>0</v>
      </c>
      <c r="BL127" s="76">
        <v>0</v>
      </c>
      <c r="BM127" s="76">
        <v>0</v>
      </c>
      <c r="BN127" s="76">
        <v>5</v>
      </c>
      <c r="BO127" s="76">
        <v>0</v>
      </c>
      <c r="BP127" s="76">
        <v>0</v>
      </c>
      <c r="BQ127" s="76">
        <v>0</v>
      </c>
      <c r="BR127" s="76">
        <v>0</v>
      </c>
      <c r="BS127" s="76">
        <v>0</v>
      </c>
      <c r="BT127" s="76">
        <v>0</v>
      </c>
      <c r="BU127" s="76">
        <v>0</v>
      </c>
      <c r="BV127" s="76">
        <v>0</v>
      </c>
      <c r="BW127" s="76">
        <v>22</v>
      </c>
      <c r="BX127" s="76">
        <v>5</v>
      </c>
      <c r="BY127" s="76">
        <v>0</v>
      </c>
      <c r="BZ127" s="76">
        <v>23</v>
      </c>
      <c r="CA127" s="76">
        <v>0</v>
      </c>
      <c r="CB127" s="76">
        <v>0</v>
      </c>
      <c r="CC127" s="76">
        <v>0</v>
      </c>
      <c r="CD127" s="76">
        <v>330</v>
      </c>
      <c r="CE127" s="12">
        <v>329</v>
      </c>
    </row>
    <row r="128" spans="1:83" x14ac:dyDescent="0.35">
      <c r="A128" s="71">
        <v>124</v>
      </c>
      <c r="B128" s="12" t="s">
        <v>130</v>
      </c>
      <c r="C128" s="12">
        <f>SUM(C12:C19)-C78</f>
        <v>644</v>
      </c>
      <c r="D128" s="12">
        <f>SUM(D12:D19)-D78</f>
        <v>355</v>
      </c>
      <c r="E128" s="12">
        <f>SUM(E12:E19)-E78</f>
        <v>2085</v>
      </c>
      <c r="F128" s="12">
        <f t="shared" ref="F128:BQ128" si="2">SUM(F12:F19)-F78</f>
        <v>5816</v>
      </c>
      <c r="G128" s="12">
        <f t="shared" si="2"/>
        <v>1325</v>
      </c>
      <c r="H128" s="12">
        <f t="shared" si="2"/>
        <v>1262</v>
      </c>
      <c r="I128" s="12">
        <f t="shared" si="2"/>
        <v>3774</v>
      </c>
      <c r="J128" s="12">
        <f t="shared" si="2"/>
        <v>392</v>
      </c>
      <c r="K128" s="12">
        <f t="shared" si="2"/>
        <v>7424</v>
      </c>
      <c r="L128" s="12">
        <f t="shared" si="2"/>
        <v>18447</v>
      </c>
      <c r="M128" s="12">
        <f t="shared" si="2"/>
        <v>246</v>
      </c>
      <c r="N128" s="12">
        <f t="shared" si="2"/>
        <v>1074</v>
      </c>
      <c r="O128" s="12">
        <f t="shared" si="2"/>
        <v>1894</v>
      </c>
      <c r="P128" s="12">
        <f t="shared" si="2"/>
        <v>10671</v>
      </c>
      <c r="Q128" s="12">
        <f t="shared" si="2"/>
        <v>389</v>
      </c>
      <c r="R128" s="12">
        <f t="shared" si="2"/>
        <v>558</v>
      </c>
      <c r="S128" s="12">
        <f t="shared" si="2"/>
        <v>411</v>
      </c>
      <c r="T128" s="12">
        <f t="shared" si="2"/>
        <v>13126</v>
      </c>
      <c r="U128" s="12">
        <f t="shared" si="2"/>
        <v>1766</v>
      </c>
      <c r="V128" s="12">
        <f t="shared" si="2"/>
        <v>3759</v>
      </c>
      <c r="W128" s="12">
        <f t="shared" si="2"/>
        <v>316</v>
      </c>
      <c r="X128" s="12">
        <f t="shared" si="2"/>
        <v>8015</v>
      </c>
      <c r="Y128" s="12">
        <f t="shared" si="2"/>
        <v>504</v>
      </c>
      <c r="Z128" s="12">
        <f t="shared" si="2"/>
        <v>323</v>
      </c>
      <c r="AA128" s="12">
        <f t="shared" si="2"/>
        <v>2356</v>
      </c>
      <c r="AB128" s="12">
        <f t="shared" si="2"/>
        <v>12484</v>
      </c>
      <c r="AC128" s="12">
        <f t="shared" si="2"/>
        <v>8552</v>
      </c>
      <c r="AD128" s="12">
        <f t="shared" si="2"/>
        <v>2372</v>
      </c>
      <c r="AE128" s="12">
        <f t="shared" si="2"/>
        <v>622</v>
      </c>
      <c r="AF128" s="12">
        <f t="shared" si="2"/>
        <v>159</v>
      </c>
      <c r="AG128" s="12">
        <f t="shared" si="2"/>
        <v>5799</v>
      </c>
      <c r="AH128" s="12">
        <f t="shared" si="2"/>
        <v>397</v>
      </c>
      <c r="AI128" s="12">
        <f t="shared" si="2"/>
        <v>9562</v>
      </c>
      <c r="AJ128" s="12">
        <f t="shared" si="2"/>
        <v>324</v>
      </c>
      <c r="AK128" s="12">
        <f t="shared" si="2"/>
        <v>8794</v>
      </c>
      <c r="AL128" s="12">
        <f t="shared" si="2"/>
        <v>6717</v>
      </c>
      <c r="AM128" s="12">
        <f t="shared" si="2"/>
        <v>2698</v>
      </c>
      <c r="AN128" s="12">
        <f t="shared" si="2"/>
        <v>294</v>
      </c>
      <c r="AO128" s="12">
        <f t="shared" si="2"/>
        <v>1145</v>
      </c>
      <c r="AP128" s="12">
        <f t="shared" si="2"/>
        <v>10917</v>
      </c>
      <c r="AQ128" s="12">
        <f t="shared" si="2"/>
        <v>222</v>
      </c>
      <c r="AR128" s="12">
        <f t="shared" si="2"/>
        <v>4866</v>
      </c>
      <c r="AS128" s="12">
        <f t="shared" si="2"/>
        <v>3250</v>
      </c>
      <c r="AT128" s="12">
        <f t="shared" si="2"/>
        <v>3535</v>
      </c>
      <c r="AU128" s="12">
        <f t="shared" si="2"/>
        <v>4409</v>
      </c>
      <c r="AV128" s="12">
        <f t="shared" si="2"/>
        <v>2105</v>
      </c>
      <c r="AW128" s="12">
        <f t="shared" si="2"/>
        <v>991</v>
      </c>
      <c r="AX128" s="12">
        <f t="shared" si="2"/>
        <v>976</v>
      </c>
      <c r="AY128" s="12">
        <f t="shared" si="2"/>
        <v>13898</v>
      </c>
      <c r="AZ128" s="12">
        <f t="shared" si="2"/>
        <v>9062</v>
      </c>
      <c r="BA128" s="12">
        <f t="shared" si="2"/>
        <v>775</v>
      </c>
      <c r="BB128" s="12">
        <f t="shared" si="2"/>
        <v>13675</v>
      </c>
      <c r="BC128" s="12">
        <f t="shared" si="2"/>
        <v>5439</v>
      </c>
      <c r="BD128" s="12">
        <f t="shared" si="2"/>
        <v>545</v>
      </c>
      <c r="BE128" s="12">
        <f t="shared" si="2"/>
        <v>313</v>
      </c>
      <c r="BF128" s="12">
        <f t="shared" si="2"/>
        <v>421</v>
      </c>
      <c r="BG128" s="12">
        <f t="shared" si="2"/>
        <v>1340</v>
      </c>
      <c r="BH128" s="12">
        <f t="shared" si="2"/>
        <v>317</v>
      </c>
      <c r="BI128" s="12">
        <f t="shared" si="2"/>
        <v>4146</v>
      </c>
      <c r="BJ128" s="12">
        <f t="shared" si="2"/>
        <v>306</v>
      </c>
      <c r="BK128" s="12">
        <f t="shared" si="2"/>
        <v>152</v>
      </c>
      <c r="BL128" s="12">
        <f t="shared" si="2"/>
        <v>946</v>
      </c>
      <c r="BM128" s="12">
        <f t="shared" si="2"/>
        <v>362</v>
      </c>
      <c r="BN128" s="12">
        <f t="shared" si="2"/>
        <v>4817</v>
      </c>
      <c r="BO128" s="12">
        <f t="shared" si="2"/>
        <v>352</v>
      </c>
      <c r="BP128" s="12">
        <f t="shared" si="2"/>
        <v>573</v>
      </c>
      <c r="BQ128" s="12">
        <f t="shared" si="2"/>
        <v>826</v>
      </c>
      <c r="BR128" s="12">
        <f t="shared" ref="BR128:CE128" si="3">SUM(BR12:BR19)-BR78</f>
        <v>157</v>
      </c>
      <c r="BS128" s="12">
        <f t="shared" si="3"/>
        <v>1136</v>
      </c>
      <c r="BT128" s="12">
        <f t="shared" si="3"/>
        <v>760</v>
      </c>
      <c r="BU128" s="12">
        <f t="shared" si="3"/>
        <v>1112</v>
      </c>
      <c r="BV128" s="12">
        <f t="shared" si="3"/>
        <v>110</v>
      </c>
      <c r="BW128" s="12">
        <f t="shared" si="3"/>
        <v>9097</v>
      </c>
      <c r="BX128" s="12">
        <f t="shared" si="3"/>
        <v>13631</v>
      </c>
      <c r="BY128" s="12">
        <f t="shared" si="3"/>
        <v>874</v>
      </c>
      <c r="BZ128" s="12">
        <f t="shared" si="3"/>
        <v>6210</v>
      </c>
      <c r="CA128" s="12">
        <f t="shared" si="3"/>
        <v>4003</v>
      </c>
      <c r="CB128" s="12">
        <f t="shared" si="3"/>
        <v>3700</v>
      </c>
      <c r="CC128" s="12">
        <f t="shared" si="3"/>
        <v>258</v>
      </c>
      <c r="CD128" s="12">
        <f t="shared" si="3"/>
        <v>277552</v>
      </c>
      <c r="CE128" s="12">
        <f t="shared" si="3"/>
        <v>232277</v>
      </c>
    </row>
    <row r="129" spans="1:84" s="74" customFormat="1" ht="18.75" x14ac:dyDescent="0.35">
      <c r="A129" s="71">
        <v>125</v>
      </c>
      <c r="B129" s="72" t="s">
        <v>319</v>
      </c>
      <c r="C129" s="73" t="s">
        <v>222</v>
      </c>
      <c r="D129" s="73" t="s">
        <v>223</v>
      </c>
      <c r="E129" s="73" t="s">
        <v>224</v>
      </c>
      <c r="F129" s="73" t="s">
        <v>225</v>
      </c>
      <c r="G129" s="73" t="s">
        <v>226</v>
      </c>
      <c r="H129" s="73" t="s">
        <v>227</v>
      </c>
      <c r="I129" s="73" t="s">
        <v>228</v>
      </c>
      <c r="J129" s="73" t="s">
        <v>229</v>
      </c>
      <c r="K129" s="73" t="s">
        <v>230</v>
      </c>
      <c r="L129" s="73" t="s">
        <v>231</v>
      </c>
      <c r="M129" s="73" t="s">
        <v>232</v>
      </c>
      <c r="N129" s="73" t="s">
        <v>233</v>
      </c>
      <c r="O129" s="73" t="s">
        <v>234</v>
      </c>
      <c r="P129" s="73" t="s">
        <v>235</v>
      </c>
      <c r="Q129" s="73" t="s">
        <v>236</v>
      </c>
      <c r="R129" s="73" t="s">
        <v>237</v>
      </c>
      <c r="S129" s="73" t="s">
        <v>238</v>
      </c>
      <c r="T129" s="73" t="s">
        <v>239</v>
      </c>
      <c r="U129" s="73" t="s">
        <v>240</v>
      </c>
      <c r="V129" s="73" t="s">
        <v>241</v>
      </c>
      <c r="W129" s="73" t="s">
        <v>242</v>
      </c>
      <c r="X129" s="73" t="s">
        <v>243</v>
      </c>
      <c r="Y129" s="73" t="s">
        <v>244</v>
      </c>
      <c r="Z129" s="73" t="s">
        <v>245</v>
      </c>
      <c r="AA129" s="73" t="s">
        <v>246</v>
      </c>
      <c r="AB129" s="73" t="s">
        <v>247</v>
      </c>
      <c r="AC129" s="73" t="s">
        <v>248</v>
      </c>
      <c r="AD129" s="73" t="s">
        <v>249</v>
      </c>
      <c r="AE129" s="73" t="s">
        <v>250</v>
      </c>
      <c r="AF129" s="73" t="s">
        <v>251</v>
      </c>
      <c r="AG129" s="73" t="s">
        <v>252</v>
      </c>
      <c r="AH129" s="73" t="s">
        <v>253</v>
      </c>
      <c r="AI129" s="73" t="s">
        <v>254</v>
      </c>
      <c r="AJ129" s="73" t="s">
        <v>255</v>
      </c>
      <c r="AK129" s="73" t="s">
        <v>256</v>
      </c>
      <c r="AL129" s="73" t="s">
        <v>257</v>
      </c>
      <c r="AM129" s="73" t="s">
        <v>258</v>
      </c>
      <c r="AN129" s="73" t="s">
        <v>259</v>
      </c>
      <c r="AO129" s="73" t="s">
        <v>260</v>
      </c>
      <c r="AP129" s="73" t="s">
        <v>261</v>
      </c>
      <c r="AQ129" s="73" t="s">
        <v>262</v>
      </c>
      <c r="AR129" s="73" t="s">
        <v>263</v>
      </c>
      <c r="AS129" s="73" t="s">
        <v>264</v>
      </c>
      <c r="AT129" s="73" t="s">
        <v>265</v>
      </c>
      <c r="AU129" s="73" t="s">
        <v>266</v>
      </c>
      <c r="AV129" s="73" t="s">
        <v>267</v>
      </c>
      <c r="AW129" s="73" t="s">
        <v>268</v>
      </c>
      <c r="AX129" s="73" t="s">
        <v>269</v>
      </c>
      <c r="AY129" s="73" t="s">
        <v>270</v>
      </c>
      <c r="AZ129" s="73" t="s">
        <v>271</v>
      </c>
      <c r="BA129" s="73" t="s">
        <v>272</v>
      </c>
      <c r="BB129" s="73" t="s">
        <v>273</v>
      </c>
      <c r="BC129" s="73" t="s">
        <v>274</v>
      </c>
      <c r="BD129" s="73" t="s">
        <v>275</v>
      </c>
      <c r="BE129" s="73" t="s">
        <v>276</v>
      </c>
      <c r="BF129" s="73" t="s">
        <v>277</v>
      </c>
      <c r="BG129" s="73" t="s">
        <v>278</v>
      </c>
      <c r="BH129" s="73" t="s">
        <v>279</v>
      </c>
      <c r="BI129" s="73" t="s">
        <v>280</v>
      </c>
      <c r="BJ129" s="73" t="s">
        <v>281</v>
      </c>
      <c r="BK129" s="73" t="s">
        <v>282</v>
      </c>
      <c r="BL129" s="73" t="s">
        <v>283</v>
      </c>
      <c r="BM129" s="73" t="s">
        <v>284</v>
      </c>
      <c r="BN129" s="73" t="s">
        <v>285</v>
      </c>
      <c r="BO129" s="73" t="s">
        <v>286</v>
      </c>
      <c r="BP129" s="73" t="s">
        <v>287</v>
      </c>
      <c r="BQ129" s="73" t="s">
        <v>288</v>
      </c>
      <c r="BR129" s="73" t="s">
        <v>289</v>
      </c>
      <c r="BS129" s="73" t="s">
        <v>290</v>
      </c>
      <c r="BT129" s="73" t="s">
        <v>291</v>
      </c>
      <c r="BU129" s="73" t="s">
        <v>292</v>
      </c>
      <c r="BV129" s="73" t="s">
        <v>293</v>
      </c>
      <c r="BW129" s="73" t="s">
        <v>294</v>
      </c>
      <c r="BX129" s="73" t="s">
        <v>295</v>
      </c>
      <c r="BY129" s="73" t="s">
        <v>296</v>
      </c>
      <c r="BZ129" s="73" t="s">
        <v>297</v>
      </c>
      <c r="CA129" s="73" t="s">
        <v>298</v>
      </c>
      <c r="CB129" s="73" t="s">
        <v>299</v>
      </c>
      <c r="CC129" s="73" t="s">
        <v>300</v>
      </c>
      <c r="CD129" s="73" t="s">
        <v>301</v>
      </c>
      <c r="CE129" s="73" t="s">
        <v>302</v>
      </c>
      <c r="CF129" s="67"/>
    </row>
    <row r="130" spans="1:84" x14ac:dyDescent="0.35">
      <c r="A130" s="71">
        <v>126</v>
      </c>
      <c r="B130" s="75" t="s">
        <v>305</v>
      </c>
      <c r="C130" s="76">
        <v>1304</v>
      </c>
      <c r="D130" s="76">
        <v>1152</v>
      </c>
      <c r="E130" s="76">
        <v>7046</v>
      </c>
      <c r="F130" s="76">
        <v>8547</v>
      </c>
      <c r="G130" s="76">
        <v>3875</v>
      </c>
      <c r="H130" s="76">
        <v>4242</v>
      </c>
      <c r="I130" s="76">
        <v>7465</v>
      </c>
      <c r="J130" s="76">
        <v>1568</v>
      </c>
      <c r="K130" s="76">
        <v>10387</v>
      </c>
      <c r="L130" s="76">
        <v>8752</v>
      </c>
      <c r="M130" s="76">
        <v>740</v>
      </c>
      <c r="N130" s="76">
        <v>3675</v>
      </c>
      <c r="O130" s="76">
        <v>4864</v>
      </c>
      <c r="P130" s="76">
        <v>12149</v>
      </c>
      <c r="Q130" s="76">
        <v>1598</v>
      </c>
      <c r="R130" s="76">
        <v>1934</v>
      </c>
      <c r="S130" s="76">
        <v>1563</v>
      </c>
      <c r="T130" s="76">
        <v>6438</v>
      </c>
      <c r="U130" s="76">
        <v>5698</v>
      </c>
      <c r="V130" s="76">
        <v>8423</v>
      </c>
      <c r="W130" s="76">
        <v>1270</v>
      </c>
      <c r="X130" s="76">
        <v>7881</v>
      </c>
      <c r="Y130" s="76">
        <v>1910</v>
      </c>
      <c r="Z130" s="76">
        <v>1429</v>
      </c>
      <c r="AA130" s="76">
        <v>8165</v>
      </c>
      <c r="AB130" s="76">
        <v>7098</v>
      </c>
      <c r="AC130" s="76">
        <v>17388</v>
      </c>
      <c r="AD130" s="76">
        <v>4566</v>
      </c>
      <c r="AE130" s="76">
        <v>1600</v>
      </c>
      <c r="AF130" s="76">
        <v>671</v>
      </c>
      <c r="AG130" s="76">
        <v>4802</v>
      </c>
      <c r="AH130" s="76">
        <v>1647</v>
      </c>
      <c r="AI130" s="76">
        <v>7552</v>
      </c>
      <c r="AJ130" s="76">
        <v>1506</v>
      </c>
      <c r="AK130" s="76">
        <v>9660</v>
      </c>
      <c r="AL130" s="76">
        <v>9711</v>
      </c>
      <c r="AM130" s="76">
        <v>5616</v>
      </c>
      <c r="AN130" s="76">
        <v>919</v>
      </c>
      <c r="AO130" s="76">
        <v>3499</v>
      </c>
      <c r="AP130" s="76">
        <v>9405</v>
      </c>
      <c r="AQ130" s="76">
        <v>959</v>
      </c>
      <c r="AR130" s="76">
        <v>2351</v>
      </c>
      <c r="AS130" s="76">
        <v>6933</v>
      </c>
      <c r="AT130" s="76">
        <v>3234</v>
      </c>
      <c r="AU130" s="76">
        <v>4669</v>
      </c>
      <c r="AV130" s="76">
        <v>4036</v>
      </c>
      <c r="AW130" s="76">
        <v>2496</v>
      </c>
      <c r="AX130" s="76">
        <v>3184</v>
      </c>
      <c r="AY130" s="76">
        <v>11476</v>
      </c>
      <c r="AZ130" s="76">
        <v>6721</v>
      </c>
      <c r="BA130" s="76">
        <v>2150</v>
      </c>
      <c r="BB130" s="76">
        <v>7032</v>
      </c>
      <c r="BC130" s="76">
        <v>16176</v>
      </c>
      <c r="BD130" s="76">
        <v>1914</v>
      </c>
      <c r="BE130" s="76">
        <v>1389</v>
      </c>
      <c r="BF130" s="76">
        <v>1512</v>
      </c>
      <c r="BG130" s="76">
        <v>3642</v>
      </c>
      <c r="BH130" s="76">
        <v>1239</v>
      </c>
      <c r="BI130" s="76">
        <v>4522</v>
      </c>
      <c r="BJ130" s="76">
        <v>803</v>
      </c>
      <c r="BK130" s="76">
        <v>467</v>
      </c>
      <c r="BL130" s="76">
        <v>2947</v>
      </c>
      <c r="BM130" s="76">
        <v>1570</v>
      </c>
      <c r="BN130" s="76">
        <v>5874</v>
      </c>
      <c r="BO130" s="76">
        <v>1305</v>
      </c>
      <c r="BP130" s="76">
        <v>2287</v>
      </c>
      <c r="BQ130" s="76">
        <v>1533</v>
      </c>
      <c r="BR130" s="76">
        <v>726</v>
      </c>
      <c r="BS130" s="76">
        <v>2551</v>
      </c>
      <c r="BT130" s="76">
        <v>2521</v>
      </c>
      <c r="BU130" s="76">
        <v>3831</v>
      </c>
      <c r="BV130" s="76">
        <v>434</v>
      </c>
      <c r="BW130" s="76">
        <v>10363</v>
      </c>
      <c r="BX130" s="76">
        <v>8131</v>
      </c>
      <c r="BY130" s="76">
        <v>2437</v>
      </c>
      <c r="BZ130" s="76">
        <v>6376</v>
      </c>
      <c r="CA130" s="76">
        <v>3066</v>
      </c>
      <c r="CB130" s="76">
        <v>10251</v>
      </c>
      <c r="CC130" s="76">
        <v>781</v>
      </c>
      <c r="CD130" s="76">
        <v>361936</v>
      </c>
      <c r="CE130" s="12">
        <v>233951</v>
      </c>
    </row>
    <row r="131" spans="1:84" x14ac:dyDescent="0.35">
      <c r="A131" s="71">
        <v>127</v>
      </c>
      <c r="B131" s="75" t="s">
        <v>306</v>
      </c>
      <c r="C131" s="76">
        <v>30</v>
      </c>
      <c r="D131" s="76">
        <v>6</v>
      </c>
      <c r="E131" s="76">
        <v>32</v>
      </c>
      <c r="F131" s="76">
        <v>426</v>
      </c>
      <c r="G131" s="76">
        <v>26</v>
      </c>
      <c r="H131" s="76">
        <v>25</v>
      </c>
      <c r="I131" s="76">
        <v>227</v>
      </c>
      <c r="J131" s="76">
        <v>3</v>
      </c>
      <c r="K131" s="76">
        <v>590</v>
      </c>
      <c r="L131" s="76">
        <v>2752</v>
      </c>
      <c r="M131" s="76">
        <v>0</v>
      </c>
      <c r="N131" s="76">
        <v>15</v>
      </c>
      <c r="O131" s="76">
        <v>84</v>
      </c>
      <c r="P131" s="76">
        <v>1220</v>
      </c>
      <c r="Q131" s="76">
        <v>4</v>
      </c>
      <c r="R131" s="76">
        <v>4</v>
      </c>
      <c r="S131" s="76">
        <v>0</v>
      </c>
      <c r="T131" s="76">
        <v>1928</v>
      </c>
      <c r="U131" s="76">
        <v>24</v>
      </c>
      <c r="V131" s="76">
        <v>178</v>
      </c>
      <c r="W131" s="76">
        <v>0</v>
      </c>
      <c r="X131" s="76">
        <v>782</v>
      </c>
      <c r="Y131" s="76">
        <v>8</v>
      </c>
      <c r="Z131" s="76">
        <v>7</v>
      </c>
      <c r="AA131" s="76">
        <v>38</v>
      </c>
      <c r="AB131" s="76">
        <v>2223</v>
      </c>
      <c r="AC131" s="76">
        <v>525</v>
      </c>
      <c r="AD131" s="76">
        <v>152</v>
      </c>
      <c r="AE131" s="76">
        <v>15</v>
      </c>
      <c r="AF131" s="76">
        <v>5</v>
      </c>
      <c r="AG131" s="76">
        <v>664</v>
      </c>
      <c r="AH131" s="76">
        <v>0</v>
      </c>
      <c r="AI131" s="76">
        <v>1374</v>
      </c>
      <c r="AJ131" s="76">
        <v>3</v>
      </c>
      <c r="AK131" s="76">
        <v>1021</v>
      </c>
      <c r="AL131" s="76">
        <v>576</v>
      </c>
      <c r="AM131" s="76">
        <v>96</v>
      </c>
      <c r="AN131" s="76">
        <v>6</v>
      </c>
      <c r="AO131" s="76">
        <v>18</v>
      </c>
      <c r="AP131" s="76">
        <v>1172</v>
      </c>
      <c r="AQ131" s="76">
        <v>0</v>
      </c>
      <c r="AR131" s="76">
        <v>896</v>
      </c>
      <c r="AS131" s="76">
        <v>258</v>
      </c>
      <c r="AT131" s="76">
        <v>328</v>
      </c>
      <c r="AU131" s="76">
        <v>464</v>
      </c>
      <c r="AV131" s="76">
        <v>125</v>
      </c>
      <c r="AW131" s="76">
        <v>22</v>
      </c>
      <c r="AX131" s="76">
        <v>24</v>
      </c>
      <c r="AY131" s="76">
        <v>1783</v>
      </c>
      <c r="AZ131" s="76">
        <v>976</v>
      </c>
      <c r="BA131" s="76">
        <v>21</v>
      </c>
      <c r="BB131" s="76">
        <v>1879</v>
      </c>
      <c r="BC131" s="76">
        <v>147</v>
      </c>
      <c r="BD131" s="76">
        <v>0</v>
      </c>
      <c r="BE131" s="76">
        <v>0</v>
      </c>
      <c r="BF131" s="76">
        <v>12</v>
      </c>
      <c r="BG131" s="76">
        <v>45</v>
      </c>
      <c r="BH131" s="76">
        <v>4</v>
      </c>
      <c r="BI131" s="76">
        <v>437</v>
      </c>
      <c r="BJ131" s="76">
        <v>0</v>
      </c>
      <c r="BK131" s="76">
        <v>0</v>
      </c>
      <c r="BL131" s="76">
        <v>9</v>
      </c>
      <c r="BM131" s="76">
        <v>4</v>
      </c>
      <c r="BN131" s="76">
        <v>535</v>
      </c>
      <c r="BO131" s="76">
        <v>9</v>
      </c>
      <c r="BP131" s="76">
        <v>8</v>
      </c>
      <c r="BQ131" s="76">
        <v>33</v>
      </c>
      <c r="BR131" s="76">
        <v>0</v>
      </c>
      <c r="BS131" s="76">
        <v>41</v>
      </c>
      <c r="BT131" s="76">
        <v>4</v>
      </c>
      <c r="BU131" s="76">
        <v>17</v>
      </c>
      <c r="BV131" s="76">
        <v>0</v>
      </c>
      <c r="BW131" s="76">
        <v>1168</v>
      </c>
      <c r="BX131" s="76">
        <v>2090</v>
      </c>
      <c r="BY131" s="76">
        <v>31</v>
      </c>
      <c r="BZ131" s="76">
        <v>678</v>
      </c>
      <c r="CA131" s="76">
        <v>675</v>
      </c>
      <c r="CB131" s="76">
        <v>123</v>
      </c>
      <c r="CC131" s="76">
        <v>3</v>
      </c>
      <c r="CD131" s="76">
        <v>29109</v>
      </c>
      <c r="CE131" s="12">
        <v>27699</v>
      </c>
    </row>
    <row r="132" spans="1:84" x14ac:dyDescent="0.35">
      <c r="A132" s="71">
        <v>128</v>
      </c>
      <c r="B132" s="75" t="s">
        <v>147</v>
      </c>
      <c r="C132" s="76">
        <v>1335</v>
      </c>
      <c r="D132" s="76">
        <v>1159</v>
      </c>
      <c r="E132" s="76">
        <v>7080</v>
      </c>
      <c r="F132" s="76">
        <v>8978</v>
      </c>
      <c r="G132" s="76">
        <v>3904</v>
      </c>
      <c r="H132" s="76">
        <v>4266</v>
      </c>
      <c r="I132" s="76">
        <v>7693</v>
      </c>
      <c r="J132" s="76">
        <v>1572</v>
      </c>
      <c r="K132" s="76">
        <v>10976</v>
      </c>
      <c r="L132" s="76">
        <v>11509</v>
      </c>
      <c r="M132" s="76">
        <v>740</v>
      </c>
      <c r="N132" s="76">
        <v>3693</v>
      </c>
      <c r="O132" s="76">
        <v>4947</v>
      </c>
      <c r="P132" s="76">
        <v>13373</v>
      </c>
      <c r="Q132" s="76">
        <v>1597</v>
      </c>
      <c r="R132" s="76">
        <v>1937</v>
      </c>
      <c r="S132" s="76">
        <v>1563</v>
      </c>
      <c r="T132" s="76">
        <v>8366</v>
      </c>
      <c r="U132" s="76">
        <v>5718</v>
      </c>
      <c r="V132" s="76">
        <v>8602</v>
      </c>
      <c r="W132" s="76">
        <v>1274</v>
      </c>
      <c r="X132" s="76">
        <v>8664</v>
      </c>
      <c r="Y132" s="76">
        <v>1913</v>
      </c>
      <c r="Z132" s="76">
        <v>1438</v>
      </c>
      <c r="AA132" s="76">
        <v>8205</v>
      </c>
      <c r="AB132" s="76">
        <v>9319</v>
      </c>
      <c r="AC132" s="76">
        <v>17911</v>
      </c>
      <c r="AD132" s="76">
        <v>4720</v>
      </c>
      <c r="AE132" s="76">
        <v>1615</v>
      </c>
      <c r="AF132" s="76">
        <v>678</v>
      </c>
      <c r="AG132" s="76">
        <v>5470</v>
      </c>
      <c r="AH132" s="76">
        <v>1650</v>
      </c>
      <c r="AI132" s="76">
        <v>8923</v>
      </c>
      <c r="AJ132" s="76">
        <v>1511</v>
      </c>
      <c r="AK132" s="76">
        <v>10681</v>
      </c>
      <c r="AL132" s="76">
        <v>10288</v>
      </c>
      <c r="AM132" s="76">
        <v>5709</v>
      </c>
      <c r="AN132" s="76">
        <v>927</v>
      </c>
      <c r="AO132" s="76">
        <v>3524</v>
      </c>
      <c r="AP132" s="76">
        <v>10571</v>
      </c>
      <c r="AQ132" s="76">
        <v>959</v>
      </c>
      <c r="AR132" s="76">
        <v>3245</v>
      </c>
      <c r="AS132" s="76">
        <v>7193</v>
      </c>
      <c r="AT132" s="76">
        <v>3560</v>
      </c>
      <c r="AU132" s="76">
        <v>5131</v>
      </c>
      <c r="AV132" s="76">
        <v>4157</v>
      </c>
      <c r="AW132" s="76">
        <v>2514</v>
      </c>
      <c r="AX132" s="76">
        <v>3207</v>
      </c>
      <c r="AY132" s="76">
        <v>13254</v>
      </c>
      <c r="AZ132" s="76">
        <v>7694</v>
      </c>
      <c r="BA132" s="76">
        <v>2171</v>
      </c>
      <c r="BB132" s="76">
        <v>8906</v>
      </c>
      <c r="BC132" s="76">
        <v>16324</v>
      </c>
      <c r="BD132" s="76">
        <v>1919</v>
      </c>
      <c r="BE132" s="76">
        <v>1389</v>
      </c>
      <c r="BF132" s="76">
        <v>1523</v>
      </c>
      <c r="BG132" s="76">
        <v>3686</v>
      </c>
      <c r="BH132" s="76">
        <v>1236</v>
      </c>
      <c r="BI132" s="76">
        <v>4960</v>
      </c>
      <c r="BJ132" s="76">
        <v>809</v>
      </c>
      <c r="BK132" s="76">
        <v>473</v>
      </c>
      <c r="BL132" s="76">
        <v>2953</v>
      </c>
      <c r="BM132" s="76">
        <v>1574</v>
      </c>
      <c r="BN132" s="76">
        <v>6409</v>
      </c>
      <c r="BO132" s="76">
        <v>1313</v>
      </c>
      <c r="BP132" s="76">
        <v>2298</v>
      </c>
      <c r="BQ132" s="76">
        <v>1569</v>
      </c>
      <c r="BR132" s="76">
        <v>732</v>
      </c>
      <c r="BS132" s="76">
        <v>2591</v>
      </c>
      <c r="BT132" s="76">
        <v>2527</v>
      </c>
      <c r="BU132" s="76">
        <v>3846</v>
      </c>
      <c r="BV132" s="76">
        <v>434</v>
      </c>
      <c r="BW132" s="76">
        <v>11528</v>
      </c>
      <c r="BX132" s="76">
        <v>10223</v>
      </c>
      <c r="BY132" s="76">
        <v>2473</v>
      </c>
      <c r="BZ132" s="76">
        <v>7057</v>
      </c>
      <c r="CA132" s="76">
        <v>3736</v>
      </c>
      <c r="CB132" s="76">
        <v>10379</v>
      </c>
      <c r="CC132" s="76">
        <v>782</v>
      </c>
      <c r="CD132" s="76">
        <v>391045</v>
      </c>
      <c r="CE132" s="12">
        <v>261645</v>
      </c>
    </row>
    <row r="133" spans="1:84" x14ac:dyDescent="0.35">
      <c r="A133" s="71">
        <v>129</v>
      </c>
      <c r="B133" s="75" t="s">
        <v>307</v>
      </c>
      <c r="C133" s="76">
        <v>1402</v>
      </c>
      <c r="D133" s="76">
        <v>1229</v>
      </c>
      <c r="E133" s="76">
        <v>9051</v>
      </c>
      <c r="F133" s="76">
        <v>10231</v>
      </c>
      <c r="G133" s="76">
        <v>4332</v>
      </c>
      <c r="H133" s="76">
        <v>4695</v>
      </c>
      <c r="I133" s="76">
        <v>9419</v>
      </c>
      <c r="J133" s="76">
        <v>1727</v>
      </c>
      <c r="K133" s="76">
        <v>13151</v>
      </c>
      <c r="L133" s="76">
        <v>9097</v>
      </c>
      <c r="M133" s="76">
        <v>785</v>
      </c>
      <c r="N133" s="76">
        <v>3941</v>
      </c>
      <c r="O133" s="76">
        <v>5349</v>
      </c>
      <c r="P133" s="76">
        <v>13589</v>
      </c>
      <c r="Q133" s="76">
        <v>1756</v>
      </c>
      <c r="R133" s="76">
        <v>2203</v>
      </c>
      <c r="S133" s="76">
        <v>1720</v>
      </c>
      <c r="T133" s="76">
        <v>7783</v>
      </c>
      <c r="U133" s="76">
        <v>5656</v>
      </c>
      <c r="V133" s="76">
        <v>10214</v>
      </c>
      <c r="W133" s="76">
        <v>1379</v>
      </c>
      <c r="X133" s="76">
        <v>10129</v>
      </c>
      <c r="Y133" s="76">
        <v>1988</v>
      </c>
      <c r="Z133" s="76">
        <v>1288</v>
      </c>
      <c r="AA133" s="76">
        <v>9561</v>
      </c>
      <c r="AB133" s="76">
        <v>7836</v>
      </c>
      <c r="AC133" s="76">
        <v>21271</v>
      </c>
      <c r="AD133" s="76">
        <v>5009</v>
      </c>
      <c r="AE133" s="76">
        <v>1732</v>
      </c>
      <c r="AF133" s="76">
        <v>729</v>
      </c>
      <c r="AG133" s="76">
        <v>5688</v>
      </c>
      <c r="AH133" s="76">
        <v>2035</v>
      </c>
      <c r="AI133" s="76">
        <v>8088</v>
      </c>
      <c r="AJ133" s="76">
        <v>1552</v>
      </c>
      <c r="AK133" s="76">
        <v>12000</v>
      </c>
      <c r="AL133" s="76">
        <v>11481</v>
      </c>
      <c r="AM133" s="76">
        <v>6406</v>
      </c>
      <c r="AN133" s="76">
        <v>843</v>
      </c>
      <c r="AO133" s="76">
        <v>3600</v>
      </c>
      <c r="AP133" s="76">
        <v>10916</v>
      </c>
      <c r="AQ133" s="76">
        <v>963</v>
      </c>
      <c r="AR133" s="76">
        <v>2650</v>
      </c>
      <c r="AS133" s="76">
        <v>9077</v>
      </c>
      <c r="AT133" s="76">
        <v>3274</v>
      </c>
      <c r="AU133" s="76">
        <v>4837</v>
      </c>
      <c r="AV133" s="76">
        <v>4681</v>
      </c>
      <c r="AW133" s="76">
        <v>2644</v>
      </c>
      <c r="AX133" s="76">
        <v>3379</v>
      </c>
      <c r="AY133" s="76">
        <v>13649</v>
      </c>
      <c r="AZ133" s="76">
        <v>8059</v>
      </c>
      <c r="BA133" s="76">
        <v>2341</v>
      </c>
      <c r="BB133" s="76">
        <v>8673</v>
      </c>
      <c r="BC133" s="76">
        <v>18886</v>
      </c>
      <c r="BD133" s="76">
        <v>2154</v>
      </c>
      <c r="BE133" s="76">
        <v>1426</v>
      </c>
      <c r="BF133" s="76">
        <v>1413</v>
      </c>
      <c r="BG133" s="76">
        <v>3821</v>
      </c>
      <c r="BH133" s="76">
        <v>1343</v>
      </c>
      <c r="BI133" s="76">
        <v>4654</v>
      </c>
      <c r="BJ133" s="76">
        <v>736</v>
      </c>
      <c r="BK133" s="76">
        <v>574</v>
      </c>
      <c r="BL133" s="76">
        <v>3191</v>
      </c>
      <c r="BM133" s="76">
        <v>1879</v>
      </c>
      <c r="BN133" s="76">
        <v>7222</v>
      </c>
      <c r="BO133" s="76">
        <v>1324</v>
      </c>
      <c r="BP133" s="76">
        <v>2487</v>
      </c>
      <c r="BQ133" s="76">
        <v>1751</v>
      </c>
      <c r="BR133" s="76">
        <v>685</v>
      </c>
      <c r="BS133" s="76">
        <v>2990</v>
      </c>
      <c r="BT133" s="76">
        <v>3188</v>
      </c>
      <c r="BU133" s="76">
        <v>4043</v>
      </c>
      <c r="BV133" s="76">
        <v>443</v>
      </c>
      <c r="BW133" s="76">
        <v>13495</v>
      </c>
      <c r="BX133" s="76">
        <v>8577</v>
      </c>
      <c r="BY133" s="76">
        <v>2931</v>
      </c>
      <c r="BZ133" s="76">
        <v>6978</v>
      </c>
      <c r="CA133" s="76">
        <v>3350</v>
      </c>
      <c r="CB133" s="76">
        <v>11263</v>
      </c>
      <c r="CC133" s="76">
        <v>832</v>
      </c>
      <c r="CD133" s="76">
        <v>416967</v>
      </c>
      <c r="CE133" s="12">
        <v>273436</v>
      </c>
    </row>
    <row r="134" spans="1:84" x14ac:dyDescent="0.35">
      <c r="A134" s="71">
        <v>130</v>
      </c>
      <c r="B134" s="75" t="s">
        <v>308</v>
      </c>
      <c r="C134" s="76">
        <v>36</v>
      </c>
      <c r="D134" s="76">
        <v>3</v>
      </c>
      <c r="E134" s="76">
        <v>66</v>
      </c>
      <c r="F134" s="76">
        <v>747</v>
      </c>
      <c r="G134" s="76">
        <v>40</v>
      </c>
      <c r="H134" s="76">
        <v>37</v>
      </c>
      <c r="I134" s="76">
        <v>373</v>
      </c>
      <c r="J134" s="76">
        <v>5</v>
      </c>
      <c r="K134" s="76">
        <v>1134</v>
      </c>
      <c r="L134" s="76">
        <v>3953</v>
      </c>
      <c r="M134" s="76">
        <v>0</v>
      </c>
      <c r="N134" s="76">
        <v>30</v>
      </c>
      <c r="O134" s="76">
        <v>147</v>
      </c>
      <c r="P134" s="76">
        <v>1803</v>
      </c>
      <c r="Q134" s="76">
        <v>9</v>
      </c>
      <c r="R134" s="76">
        <v>13</v>
      </c>
      <c r="S134" s="76">
        <v>4</v>
      </c>
      <c r="T134" s="76">
        <v>3043</v>
      </c>
      <c r="U134" s="76">
        <v>24</v>
      </c>
      <c r="V134" s="76">
        <v>302</v>
      </c>
      <c r="W134" s="76">
        <v>0</v>
      </c>
      <c r="X134" s="76">
        <v>1232</v>
      </c>
      <c r="Y134" s="76">
        <v>6</v>
      </c>
      <c r="Z134" s="76">
        <v>9</v>
      </c>
      <c r="AA134" s="76">
        <v>51</v>
      </c>
      <c r="AB134" s="76">
        <v>3304</v>
      </c>
      <c r="AC134" s="76">
        <v>854</v>
      </c>
      <c r="AD134" s="76">
        <v>235</v>
      </c>
      <c r="AE134" s="76">
        <v>16</v>
      </c>
      <c r="AF134" s="76">
        <v>4</v>
      </c>
      <c r="AG134" s="76">
        <v>1068</v>
      </c>
      <c r="AH134" s="76">
        <v>10</v>
      </c>
      <c r="AI134" s="76">
        <v>2025</v>
      </c>
      <c r="AJ134" s="76">
        <v>9</v>
      </c>
      <c r="AK134" s="76">
        <v>1479</v>
      </c>
      <c r="AL134" s="76">
        <v>898</v>
      </c>
      <c r="AM134" s="76">
        <v>176</v>
      </c>
      <c r="AN134" s="76">
        <v>5</v>
      </c>
      <c r="AO134" s="76">
        <v>23</v>
      </c>
      <c r="AP134" s="76">
        <v>1847</v>
      </c>
      <c r="AQ134" s="76">
        <v>0</v>
      </c>
      <c r="AR134" s="76">
        <v>1383</v>
      </c>
      <c r="AS134" s="76">
        <v>363</v>
      </c>
      <c r="AT134" s="76">
        <v>594</v>
      </c>
      <c r="AU134" s="76">
        <v>681</v>
      </c>
      <c r="AV134" s="76">
        <v>155</v>
      </c>
      <c r="AW134" s="76">
        <v>37</v>
      </c>
      <c r="AX134" s="76">
        <v>33</v>
      </c>
      <c r="AY134" s="76">
        <v>2768</v>
      </c>
      <c r="AZ134" s="76">
        <v>1704</v>
      </c>
      <c r="BA134" s="76">
        <v>23</v>
      </c>
      <c r="BB134" s="76">
        <v>3307</v>
      </c>
      <c r="BC134" s="76">
        <v>224</v>
      </c>
      <c r="BD134" s="76">
        <v>7</v>
      </c>
      <c r="BE134" s="76">
        <v>0</v>
      </c>
      <c r="BF134" s="76">
        <v>5</v>
      </c>
      <c r="BG134" s="76">
        <v>83</v>
      </c>
      <c r="BH134" s="76">
        <v>0</v>
      </c>
      <c r="BI134" s="76">
        <v>790</v>
      </c>
      <c r="BJ134" s="76">
        <v>4</v>
      </c>
      <c r="BK134" s="76">
        <v>0</v>
      </c>
      <c r="BL134" s="76">
        <v>34</v>
      </c>
      <c r="BM134" s="76">
        <v>11</v>
      </c>
      <c r="BN134" s="76">
        <v>914</v>
      </c>
      <c r="BO134" s="76">
        <v>10</v>
      </c>
      <c r="BP134" s="76">
        <v>16</v>
      </c>
      <c r="BQ134" s="76">
        <v>68</v>
      </c>
      <c r="BR134" s="76">
        <v>3</v>
      </c>
      <c r="BS134" s="76">
        <v>65</v>
      </c>
      <c r="BT134" s="76">
        <v>13</v>
      </c>
      <c r="BU134" s="76">
        <v>22</v>
      </c>
      <c r="BV134" s="76">
        <v>0</v>
      </c>
      <c r="BW134" s="76">
        <v>1801</v>
      </c>
      <c r="BX134" s="76">
        <v>2992</v>
      </c>
      <c r="BY134" s="76">
        <v>49</v>
      </c>
      <c r="BZ134" s="76">
        <v>1077</v>
      </c>
      <c r="CA134" s="76">
        <v>1178</v>
      </c>
      <c r="CB134" s="76">
        <v>212</v>
      </c>
      <c r="CC134" s="76">
        <v>0</v>
      </c>
      <c r="CD134" s="76">
        <v>45649</v>
      </c>
      <c r="CE134" s="12">
        <v>43426</v>
      </c>
    </row>
    <row r="135" spans="1:84" x14ac:dyDescent="0.35">
      <c r="A135" s="71">
        <v>131</v>
      </c>
      <c r="B135" s="75" t="s">
        <v>150</v>
      </c>
      <c r="C135" s="76">
        <v>1433</v>
      </c>
      <c r="D135" s="76">
        <v>1235</v>
      </c>
      <c r="E135" s="76">
        <v>9122</v>
      </c>
      <c r="F135" s="76">
        <v>10975</v>
      </c>
      <c r="G135" s="76">
        <v>4371</v>
      </c>
      <c r="H135" s="76">
        <v>4733</v>
      </c>
      <c r="I135" s="76">
        <v>9791</v>
      </c>
      <c r="J135" s="76">
        <v>1737</v>
      </c>
      <c r="K135" s="76">
        <v>14287</v>
      </c>
      <c r="L135" s="76">
        <v>13049</v>
      </c>
      <c r="M135" s="76">
        <v>782</v>
      </c>
      <c r="N135" s="76">
        <v>3972</v>
      </c>
      <c r="O135" s="76">
        <v>5494</v>
      </c>
      <c r="P135" s="76">
        <v>15395</v>
      </c>
      <c r="Q135" s="76">
        <v>1761</v>
      </c>
      <c r="R135" s="76">
        <v>2213</v>
      </c>
      <c r="S135" s="76">
        <v>1725</v>
      </c>
      <c r="T135" s="76">
        <v>10826</v>
      </c>
      <c r="U135" s="76">
        <v>5681</v>
      </c>
      <c r="V135" s="76">
        <v>10519</v>
      </c>
      <c r="W135" s="76">
        <v>1383</v>
      </c>
      <c r="X135" s="76">
        <v>11363</v>
      </c>
      <c r="Y135" s="76">
        <v>1996</v>
      </c>
      <c r="Z135" s="76">
        <v>1294</v>
      </c>
      <c r="AA135" s="76">
        <v>9616</v>
      </c>
      <c r="AB135" s="76">
        <v>11137</v>
      </c>
      <c r="AC135" s="76">
        <v>22121</v>
      </c>
      <c r="AD135" s="76">
        <v>5249</v>
      </c>
      <c r="AE135" s="76">
        <v>1749</v>
      </c>
      <c r="AF135" s="76">
        <v>730</v>
      </c>
      <c r="AG135" s="76">
        <v>6759</v>
      </c>
      <c r="AH135" s="76">
        <v>2040</v>
      </c>
      <c r="AI135" s="76">
        <v>10110</v>
      </c>
      <c r="AJ135" s="76">
        <v>1554</v>
      </c>
      <c r="AK135" s="76">
        <v>13482</v>
      </c>
      <c r="AL135" s="76">
        <v>12381</v>
      </c>
      <c r="AM135" s="76">
        <v>6580</v>
      </c>
      <c r="AN135" s="76">
        <v>851</v>
      </c>
      <c r="AO135" s="76">
        <v>3626</v>
      </c>
      <c r="AP135" s="76">
        <v>12767</v>
      </c>
      <c r="AQ135" s="76">
        <v>963</v>
      </c>
      <c r="AR135" s="76">
        <v>4032</v>
      </c>
      <c r="AS135" s="76">
        <v>9436</v>
      </c>
      <c r="AT135" s="76">
        <v>3866</v>
      </c>
      <c r="AU135" s="76">
        <v>5517</v>
      </c>
      <c r="AV135" s="76">
        <v>4837</v>
      </c>
      <c r="AW135" s="76">
        <v>2682</v>
      </c>
      <c r="AX135" s="76">
        <v>3410</v>
      </c>
      <c r="AY135" s="76">
        <v>16413</v>
      </c>
      <c r="AZ135" s="76">
        <v>9764</v>
      </c>
      <c r="BA135" s="76">
        <v>2368</v>
      </c>
      <c r="BB135" s="76">
        <v>11984</v>
      </c>
      <c r="BC135" s="76">
        <v>19104</v>
      </c>
      <c r="BD135" s="76">
        <v>2163</v>
      </c>
      <c r="BE135" s="76">
        <v>1425</v>
      </c>
      <c r="BF135" s="76">
        <v>1413</v>
      </c>
      <c r="BG135" s="76">
        <v>3903</v>
      </c>
      <c r="BH135" s="76">
        <v>1343</v>
      </c>
      <c r="BI135" s="76">
        <v>5444</v>
      </c>
      <c r="BJ135" s="76">
        <v>743</v>
      </c>
      <c r="BK135" s="76">
        <v>576</v>
      </c>
      <c r="BL135" s="76">
        <v>3223</v>
      </c>
      <c r="BM135" s="76">
        <v>1883</v>
      </c>
      <c r="BN135" s="76">
        <v>8134</v>
      </c>
      <c r="BO135" s="76">
        <v>1334</v>
      </c>
      <c r="BP135" s="76">
        <v>2499</v>
      </c>
      <c r="BQ135" s="76">
        <v>1812</v>
      </c>
      <c r="BR135" s="76">
        <v>691</v>
      </c>
      <c r="BS135" s="76">
        <v>3055</v>
      </c>
      <c r="BT135" s="76">
        <v>3197</v>
      </c>
      <c r="BU135" s="76">
        <v>4071</v>
      </c>
      <c r="BV135" s="76">
        <v>448</v>
      </c>
      <c r="BW135" s="76">
        <v>15289</v>
      </c>
      <c r="BX135" s="76">
        <v>11569</v>
      </c>
      <c r="BY135" s="76">
        <v>2977</v>
      </c>
      <c r="BZ135" s="76">
        <v>8059</v>
      </c>
      <c r="CA135" s="76">
        <v>4534</v>
      </c>
      <c r="CB135" s="76">
        <v>11474</v>
      </c>
      <c r="CC135" s="76">
        <v>831</v>
      </c>
      <c r="CD135" s="76">
        <v>462626</v>
      </c>
      <c r="CE135" s="12">
        <v>316857</v>
      </c>
    </row>
    <row r="136" spans="1:84" x14ac:dyDescent="0.35">
      <c r="A136" s="71">
        <v>132</v>
      </c>
      <c r="B136" s="75" t="s">
        <v>309</v>
      </c>
      <c r="C136" s="76">
        <v>2702</v>
      </c>
      <c r="D136" s="76">
        <v>2375</v>
      </c>
      <c r="E136" s="76">
        <v>16100</v>
      </c>
      <c r="F136" s="76">
        <v>18778</v>
      </c>
      <c r="G136" s="76">
        <v>8211</v>
      </c>
      <c r="H136" s="76">
        <v>8934</v>
      </c>
      <c r="I136" s="76">
        <v>16882</v>
      </c>
      <c r="J136" s="76">
        <v>3301</v>
      </c>
      <c r="K136" s="76">
        <v>23537</v>
      </c>
      <c r="L136" s="76">
        <v>17852</v>
      </c>
      <c r="M136" s="76">
        <v>1522</v>
      </c>
      <c r="N136" s="76">
        <v>7627</v>
      </c>
      <c r="O136" s="76">
        <v>10209</v>
      </c>
      <c r="P136" s="76">
        <v>25745</v>
      </c>
      <c r="Q136" s="76">
        <v>3351</v>
      </c>
      <c r="R136" s="76">
        <v>4136</v>
      </c>
      <c r="S136" s="76">
        <v>3284</v>
      </c>
      <c r="T136" s="76">
        <v>14221</v>
      </c>
      <c r="U136" s="76">
        <v>11354</v>
      </c>
      <c r="V136" s="76">
        <v>18638</v>
      </c>
      <c r="W136" s="76">
        <v>2650</v>
      </c>
      <c r="X136" s="76">
        <v>18008</v>
      </c>
      <c r="Y136" s="76">
        <v>3901</v>
      </c>
      <c r="Z136" s="76">
        <v>2714</v>
      </c>
      <c r="AA136" s="76">
        <v>17729</v>
      </c>
      <c r="AB136" s="76">
        <v>14932</v>
      </c>
      <c r="AC136" s="76">
        <v>38651</v>
      </c>
      <c r="AD136" s="76">
        <v>9575</v>
      </c>
      <c r="AE136" s="76">
        <v>3332</v>
      </c>
      <c r="AF136" s="76">
        <v>1401</v>
      </c>
      <c r="AG136" s="76">
        <v>10495</v>
      </c>
      <c r="AH136" s="76">
        <v>3679</v>
      </c>
      <c r="AI136" s="76">
        <v>15642</v>
      </c>
      <c r="AJ136" s="76">
        <v>3057</v>
      </c>
      <c r="AK136" s="76">
        <v>21664</v>
      </c>
      <c r="AL136" s="76">
        <v>21192</v>
      </c>
      <c r="AM136" s="76">
        <v>12025</v>
      </c>
      <c r="AN136" s="76">
        <v>1760</v>
      </c>
      <c r="AO136" s="76">
        <v>7101</v>
      </c>
      <c r="AP136" s="76">
        <v>20320</v>
      </c>
      <c r="AQ136" s="76">
        <v>1925</v>
      </c>
      <c r="AR136" s="76">
        <v>4996</v>
      </c>
      <c r="AS136" s="76">
        <v>16012</v>
      </c>
      <c r="AT136" s="76">
        <v>6506</v>
      </c>
      <c r="AU136" s="76">
        <v>9506</v>
      </c>
      <c r="AV136" s="76">
        <v>8714</v>
      </c>
      <c r="AW136" s="76">
        <v>5138</v>
      </c>
      <c r="AX136" s="76">
        <v>6566</v>
      </c>
      <c r="AY136" s="76">
        <v>25116</v>
      </c>
      <c r="AZ136" s="76">
        <v>14777</v>
      </c>
      <c r="BA136" s="76">
        <v>4491</v>
      </c>
      <c r="BB136" s="76">
        <v>15702</v>
      </c>
      <c r="BC136" s="76">
        <v>35054</v>
      </c>
      <c r="BD136" s="76">
        <v>4074</v>
      </c>
      <c r="BE136" s="76">
        <v>2813</v>
      </c>
      <c r="BF136" s="76">
        <v>2918</v>
      </c>
      <c r="BG136" s="76">
        <v>7466</v>
      </c>
      <c r="BH136" s="76">
        <v>2579</v>
      </c>
      <c r="BI136" s="76">
        <v>9180</v>
      </c>
      <c r="BJ136" s="76">
        <v>1543</v>
      </c>
      <c r="BK136" s="76">
        <v>1043</v>
      </c>
      <c r="BL136" s="76">
        <v>6136</v>
      </c>
      <c r="BM136" s="76">
        <v>3448</v>
      </c>
      <c r="BN136" s="76">
        <v>13101</v>
      </c>
      <c r="BO136" s="76">
        <v>2634</v>
      </c>
      <c r="BP136" s="76">
        <v>4772</v>
      </c>
      <c r="BQ136" s="76">
        <v>3275</v>
      </c>
      <c r="BR136" s="76">
        <v>1417</v>
      </c>
      <c r="BS136" s="76">
        <v>5541</v>
      </c>
      <c r="BT136" s="76">
        <v>5707</v>
      </c>
      <c r="BU136" s="76">
        <v>7873</v>
      </c>
      <c r="BV136" s="76">
        <v>880</v>
      </c>
      <c r="BW136" s="76">
        <v>23854</v>
      </c>
      <c r="BX136" s="76">
        <v>16711</v>
      </c>
      <c r="BY136" s="76">
        <v>5372</v>
      </c>
      <c r="BZ136" s="76">
        <v>13357</v>
      </c>
      <c r="CA136" s="76">
        <v>6417</v>
      </c>
      <c r="CB136" s="76">
        <v>21513</v>
      </c>
      <c r="CC136" s="76">
        <v>1615</v>
      </c>
      <c r="CD136" s="76">
        <v>778904</v>
      </c>
      <c r="CE136" s="12">
        <v>507383</v>
      </c>
    </row>
    <row r="137" spans="1:84" x14ac:dyDescent="0.35">
      <c r="A137" s="71">
        <v>133</v>
      </c>
      <c r="B137" s="75" t="s">
        <v>310</v>
      </c>
      <c r="C137" s="76">
        <v>62</v>
      </c>
      <c r="D137" s="76">
        <v>15</v>
      </c>
      <c r="E137" s="76">
        <v>100</v>
      </c>
      <c r="F137" s="76">
        <v>1173</v>
      </c>
      <c r="G137" s="76">
        <v>73</v>
      </c>
      <c r="H137" s="76">
        <v>65</v>
      </c>
      <c r="I137" s="76">
        <v>604</v>
      </c>
      <c r="J137" s="76">
        <v>7</v>
      </c>
      <c r="K137" s="76">
        <v>1721</v>
      </c>
      <c r="L137" s="76">
        <v>6708</v>
      </c>
      <c r="M137" s="76">
        <v>0</v>
      </c>
      <c r="N137" s="76">
        <v>44</v>
      </c>
      <c r="O137" s="76">
        <v>227</v>
      </c>
      <c r="P137" s="76">
        <v>3023</v>
      </c>
      <c r="Q137" s="76">
        <v>8</v>
      </c>
      <c r="R137" s="76">
        <v>18</v>
      </c>
      <c r="S137" s="76">
        <v>4</v>
      </c>
      <c r="T137" s="76">
        <v>4971</v>
      </c>
      <c r="U137" s="76">
        <v>46</v>
      </c>
      <c r="V137" s="76">
        <v>486</v>
      </c>
      <c r="W137" s="76">
        <v>3</v>
      </c>
      <c r="X137" s="76">
        <v>2014</v>
      </c>
      <c r="Y137" s="76">
        <v>8</v>
      </c>
      <c r="Z137" s="76">
        <v>17</v>
      </c>
      <c r="AA137" s="76">
        <v>93</v>
      </c>
      <c r="AB137" s="76">
        <v>5525</v>
      </c>
      <c r="AC137" s="76">
        <v>1378</v>
      </c>
      <c r="AD137" s="76">
        <v>390</v>
      </c>
      <c r="AE137" s="76">
        <v>37</v>
      </c>
      <c r="AF137" s="76">
        <v>7</v>
      </c>
      <c r="AG137" s="76">
        <v>1733</v>
      </c>
      <c r="AH137" s="76">
        <v>8</v>
      </c>
      <c r="AI137" s="76">
        <v>3397</v>
      </c>
      <c r="AJ137" s="76">
        <v>7</v>
      </c>
      <c r="AK137" s="76">
        <v>2497</v>
      </c>
      <c r="AL137" s="76">
        <v>1473</v>
      </c>
      <c r="AM137" s="76">
        <v>267</v>
      </c>
      <c r="AN137" s="76">
        <v>13</v>
      </c>
      <c r="AO137" s="76">
        <v>44</v>
      </c>
      <c r="AP137" s="76">
        <v>3012</v>
      </c>
      <c r="AQ137" s="76">
        <v>0</v>
      </c>
      <c r="AR137" s="76">
        <v>2282</v>
      </c>
      <c r="AS137" s="76">
        <v>616</v>
      </c>
      <c r="AT137" s="76">
        <v>925</v>
      </c>
      <c r="AU137" s="76">
        <v>1145</v>
      </c>
      <c r="AV137" s="76">
        <v>278</v>
      </c>
      <c r="AW137" s="76">
        <v>58</v>
      </c>
      <c r="AX137" s="76">
        <v>51</v>
      </c>
      <c r="AY137" s="76">
        <v>4547</v>
      </c>
      <c r="AZ137" s="76">
        <v>2678</v>
      </c>
      <c r="BA137" s="76">
        <v>46</v>
      </c>
      <c r="BB137" s="76">
        <v>5183</v>
      </c>
      <c r="BC137" s="76">
        <v>373</v>
      </c>
      <c r="BD137" s="76">
        <v>5</v>
      </c>
      <c r="BE137" s="76">
        <v>3</v>
      </c>
      <c r="BF137" s="76">
        <v>15</v>
      </c>
      <c r="BG137" s="76">
        <v>125</v>
      </c>
      <c r="BH137" s="76">
        <v>4</v>
      </c>
      <c r="BI137" s="76">
        <v>1227</v>
      </c>
      <c r="BJ137" s="76">
        <v>7</v>
      </c>
      <c r="BK137" s="76">
        <v>3</v>
      </c>
      <c r="BL137" s="76">
        <v>41</v>
      </c>
      <c r="BM137" s="76">
        <v>8</v>
      </c>
      <c r="BN137" s="76">
        <v>1448</v>
      </c>
      <c r="BO137" s="76">
        <v>11</v>
      </c>
      <c r="BP137" s="76">
        <v>22</v>
      </c>
      <c r="BQ137" s="76">
        <v>102</v>
      </c>
      <c r="BR137" s="76">
        <v>4</v>
      </c>
      <c r="BS137" s="76">
        <v>105</v>
      </c>
      <c r="BT137" s="76">
        <v>15</v>
      </c>
      <c r="BU137" s="76">
        <v>40</v>
      </c>
      <c r="BV137" s="76">
        <v>0</v>
      </c>
      <c r="BW137" s="76">
        <v>2962</v>
      </c>
      <c r="BX137" s="76">
        <v>5081</v>
      </c>
      <c r="BY137" s="76">
        <v>79</v>
      </c>
      <c r="BZ137" s="76">
        <v>1756</v>
      </c>
      <c r="CA137" s="76">
        <v>1852</v>
      </c>
      <c r="CB137" s="76">
        <v>337</v>
      </c>
      <c r="CC137" s="76">
        <v>5</v>
      </c>
      <c r="CD137" s="76">
        <v>74758</v>
      </c>
      <c r="CE137" s="12">
        <v>71101</v>
      </c>
    </row>
    <row r="138" spans="1:84" x14ac:dyDescent="0.35">
      <c r="A138" s="71">
        <v>134</v>
      </c>
      <c r="B138" s="75" t="s">
        <v>311</v>
      </c>
      <c r="C138" s="76">
        <v>2770</v>
      </c>
      <c r="D138" s="76">
        <v>2392</v>
      </c>
      <c r="E138" s="76">
        <v>16198</v>
      </c>
      <c r="F138" s="76">
        <v>19951</v>
      </c>
      <c r="G138" s="76">
        <v>8280</v>
      </c>
      <c r="H138" s="76">
        <v>8999</v>
      </c>
      <c r="I138" s="76">
        <v>17483</v>
      </c>
      <c r="J138" s="76">
        <v>3306</v>
      </c>
      <c r="K138" s="76">
        <v>25264</v>
      </c>
      <c r="L138" s="76">
        <v>24556</v>
      </c>
      <c r="M138" s="76">
        <v>1528</v>
      </c>
      <c r="N138" s="76">
        <v>7669</v>
      </c>
      <c r="O138" s="76">
        <v>10441</v>
      </c>
      <c r="P138" s="76">
        <v>28770</v>
      </c>
      <c r="Q138" s="76">
        <v>3359</v>
      </c>
      <c r="R138" s="76">
        <v>4155</v>
      </c>
      <c r="S138" s="76">
        <v>3288</v>
      </c>
      <c r="T138" s="76">
        <v>19193</v>
      </c>
      <c r="U138" s="76">
        <v>11402</v>
      </c>
      <c r="V138" s="76">
        <v>19119</v>
      </c>
      <c r="W138" s="76">
        <v>2655</v>
      </c>
      <c r="X138" s="76">
        <v>20025</v>
      </c>
      <c r="Y138" s="76">
        <v>3906</v>
      </c>
      <c r="Z138" s="76">
        <v>2734</v>
      </c>
      <c r="AA138" s="76">
        <v>17818</v>
      </c>
      <c r="AB138" s="76">
        <v>20458</v>
      </c>
      <c r="AC138" s="76">
        <v>40033</v>
      </c>
      <c r="AD138" s="76">
        <v>9964</v>
      </c>
      <c r="AE138" s="76">
        <v>3365</v>
      </c>
      <c r="AF138" s="76">
        <v>1407</v>
      </c>
      <c r="AG138" s="76">
        <v>12227</v>
      </c>
      <c r="AH138" s="76">
        <v>3687</v>
      </c>
      <c r="AI138" s="76">
        <v>19035</v>
      </c>
      <c r="AJ138" s="76">
        <v>3065</v>
      </c>
      <c r="AK138" s="76">
        <v>24157</v>
      </c>
      <c r="AL138" s="76">
        <v>22663</v>
      </c>
      <c r="AM138" s="76">
        <v>12285</v>
      </c>
      <c r="AN138" s="76">
        <v>1775</v>
      </c>
      <c r="AO138" s="76">
        <v>7146</v>
      </c>
      <c r="AP138" s="76">
        <v>23339</v>
      </c>
      <c r="AQ138" s="76">
        <v>1924</v>
      </c>
      <c r="AR138" s="76">
        <v>7277</v>
      </c>
      <c r="AS138" s="76">
        <v>16632</v>
      </c>
      <c r="AT138" s="76">
        <v>7432</v>
      </c>
      <c r="AU138" s="76">
        <v>10652</v>
      </c>
      <c r="AV138" s="76">
        <v>8996</v>
      </c>
      <c r="AW138" s="76">
        <v>5198</v>
      </c>
      <c r="AX138" s="76">
        <v>6613</v>
      </c>
      <c r="AY138" s="76">
        <v>29668</v>
      </c>
      <c r="AZ138" s="76">
        <v>17457</v>
      </c>
      <c r="BA138" s="76">
        <v>4537</v>
      </c>
      <c r="BB138" s="76">
        <v>20892</v>
      </c>
      <c r="BC138" s="76">
        <v>35425</v>
      </c>
      <c r="BD138" s="76">
        <v>4080</v>
      </c>
      <c r="BE138" s="76">
        <v>2814</v>
      </c>
      <c r="BF138" s="76">
        <v>2939</v>
      </c>
      <c r="BG138" s="76">
        <v>7589</v>
      </c>
      <c r="BH138" s="76">
        <v>2583</v>
      </c>
      <c r="BI138" s="76">
        <v>10404</v>
      </c>
      <c r="BJ138" s="76">
        <v>1547</v>
      </c>
      <c r="BK138" s="76">
        <v>1042</v>
      </c>
      <c r="BL138" s="76">
        <v>6175</v>
      </c>
      <c r="BM138" s="76">
        <v>3458</v>
      </c>
      <c r="BN138" s="76">
        <v>14548</v>
      </c>
      <c r="BO138" s="76">
        <v>2646</v>
      </c>
      <c r="BP138" s="76">
        <v>4797</v>
      </c>
      <c r="BQ138" s="76">
        <v>3376</v>
      </c>
      <c r="BR138" s="76">
        <v>1419</v>
      </c>
      <c r="BS138" s="76">
        <v>5643</v>
      </c>
      <c r="BT138" s="76">
        <v>5722</v>
      </c>
      <c r="BU138" s="76">
        <v>7915</v>
      </c>
      <c r="BV138" s="76">
        <v>883</v>
      </c>
      <c r="BW138" s="76">
        <v>26824</v>
      </c>
      <c r="BX138" s="76">
        <v>21791</v>
      </c>
      <c r="BY138" s="76">
        <v>5456</v>
      </c>
      <c r="BZ138" s="76">
        <v>15110</v>
      </c>
      <c r="CA138" s="76">
        <v>8265</v>
      </c>
      <c r="CB138" s="76">
        <v>21853</v>
      </c>
      <c r="CC138" s="76">
        <v>1619</v>
      </c>
      <c r="CD138" s="76">
        <v>853664</v>
      </c>
      <c r="CE138" s="12">
        <v>578500</v>
      </c>
    </row>
    <row r="139" spans="1:84" s="74" customFormat="1" ht="18.75" x14ac:dyDescent="0.35">
      <c r="A139" s="71">
        <v>135</v>
      </c>
      <c r="B139" s="72" t="s">
        <v>320</v>
      </c>
      <c r="C139" s="73" t="s">
        <v>222</v>
      </c>
      <c r="D139" s="73" t="s">
        <v>223</v>
      </c>
      <c r="E139" s="73" t="s">
        <v>224</v>
      </c>
      <c r="F139" s="73" t="s">
        <v>225</v>
      </c>
      <c r="G139" s="73" t="s">
        <v>226</v>
      </c>
      <c r="H139" s="73" t="s">
        <v>227</v>
      </c>
      <c r="I139" s="73" t="s">
        <v>228</v>
      </c>
      <c r="J139" s="73" t="s">
        <v>229</v>
      </c>
      <c r="K139" s="73" t="s">
        <v>230</v>
      </c>
      <c r="L139" s="73" t="s">
        <v>231</v>
      </c>
      <c r="M139" s="73" t="s">
        <v>232</v>
      </c>
      <c r="N139" s="73" t="s">
        <v>233</v>
      </c>
      <c r="O139" s="73" t="s">
        <v>234</v>
      </c>
      <c r="P139" s="73" t="s">
        <v>235</v>
      </c>
      <c r="Q139" s="73" t="s">
        <v>236</v>
      </c>
      <c r="R139" s="73" t="s">
        <v>237</v>
      </c>
      <c r="S139" s="73" t="s">
        <v>238</v>
      </c>
      <c r="T139" s="73" t="s">
        <v>239</v>
      </c>
      <c r="U139" s="73" t="s">
        <v>240</v>
      </c>
      <c r="V139" s="73" t="s">
        <v>241</v>
      </c>
      <c r="W139" s="73" t="s">
        <v>242</v>
      </c>
      <c r="X139" s="73" t="s">
        <v>243</v>
      </c>
      <c r="Y139" s="73" t="s">
        <v>244</v>
      </c>
      <c r="Z139" s="73" t="s">
        <v>245</v>
      </c>
      <c r="AA139" s="73" t="s">
        <v>246</v>
      </c>
      <c r="AB139" s="73" t="s">
        <v>247</v>
      </c>
      <c r="AC139" s="73" t="s">
        <v>248</v>
      </c>
      <c r="AD139" s="73" t="s">
        <v>249</v>
      </c>
      <c r="AE139" s="73" t="s">
        <v>250</v>
      </c>
      <c r="AF139" s="73" t="s">
        <v>251</v>
      </c>
      <c r="AG139" s="73" t="s">
        <v>252</v>
      </c>
      <c r="AH139" s="73" t="s">
        <v>253</v>
      </c>
      <c r="AI139" s="73" t="s">
        <v>254</v>
      </c>
      <c r="AJ139" s="73" t="s">
        <v>255</v>
      </c>
      <c r="AK139" s="73" t="s">
        <v>256</v>
      </c>
      <c r="AL139" s="73" t="s">
        <v>257</v>
      </c>
      <c r="AM139" s="73" t="s">
        <v>258</v>
      </c>
      <c r="AN139" s="73" t="s">
        <v>259</v>
      </c>
      <c r="AO139" s="73" t="s">
        <v>260</v>
      </c>
      <c r="AP139" s="73" t="s">
        <v>261</v>
      </c>
      <c r="AQ139" s="73" t="s">
        <v>262</v>
      </c>
      <c r="AR139" s="73" t="s">
        <v>263</v>
      </c>
      <c r="AS139" s="73" t="s">
        <v>264</v>
      </c>
      <c r="AT139" s="73" t="s">
        <v>265</v>
      </c>
      <c r="AU139" s="73" t="s">
        <v>266</v>
      </c>
      <c r="AV139" s="73" t="s">
        <v>267</v>
      </c>
      <c r="AW139" s="73" t="s">
        <v>268</v>
      </c>
      <c r="AX139" s="73" t="s">
        <v>269</v>
      </c>
      <c r="AY139" s="73" t="s">
        <v>270</v>
      </c>
      <c r="AZ139" s="73" t="s">
        <v>271</v>
      </c>
      <c r="BA139" s="73" t="s">
        <v>272</v>
      </c>
      <c r="BB139" s="73" t="s">
        <v>273</v>
      </c>
      <c r="BC139" s="73" t="s">
        <v>274</v>
      </c>
      <c r="BD139" s="73" t="s">
        <v>275</v>
      </c>
      <c r="BE139" s="73" t="s">
        <v>276</v>
      </c>
      <c r="BF139" s="73" t="s">
        <v>277</v>
      </c>
      <c r="BG139" s="73" t="s">
        <v>278</v>
      </c>
      <c r="BH139" s="73" t="s">
        <v>279</v>
      </c>
      <c r="BI139" s="73" t="s">
        <v>280</v>
      </c>
      <c r="BJ139" s="73" t="s">
        <v>281</v>
      </c>
      <c r="BK139" s="73" t="s">
        <v>282</v>
      </c>
      <c r="BL139" s="73" t="s">
        <v>283</v>
      </c>
      <c r="BM139" s="73" t="s">
        <v>284</v>
      </c>
      <c r="BN139" s="73" t="s">
        <v>285</v>
      </c>
      <c r="BO139" s="73" t="s">
        <v>286</v>
      </c>
      <c r="BP139" s="73" t="s">
        <v>287</v>
      </c>
      <c r="BQ139" s="73" t="s">
        <v>288</v>
      </c>
      <c r="BR139" s="73" t="s">
        <v>289</v>
      </c>
      <c r="BS139" s="73" t="s">
        <v>290</v>
      </c>
      <c r="BT139" s="73" t="s">
        <v>291</v>
      </c>
      <c r="BU139" s="73" t="s">
        <v>292</v>
      </c>
      <c r="BV139" s="73" t="s">
        <v>293</v>
      </c>
      <c r="BW139" s="73" t="s">
        <v>294</v>
      </c>
      <c r="BX139" s="73" t="s">
        <v>295</v>
      </c>
      <c r="BY139" s="73" t="s">
        <v>296</v>
      </c>
      <c r="BZ139" s="73" t="s">
        <v>297</v>
      </c>
      <c r="CA139" s="73" t="s">
        <v>298</v>
      </c>
      <c r="CB139" s="73" t="s">
        <v>299</v>
      </c>
      <c r="CC139" s="73" t="s">
        <v>300</v>
      </c>
      <c r="CD139" s="73" t="s">
        <v>301</v>
      </c>
      <c r="CE139" s="73" t="s">
        <v>302</v>
      </c>
      <c r="CF139" s="67"/>
    </row>
    <row r="140" spans="1:84" x14ac:dyDescent="0.35">
      <c r="A140" s="71">
        <v>136</v>
      </c>
      <c r="B140" s="75" t="s">
        <v>131</v>
      </c>
      <c r="C140" s="76">
        <v>4</v>
      </c>
      <c r="D140" s="76">
        <v>0</v>
      </c>
      <c r="E140" s="76">
        <v>28</v>
      </c>
      <c r="F140" s="76">
        <v>84</v>
      </c>
      <c r="G140" s="76">
        <v>15</v>
      </c>
      <c r="H140" s="76">
        <v>20</v>
      </c>
      <c r="I140" s="76">
        <v>58</v>
      </c>
      <c r="J140" s="76">
        <v>3</v>
      </c>
      <c r="K140" s="76">
        <v>176</v>
      </c>
      <c r="L140" s="76">
        <v>213</v>
      </c>
      <c r="M140" s="76">
        <v>0</v>
      </c>
      <c r="N140" s="76">
        <v>7</v>
      </c>
      <c r="O140" s="76">
        <v>68</v>
      </c>
      <c r="P140" s="76">
        <v>500</v>
      </c>
      <c r="Q140" s="76">
        <v>0</v>
      </c>
      <c r="R140" s="76">
        <v>4</v>
      </c>
      <c r="S140" s="76">
        <v>6</v>
      </c>
      <c r="T140" s="76">
        <v>95</v>
      </c>
      <c r="U140" s="76">
        <v>7</v>
      </c>
      <c r="V140" s="76">
        <v>56</v>
      </c>
      <c r="W140" s="76">
        <v>0</v>
      </c>
      <c r="X140" s="76">
        <v>148</v>
      </c>
      <c r="Y140" s="76">
        <v>0</v>
      </c>
      <c r="Z140" s="76">
        <v>0</v>
      </c>
      <c r="AA140" s="76">
        <v>27</v>
      </c>
      <c r="AB140" s="76">
        <v>314</v>
      </c>
      <c r="AC140" s="76">
        <v>94</v>
      </c>
      <c r="AD140" s="76">
        <v>39</v>
      </c>
      <c r="AE140" s="76">
        <v>8</v>
      </c>
      <c r="AF140" s="76">
        <v>3</v>
      </c>
      <c r="AG140" s="76">
        <v>87</v>
      </c>
      <c r="AH140" s="76">
        <v>3</v>
      </c>
      <c r="AI140" s="76">
        <v>364</v>
      </c>
      <c r="AJ140" s="76">
        <v>3</v>
      </c>
      <c r="AK140" s="76">
        <v>159</v>
      </c>
      <c r="AL140" s="76">
        <v>197</v>
      </c>
      <c r="AM140" s="76">
        <v>11</v>
      </c>
      <c r="AN140" s="76">
        <v>0</v>
      </c>
      <c r="AO140" s="76">
        <v>11</v>
      </c>
      <c r="AP140" s="76">
        <v>221</v>
      </c>
      <c r="AQ140" s="76">
        <v>0</v>
      </c>
      <c r="AR140" s="76">
        <v>53</v>
      </c>
      <c r="AS140" s="76">
        <v>125</v>
      </c>
      <c r="AT140" s="76">
        <v>116</v>
      </c>
      <c r="AU140" s="76">
        <v>145</v>
      </c>
      <c r="AV140" s="76">
        <v>24</v>
      </c>
      <c r="AW140" s="76">
        <v>14</v>
      </c>
      <c r="AX140" s="76">
        <v>7</v>
      </c>
      <c r="AY140" s="76">
        <v>400</v>
      </c>
      <c r="AZ140" s="76">
        <v>59</v>
      </c>
      <c r="BA140" s="76">
        <v>19</v>
      </c>
      <c r="BB140" s="76">
        <v>93</v>
      </c>
      <c r="BC140" s="76">
        <v>92</v>
      </c>
      <c r="BD140" s="76">
        <v>6</v>
      </c>
      <c r="BE140" s="76">
        <v>6</v>
      </c>
      <c r="BF140" s="76">
        <v>7</v>
      </c>
      <c r="BG140" s="76">
        <v>29</v>
      </c>
      <c r="BH140" s="76">
        <v>0</v>
      </c>
      <c r="BI140" s="76">
        <v>49</v>
      </c>
      <c r="BJ140" s="76">
        <v>0</v>
      </c>
      <c r="BK140" s="76">
        <v>0</v>
      </c>
      <c r="BL140" s="76">
        <v>4</v>
      </c>
      <c r="BM140" s="76">
        <v>3</v>
      </c>
      <c r="BN140" s="76">
        <v>69</v>
      </c>
      <c r="BO140" s="76">
        <v>3</v>
      </c>
      <c r="BP140" s="76">
        <v>11</v>
      </c>
      <c r="BQ140" s="76">
        <v>9</v>
      </c>
      <c r="BR140" s="76">
        <v>0</v>
      </c>
      <c r="BS140" s="76">
        <v>12</v>
      </c>
      <c r="BT140" s="76">
        <v>11</v>
      </c>
      <c r="BU140" s="76">
        <v>4</v>
      </c>
      <c r="BV140" s="76">
        <v>0</v>
      </c>
      <c r="BW140" s="76">
        <v>348</v>
      </c>
      <c r="BX140" s="76">
        <v>264</v>
      </c>
      <c r="BY140" s="76">
        <v>7</v>
      </c>
      <c r="BZ140" s="76">
        <v>465</v>
      </c>
      <c r="CA140" s="76">
        <v>44</v>
      </c>
      <c r="CB140" s="76">
        <v>72</v>
      </c>
      <c r="CC140" s="76">
        <v>0</v>
      </c>
      <c r="CD140" s="76">
        <v>5590</v>
      </c>
      <c r="CE140" s="12">
        <v>5163</v>
      </c>
    </row>
    <row r="141" spans="1:84" x14ac:dyDescent="0.35">
      <c r="A141" s="71">
        <v>137</v>
      </c>
      <c r="B141" s="75" t="s">
        <v>132</v>
      </c>
      <c r="C141" s="76">
        <v>2981</v>
      </c>
      <c r="D141" s="76">
        <v>2620</v>
      </c>
      <c r="E141" s="76">
        <v>17423</v>
      </c>
      <c r="F141" s="76">
        <v>20863</v>
      </c>
      <c r="G141" s="76">
        <v>8991</v>
      </c>
      <c r="H141" s="76">
        <v>9686</v>
      </c>
      <c r="I141" s="76">
        <v>18410</v>
      </c>
      <c r="J141" s="76">
        <v>3588</v>
      </c>
      <c r="K141" s="76">
        <v>26351</v>
      </c>
      <c r="L141" s="76">
        <v>25390</v>
      </c>
      <c r="M141" s="76">
        <v>1740</v>
      </c>
      <c r="N141" s="76">
        <v>8403</v>
      </c>
      <c r="O141" s="76">
        <v>10987</v>
      </c>
      <c r="P141" s="76">
        <v>29459</v>
      </c>
      <c r="Q141" s="76">
        <v>3640</v>
      </c>
      <c r="R141" s="76">
        <v>4518</v>
      </c>
      <c r="S141" s="76">
        <v>3626</v>
      </c>
      <c r="T141" s="76">
        <v>20152</v>
      </c>
      <c r="U141" s="76">
        <v>12546</v>
      </c>
      <c r="V141" s="76">
        <v>20181</v>
      </c>
      <c r="W141" s="76">
        <v>2905</v>
      </c>
      <c r="X141" s="76">
        <v>20740</v>
      </c>
      <c r="Y141" s="76">
        <v>4304</v>
      </c>
      <c r="Z141" s="76">
        <v>2884</v>
      </c>
      <c r="AA141" s="76">
        <v>19515</v>
      </c>
      <c r="AB141" s="76">
        <v>20986</v>
      </c>
      <c r="AC141" s="76">
        <v>42712</v>
      </c>
      <c r="AD141" s="76">
        <v>10994</v>
      </c>
      <c r="AE141" s="76">
        <v>3722</v>
      </c>
      <c r="AF141" s="76">
        <v>1522</v>
      </c>
      <c r="AG141" s="76">
        <v>12737</v>
      </c>
      <c r="AH141" s="76">
        <v>3941</v>
      </c>
      <c r="AI141" s="76">
        <v>19569</v>
      </c>
      <c r="AJ141" s="76">
        <v>3245</v>
      </c>
      <c r="AK141" s="76">
        <v>25544</v>
      </c>
      <c r="AL141" s="76">
        <v>23254</v>
      </c>
      <c r="AM141" s="76">
        <v>13439</v>
      </c>
      <c r="AN141" s="76">
        <v>2002</v>
      </c>
      <c r="AO141" s="76">
        <v>7772</v>
      </c>
      <c r="AP141" s="76">
        <v>23987</v>
      </c>
      <c r="AQ141" s="76">
        <v>2051</v>
      </c>
      <c r="AR141" s="76">
        <v>7757</v>
      </c>
      <c r="AS141" s="76">
        <v>17364</v>
      </c>
      <c r="AT141" s="76">
        <v>8584</v>
      </c>
      <c r="AU141" s="76">
        <v>11025</v>
      </c>
      <c r="AV141" s="76">
        <v>9960</v>
      </c>
      <c r="AW141" s="76">
        <v>5758</v>
      </c>
      <c r="AX141" s="76">
        <v>7212</v>
      </c>
      <c r="AY141" s="76">
        <v>30404</v>
      </c>
      <c r="AZ141" s="76">
        <v>18311</v>
      </c>
      <c r="BA141" s="76">
        <v>4880</v>
      </c>
      <c r="BB141" s="76">
        <v>21519</v>
      </c>
      <c r="BC141" s="76">
        <v>37578</v>
      </c>
      <c r="BD141" s="76">
        <v>4489</v>
      </c>
      <c r="BE141" s="76">
        <v>3046</v>
      </c>
      <c r="BF141" s="76">
        <v>3233</v>
      </c>
      <c r="BG141" s="76">
        <v>7948</v>
      </c>
      <c r="BH141" s="76">
        <v>2826</v>
      </c>
      <c r="BI141" s="76">
        <v>11353</v>
      </c>
      <c r="BJ141" s="76">
        <v>1769</v>
      </c>
      <c r="BK141" s="76">
        <v>1157</v>
      </c>
      <c r="BL141" s="76">
        <v>6736</v>
      </c>
      <c r="BM141" s="76">
        <v>3718</v>
      </c>
      <c r="BN141" s="76">
        <v>15558</v>
      </c>
      <c r="BO141" s="76">
        <v>2891</v>
      </c>
      <c r="BP141" s="76">
        <v>5097</v>
      </c>
      <c r="BQ141" s="76">
        <v>3839</v>
      </c>
      <c r="BR141" s="76">
        <v>1527</v>
      </c>
      <c r="BS141" s="76">
        <v>6330</v>
      </c>
      <c r="BT141" s="76">
        <v>6315</v>
      </c>
      <c r="BU141" s="76">
        <v>8601</v>
      </c>
      <c r="BV141" s="76">
        <v>959</v>
      </c>
      <c r="BW141" s="76">
        <v>27543</v>
      </c>
      <c r="BX141" s="76">
        <v>22172</v>
      </c>
      <c r="BY141" s="76">
        <v>5807</v>
      </c>
      <c r="BZ141" s="76">
        <v>15561</v>
      </c>
      <c r="CA141" s="76">
        <v>8909</v>
      </c>
      <c r="CB141" s="76">
        <v>22951</v>
      </c>
      <c r="CC141" s="76">
        <v>1807</v>
      </c>
      <c r="CD141" s="76">
        <v>902580</v>
      </c>
      <c r="CE141" s="12">
        <v>603147</v>
      </c>
    </row>
    <row r="142" spans="1:84" x14ac:dyDescent="0.35">
      <c r="A142" s="71">
        <v>138</v>
      </c>
      <c r="B142" s="75" t="s">
        <v>14</v>
      </c>
      <c r="C142" s="76">
        <v>2987</v>
      </c>
      <c r="D142" s="76">
        <v>2624</v>
      </c>
      <c r="E142" s="76">
        <v>17451</v>
      </c>
      <c r="F142" s="76">
        <v>20951</v>
      </c>
      <c r="G142" s="76">
        <v>9003</v>
      </c>
      <c r="H142" s="76">
        <v>9701</v>
      </c>
      <c r="I142" s="76">
        <v>18467</v>
      </c>
      <c r="J142" s="76">
        <v>3590</v>
      </c>
      <c r="K142" s="76">
        <v>26526</v>
      </c>
      <c r="L142" s="76">
        <v>25602</v>
      </c>
      <c r="M142" s="76">
        <v>1740</v>
      </c>
      <c r="N142" s="76">
        <v>8411</v>
      </c>
      <c r="O142" s="76">
        <v>11060</v>
      </c>
      <c r="P142" s="76">
        <v>29955</v>
      </c>
      <c r="Q142" s="76">
        <v>3645</v>
      </c>
      <c r="R142" s="76">
        <v>4518</v>
      </c>
      <c r="S142" s="76">
        <v>3629</v>
      </c>
      <c r="T142" s="76">
        <v>20245</v>
      </c>
      <c r="U142" s="76">
        <v>12554</v>
      </c>
      <c r="V142" s="76">
        <v>20238</v>
      </c>
      <c r="W142" s="76">
        <v>2905</v>
      </c>
      <c r="X142" s="76">
        <v>20887</v>
      </c>
      <c r="Y142" s="76">
        <v>4305</v>
      </c>
      <c r="Z142" s="76">
        <v>2886</v>
      </c>
      <c r="AA142" s="76">
        <v>19542</v>
      </c>
      <c r="AB142" s="76">
        <v>21301</v>
      </c>
      <c r="AC142" s="76">
        <v>42807</v>
      </c>
      <c r="AD142" s="76">
        <v>11032</v>
      </c>
      <c r="AE142" s="76">
        <v>3729</v>
      </c>
      <c r="AF142" s="76">
        <v>1528</v>
      </c>
      <c r="AG142" s="76">
        <v>12818</v>
      </c>
      <c r="AH142" s="76">
        <v>3945</v>
      </c>
      <c r="AI142" s="76">
        <v>19929</v>
      </c>
      <c r="AJ142" s="76">
        <v>3248</v>
      </c>
      <c r="AK142" s="76">
        <v>25708</v>
      </c>
      <c r="AL142" s="76">
        <v>23451</v>
      </c>
      <c r="AM142" s="76">
        <v>13445</v>
      </c>
      <c r="AN142" s="76">
        <v>2002</v>
      </c>
      <c r="AO142" s="76">
        <v>7780</v>
      </c>
      <c r="AP142" s="76">
        <v>24208</v>
      </c>
      <c r="AQ142" s="76">
        <v>2051</v>
      </c>
      <c r="AR142" s="76">
        <v>7813</v>
      </c>
      <c r="AS142" s="76">
        <v>17486</v>
      </c>
      <c r="AT142" s="76">
        <v>8697</v>
      </c>
      <c r="AU142" s="76">
        <v>11165</v>
      </c>
      <c r="AV142" s="76">
        <v>9985</v>
      </c>
      <c r="AW142" s="76">
        <v>5774</v>
      </c>
      <c r="AX142" s="76">
        <v>7228</v>
      </c>
      <c r="AY142" s="76">
        <v>30809</v>
      </c>
      <c r="AZ142" s="76">
        <v>18365</v>
      </c>
      <c r="BA142" s="76">
        <v>4904</v>
      </c>
      <c r="BB142" s="76">
        <v>21610</v>
      </c>
      <c r="BC142" s="76">
        <v>37669</v>
      </c>
      <c r="BD142" s="76">
        <v>4496</v>
      </c>
      <c r="BE142" s="76">
        <v>3050</v>
      </c>
      <c r="BF142" s="76">
        <v>3241</v>
      </c>
      <c r="BG142" s="76">
        <v>7976</v>
      </c>
      <c r="BH142" s="76">
        <v>2826</v>
      </c>
      <c r="BI142" s="76">
        <v>11400</v>
      </c>
      <c r="BJ142" s="76">
        <v>1769</v>
      </c>
      <c r="BK142" s="76">
        <v>1158</v>
      </c>
      <c r="BL142" s="76">
        <v>6740</v>
      </c>
      <c r="BM142" s="76">
        <v>3719</v>
      </c>
      <c r="BN142" s="76">
        <v>15626</v>
      </c>
      <c r="BO142" s="76">
        <v>2897</v>
      </c>
      <c r="BP142" s="76">
        <v>5107</v>
      </c>
      <c r="BQ142" s="76">
        <v>3854</v>
      </c>
      <c r="BR142" s="76">
        <v>1528</v>
      </c>
      <c r="BS142" s="76">
        <v>6342</v>
      </c>
      <c r="BT142" s="76">
        <v>6330</v>
      </c>
      <c r="BU142" s="76">
        <v>8609</v>
      </c>
      <c r="BV142" s="76">
        <v>957</v>
      </c>
      <c r="BW142" s="76">
        <v>27890</v>
      </c>
      <c r="BX142" s="76">
        <v>22438</v>
      </c>
      <c r="BY142" s="76">
        <v>5816</v>
      </c>
      <c r="BZ142" s="76">
        <v>16023</v>
      </c>
      <c r="CA142" s="76">
        <v>8949</v>
      </c>
      <c r="CB142" s="76">
        <v>23023</v>
      </c>
      <c r="CC142" s="76">
        <v>1807</v>
      </c>
      <c r="CD142" s="76">
        <v>908173</v>
      </c>
      <c r="CE142" s="12">
        <v>608285</v>
      </c>
    </row>
    <row r="143" spans="1:84" s="74" customFormat="1" ht="18.75" x14ac:dyDescent="0.35">
      <c r="A143" s="71">
        <v>139</v>
      </c>
      <c r="B143" s="72" t="s">
        <v>321</v>
      </c>
      <c r="C143" s="73" t="s">
        <v>222</v>
      </c>
      <c r="D143" s="73" t="s">
        <v>223</v>
      </c>
      <c r="E143" s="73" t="s">
        <v>224</v>
      </c>
      <c r="F143" s="73" t="s">
        <v>225</v>
      </c>
      <c r="G143" s="73" t="s">
        <v>226</v>
      </c>
      <c r="H143" s="73" t="s">
        <v>227</v>
      </c>
      <c r="I143" s="73" t="s">
        <v>228</v>
      </c>
      <c r="J143" s="73" t="s">
        <v>229</v>
      </c>
      <c r="K143" s="73" t="s">
        <v>230</v>
      </c>
      <c r="L143" s="73" t="s">
        <v>231</v>
      </c>
      <c r="M143" s="73" t="s">
        <v>232</v>
      </c>
      <c r="N143" s="73" t="s">
        <v>233</v>
      </c>
      <c r="O143" s="73" t="s">
        <v>234</v>
      </c>
      <c r="P143" s="73" t="s">
        <v>235</v>
      </c>
      <c r="Q143" s="73" t="s">
        <v>236</v>
      </c>
      <c r="R143" s="73" t="s">
        <v>237</v>
      </c>
      <c r="S143" s="73" t="s">
        <v>238</v>
      </c>
      <c r="T143" s="73" t="s">
        <v>239</v>
      </c>
      <c r="U143" s="73" t="s">
        <v>240</v>
      </c>
      <c r="V143" s="73" t="s">
        <v>241</v>
      </c>
      <c r="W143" s="73" t="s">
        <v>242</v>
      </c>
      <c r="X143" s="73" t="s">
        <v>243</v>
      </c>
      <c r="Y143" s="73" t="s">
        <v>244</v>
      </c>
      <c r="Z143" s="73" t="s">
        <v>245</v>
      </c>
      <c r="AA143" s="73" t="s">
        <v>246</v>
      </c>
      <c r="AB143" s="73" t="s">
        <v>247</v>
      </c>
      <c r="AC143" s="73" t="s">
        <v>248</v>
      </c>
      <c r="AD143" s="73" t="s">
        <v>249</v>
      </c>
      <c r="AE143" s="73" t="s">
        <v>250</v>
      </c>
      <c r="AF143" s="73" t="s">
        <v>251</v>
      </c>
      <c r="AG143" s="73" t="s">
        <v>252</v>
      </c>
      <c r="AH143" s="73" t="s">
        <v>253</v>
      </c>
      <c r="AI143" s="73" t="s">
        <v>254</v>
      </c>
      <c r="AJ143" s="73" t="s">
        <v>255</v>
      </c>
      <c r="AK143" s="73" t="s">
        <v>256</v>
      </c>
      <c r="AL143" s="73" t="s">
        <v>257</v>
      </c>
      <c r="AM143" s="73" t="s">
        <v>258</v>
      </c>
      <c r="AN143" s="73" t="s">
        <v>259</v>
      </c>
      <c r="AO143" s="73" t="s">
        <v>260</v>
      </c>
      <c r="AP143" s="73" t="s">
        <v>261</v>
      </c>
      <c r="AQ143" s="73" t="s">
        <v>262</v>
      </c>
      <c r="AR143" s="73" t="s">
        <v>263</v>
      </c>
      <c r="AS143" s="73" t="s">
        <v>264</v>
      </c>
      <c r="AT143" s="73" t="s">
        <v>265</v>
      </c>
      <c r="AU143" s="73" t="s">
        <v>266</v>
      </c>
      <c r="AV143" s="73" t="s">
        <v>267</v>
      </c>
      <c r="AW143" s="73" t="s">
        <v>268</v>
      </c>
      <c r="AX143" s="73" t="s">
        <v>269</v>
      </c>
      <c r="AY143" s="73" t="s">
        <v>270</v>
      </c>
      <c r="AZ143" s="73" t="s">
        <v>271</v>
      </c>
      <c r="BA143" s="73" t="s">
        <v>272</v>
      </c>
      <c r="BB143" s="73" t="s">
        <v>273</v>
      </c>
      <c r="BC143" s="73" t="s">
        <v>274</v>
      </c>
      <c r="BD143" s="73" t="s">
        <v>275</v>
      </c>
      <c r="BE143" s="73" t="s">
        <v>276</v>
      </c>
      <c r="BF143" s="73" t="s">
        <v>277</v>
      </c>
      <c r="BG143" s="73" t="s">
        <v>278</v>
      </c>
      <c r="BH143" s="73" t="s">
        <v>279</v>
      </c>
      <c r="BI143" s="73" t="s">
        <v>280</v>
      </c>
      <c r="BJ143" s="73" t="s">
        <v>281</v>
      </c>
      <c r="BK143" s="73" t="s">
        <v>282</v>
      </c>
      <c r="BL143" s="73" t="s">
        <v>283</v>
      </c>
      <c r="BM143" s="73" t="s">
        <v>284</v>
      </c>
      <c r="BN143" s="73" t="s">
        <v>285</v>
      </c>
      <c r="BO143" s="73" t="s">
        <v>286</v>
      </c>
      <c r="BP143" s="73" t="s">
        <v>287</v>
      </c>
      <c r="BQ143" s="73" t="s">
        <v>288</v>
      </c>
      <c r="BR143" s="73" t="s">
        <v>289</v>
      </c>
      <c r="BS143" s="73" t="s">
        <v>290</v>
      </c>
      <c r="BT143" s="73" t="s">
        <v>291</v>
      </c>
      <c r="BU143" s="73" t="s">
        <v>292</v>
      </c>
      <c r="BV143" s="73" t="s">
        <v>293</v>
      </c>
      <c r="BW143" s="73" t="s">
        <v>294</v>
      </c>
      <c r="BX143" s="73" t="s">
        <v>295</v>
      </c>
      <c r="BY143" s="73" t="s">
        <v>296</v>
      </c>
      <c r="BZ143" s="73" t="s">
        <v>297</v>
      </c>
      <c r="CA143" s="73" t="s">
        <v>298</v>
      </c>
      <c r="CB143" s="73" t="s">
        <v>299</v>
      </c>
      <c r="CC143" s="73" t="s">
        <v>300</v>
      </c>
      <c r="CD143" s="73" t="s">
        <v>301</v>
      </c>
      <c r="CE143" s="73" t="s">
        <v>302</v>
      </c>
      <c r="CF143" s="67"/>
    </row>
    <row r="144" spans="1:84" x14ac:dyDescent="0.35">
      <c r="A144" s="71">
        <v>140</v>
      </c>
      <c r="B144" s="75" t="s">
        <v>133</v>
      </c>
      <c r="C144" s="76">
        <v>14</v>
      </c>
      <c r="D144" s="76">
        <v>5</v>
      </c>
      <c r="E144" s="76">
        <v>60</v>
      </c>
      <c r="F144" s="76">
        <v>177</v>
      </c>
      <c r="G144" s="76">
        <v>47</v>
      </c>
      <c r="H144" s="76">
        <v>28</v>
      </c>
      <c r="I144" s="76">
        <v>109</v>
      </c>
      <c r="J144" s="76">
        <v>11</v>
      </c>
      <c r="K144" s="76">
        <v>588</v>
      </c>
      <c r="L144" s="76">
        <v>1444</v>
      </c>
      <c r="M144" s="76">
        <v>0</v>
      </c>
      <c r="N144" s="76">
        <v>7</v>
      </c>
      <c r="O144" s="76">
        <v>61</v>
      </c>
      <c r="P144" s="76">
        <v>643</v>
      </c>
      <c r="Q144" s="76">
        <v>3</v>
      </c>
      <c r="R144" s="76">
        <v>10</v>
      </c>
      <c r="S144" s="76">
        <v>10</v>
      </c>
      <c r="T144" s="76">
        <v>329</v>
      </c>
      <c r="U144" s="76">
        <v>37</v>
      </c>
      <c r="V144" s="76">
        <v>81</v>
      </c>
      <c r="W144" s="76">
        <v>9</v>
      </c>
      <c r="X144" s="76">
        <v>245</v>
      </c>
      <c r="Y144" s="76">
        <v>12</v>
      </c>
      <c r="Z144" s="76">
        <v>7</v>
      </c>
      <c r="AA144" s="76">
        <v>97</v>
      </c>
      <c r="AB144" s="76">
        <v>1942</v>
      </c>
      <c r="AC144" s="76">
        <v>161</v>
      </c>
      <c r="AD144" s="76">
        <v>38</v>
      </c>
      <c r="AE144" s="76">
        <v>33</v>
      </c>
      <c r="AF144" s="76">
        <v>5</v>
      </c>
      <c r="AG144" s="76">
        <v>184</v>
      </c>
      <c r="AH144" s="76">
        <v>0</v>
      </c>
      <c r="AI144" s="76">
        <v>261</v>
      </c>
      <c r="AJ144" s="76">
        <v>12</v>
      </c>
      <c r="AK144" s="76">
        <v>500</v>
      </c>
      <c r="AL144" s="76">
        <v>525</v>
      </c>
      <c r="AM144" s="76">
        <v>27</v>
      </c>
      <c r="AN144" s="76">
        <v>12</v>
      </c>
      <c r="AO144" s="76">
        <v>33</v>
      </c>
      <c r="AP144" s="76">
        <v>699</v>
      </c>
      <c r="AQ144" s="76">
        <v>3</v>
      </c>
      <c r="AR144" s="76">
        <v>769</v>
      </c>
      <c r="AS144" s="76">
        <v>187</v>
      </c>
      <c r="AT144" s="76">
        <v>302</v>
      </c>
      <c r="AU144" s="76">
        <v>186</v>
      </c>
      <c r="AV144" s="76">
        <v>24</v>
      </c>
      <c r="AW144" s="76">
        <v>24</v>
      </c>
      <c r="AX144" s="76">
        <v>7</v>
      </c>
      <c r="AY144" s="76">
        <v>1058</v>
      </c>
      <c r="AZ144" s="76">
        <v>383</v>
      </c>
      <c r="BA144" s="76">
        <v>9</v>
      </c>
      <c r="BB144" s="76">
        <v>238</v>
      </c>
      <c r="BC144" s="76">
        <v>151</v>
      </c>
      <c r="BD144" s="76">
        <v>35</v>
      </c>
      <c r="BE144" s="76">
        <v>10</v>
      </c>
      <c r="BF144" s="76">
        <v>6</v>
      </c>
      <c r="BG144" s="76">
        <v>57</v>
      </c>
      <c r="BH144" s="76">
        <v>10</v>
      </c>
      <c r="BI144" s="76">
        <v>133</v>
      </c>
      <c r="BJ144" s="76">
        <v>12</v>
      </c>
      <c r="BK144" s="76">
        <v>5</v>
      </c>
      <c r="BL144" s="76">
        <v>26</v>
      </c>
      <c r="BM144" s="76">
        <v>5</v>
      </c>
      <c r="BN144" s="76">
        <v>215</v>
      </c>
      <c r="BO144" s="76">
        <v>17</v>
      </c>
      <c r="BP144" s="76">
        <v>13</v>
      </c>
      <c r="BQ144" s="76">
        <v>19</v>
      </c>
      <c r="BR144" s="76">
        <v>0</v>
      </c>
      <c r="BS144" s="76">
        <v>21</v>
      </c>
      <c r="BT144" s="76">
        <v>17</v>
      </c>
      <c r="BU144" s="76">
        <v>17</v>
      </c>
      <c r="BV144" s="76">
        <v>4</v>
      </c>
      <c r="BW144" s="76">
        <v>883</v>
      </c>
      <c r="BX144" s="76">
        <v>400</v>
      </c>
      <c r="BY144" s="76">
        <v>25</v>
      </c>
      <c r="BZ144" s="76">
        <v>263</v>
      </c>
      <c r="CA144" s="76">
        <v>491</v>
      </c>
      <c r="CB144" s="76">
        <v>145</v>
      </c>
      <c r="CC144" s="76">
        <v>0</v>
      </c>
      <c r="CD144" s="76">
        <v>14619</v>
      </c>
      <c r="CE144" s="12">
        <v>13649</v>
      </c>
    </row>
    <row r="145" spans="1:84" x14ac:dyDescent="0.35">
      <c r="A145" s="71">
        <v>141</v>
      </c>
      <c r="B145" s="75" t="s">
        <v>134</v>
      </c>
      <c r="C145" s="76">
        <v>2026</v>
      </c>
      <c r="D145" s="76">
        <v>1790</v>
      </c>
      <c r="E145" s="76">
        <v>12418</v>
      </c>
      <c r="F145" s="76">
        <v>14728</v>
      </c>
      <c r="G145" s="76">
        <v>5908</v>
      </c>
      <c r="H145" s="76">
        <v>6775</v>
      </c>
      <c r="I145" s="76">
        <v>11797</v>
      </c>
      <c r="J145" s="76">
        <v>2518</v>
      </c>
      <c r="K145" s="76">
        <v>16951</v>
      </c>
      <c r="L145" s="76">
        <v>19482</v>
      </c>
      <c r="M145" s="76">
        <v>1281</v>
      </c>
      <c r="N145" s="76">
        <v>6353</v>
      </c>
      <c r="O145" s="76">
        <v>7662</v>
      </c>
      <c r="P145" s="76">
        <v>21544</v>
      </c>
      <c r="Q145" s="76">
        <v>2519</v>
      </c>
      <c r="R145" s="76">
        <v>3178</v>
      </c>
      <c r="S145" s="76">
        <v>2691</v>
      </c>
      <c r="T145" s="76">
        <v>15698</v>
      </c>
      <c r="U145" s="76">
        <v>8020</v>
      </c>
      <c r="V145" s="76">
        <v>13811</v>
      </c>
      <c r="W145" s="76">
        <v>2175</v>
      </c>
      <c r="X145" s="76">
        <v>10296</v>
      </c>
      <c r="Y145" s="76">
        <v>3041</v>
      </c>
      <c r="Z145" s="76">
        <v>1942</v>
      </c>
      <c r="AA145" s="76">
        <v>13718</v>
      </c>
      <c r="AB145" s="76">
        <v>14247</v>
      </c>
      <c r="AC145" s="76">
        <v>30996</v>
      </c>
      <c r="AD145" s="76">
        <v>8045</v>
      </c>
      <c r="AE145" s="76">
        <v>2190</v>
      </c>
      <c r="AF145" s="76">
        <v>1172</v>
      </c>
      <c r="AG145" s="76">
        <v>9440</v>
      </c>
      <c r="AH145" s="76">
        <v>3147</v>
      </c>
      <c r="AI145" s="76">
        <v>14510</v>
      </c>
      <c r="AJ145" s="76">
        <v>2304</v>
      </c>
      <c r="AK145" s="76">
        <v>17976</v>
      </c>
      <c r="AL145" s="76">
        <v>16359</v>
      </c>
      <c r="AM145" s="76">
        <v>9597</v>
      </c>
      <c r="AN145" s="76">
        <v>1361</v>
      </c>
      <c r="AO145" s="76">
        <v>5015</v>
      </c>
      <c r="AP145" s="76">
        <v>17093</v>
      </c>
      <c r="AQ145" s="76">
        <v>1362</v>
      </c>
      <c r="AR145" s="76">
        <v>4941</v>
      </c>
      <c r="AS145" s="76">
        <v>11999</v>
      </c>
      <c r="AT145" s="76">
        <v>4094</v>
      </c>
      <c r="AU145" s="76">
        <v>8268</v>
      </c>
      <c r="AV145" s="76">
        <v>7105</v>
      </c>
      <c r="AW145" s="76">
        <v>4010</v>
      </c>
      <c r="AX145" s="76">
        <v>5412</v>
      </c>
      <c r="AY145" s="76">
        <v>21634</v>
      </c>
      <c r="AZ145" s="76">
        <v>14005</v>
      </c>
      <c r="BA145" s="76">
        <v>3386</v>
      </c>
      <c r="BB145" s="76">
        <v>17133</v>
      </c>
      <c r="BC145" s="76">
        <v>25689</v>
      </c>
      <c r="BD145" s="76">
        <v>2476</v>
      </c>
      <c r="BE145" s="76">
        <v>2221</v>
      </c>
      <c r="BF145" s="76">
        <v>2024</v>
      </c>
      <c r="BG145" s="76">
        <v>4985</v>
      </c>
      <c r="BH145" s="76">
        <v>2034</v>
      </c>
      <c r="BI145" s="76">
        <v>5864</v>
      </c>
      <c r="BJ145" s="76">
        <v>1106</v>
      </c>
      <c r="BK145" s="76">
        <v>710</v>
      </c>
      <c r="BL145" s="76">
        <v>4492</v>
      </c>
      <c r="BM145" s="76">
        <v>2844</v>
      </c>
      <c r="BN145" s="76">
        <v>8974</v>
      </c>
      <c r="BO145" s="76">
        <v>1972</v>
      </c>
      <c r="BP145" s="76">
        <v>3382</v>
      </c>
      <c r="BQ145" s="76">
        <v>2806</v>
      </c>
      <c r="BR145" s="76">
        <v>1131</v>
      </c>
      <c r="BS145" s="76">
        <v>4380</v>
      </c>
      <c r="BT145" s="76">
        <v>4604</v>
      </c>
      <c r="BU145" s="76">
        <v>6132</v>
      </c>
      <c r="BV145" s="76">
        <v>716</v>
      </c>
      <c r="BW145" s="76">
        <v>18901</v>
      </c>
      <c r="BX145" s="76">
        <v>17979</v>
      </c>
      <c r="BY145" s="76">
        <v>4494</v>
      </c>
      <c r="BZ145" s="76">
        <v>11459</v>
      </c>
      <c r="CA145" s="76">
        <v>4534</v>
      </c>
      <c r="CB145" s="76">
        <v>14971</v>
      </c>
      <c r="CC145" s="76">
        <v>1332</v>
      </c>
      <c r="CD145" s="76">
        <v>627695</v>
      </c>
      <c r="CE145" s="12">
        <v>417024</v>
      </c>
    </row>
    <row r="146" spans="1:84" x14ac:dyDescent="0.35">
      <c r="A146" s="71">
        <v>142</v>
      </c>
      <c r="B146" s="75" t="s">
        <v>135</v>
      </c>
      <c r="C146" s="76">
        <v>4</v>
      </c>
      <c r="D146" s="76">
        <v>3</v>
      </c>
      <c r="E146" s="76">
        <v>13</v>
      </c>
      <c r="F146" s="76">
        <v>99</v>
      </c>
      <c r="G146" s="76">
        <v>7</v>
      </c>
      <c r="H146" s="76">
        <v>0</v>
      </c>
      <c r="I146" s="76">
        <v>29</v>
      </c>
      <c r="J146" s="76">
        <v>0</v>
      </c>
      <c r="K146" s="76">
        <v>166</v>
      </c>
      <c r="L146" s="76">
        <v>176</v>
      </c>
      <c r="M146" s="76">
        <v>0</v>
      </c>
      <c r="N146" s="76">
        <v>0</v>
      </c>
      <c r="O146" s="76">
        <v>19</v>
      </c>
      <c r="P146" s="76">
        <v>335</v>
      </c>
      <c r="Q146" s="76">
        <v>0</v>
      </c>
      <c r="R146" s="76">
        <v>0</v>
      </c>
      <c r="S146" s="76">
        <v>5</v>
      </c>
      <c r="T146" s="76">
        <v>80</v>
      </c>
      <c r="U146" s="76">
        <v>3</v>
      </c>
      <c r="V146" s="76">
        <v>60</v>
      </c>
      <c r="W146" s="76">
        <v>0</v>
      </c>
      <c r="X146" s="76">
        <v>88</v>
      </c>
      <c r="Y146" s="76">
        <v>0</v>
      </c>
      <c r="Z146" s="76">
        <v>0</v>
      </c>
      <c r="AA146" s="76">
        <v>16</v>
      </c>
      <c r="AB146" s="76">
        <v>258</v>
      </c>
      <c r="AC146" s="76">
        <v>44</v>
      </c>
      <c r="AD146" s="76">
        <v>6</v>
      </c>
      <c r="AE146" s="76">
        <v>3</v>
      </c>
      <c r="AF146" s="76">
        <v>0</v>
      </c>
      <c r="AG146" s="76">
        <v>33</v>
      </c>
      <c r="AH146" s="76">
        <v>0</v>
      </c>
      <c r="AI146" s="76">
        <v>151</v>
      </c>
      <c r="AJ146" s="76">
        <v>0</v>
      </c>
      <c r="AK146" s="76">
        <v>147</v>
      </c>
      <c r="AL146" s="76">
        <v>250</v>
      </c>
      <c r="AM146" s="76">
        <v>12</v>
      </c>
      <c r="AN146" s="76">
        <v>0</v>
      </c>
      <c r="AO146" s="76">
        <v>5</v>
      </c>
      <c r="AP146" s="76">
        <v>193</v>
      </c>
      <c r="AQ146" s="76">
        <v>0</v>
      </c>
      <c r="AR146" s="76">
        <v>31</v>
      </c>
      <c r="AS146" s="76">
        <v>46</v>
      </c>
      <c r="AT146" s="76">
        <v>50</v>
      </c>
      <c r="AU146" s="76">
        <v>101</v>
      </c>
      <c r="AV146" s="76">
        <v>8</v>
      </c>
      <c r="AW146" s="76">
        <v>7</v>
      </c>
      <c r="AX146" s="76">
        <v>0</v>
      </c>
      <c r="AY146" s="76">
        <v>505</v>
      </c>
      <c r="AZ146" s="76">
        <v>59</v>
      </c>
      <c r="BA146" s="76">
        <v>4</v>
      </c>
      <c r="BB146" s="76">
        <v>66</v>
      </c>
      <c r="BC146" s="76">
        <v>36</v>
      </c>
      <c r="BD146" s="76">
        <v>0</v>
      </c>
      <c r="BE146" s="76">
        <v>0</v>
      </c>
      <c r="BF146" s="76">
        <v>0</v>
      </c>
      <c r="BG146" s="76">
        <v>16</v>
      </c>
      <c r="BH146" s="76">
        <v>0</v>
      </c>
      <c r="BI146" s="76">
        <v>31</v>
      </c>
      <c r="BJ146" s="76">
        <v>0</v>
      </c>
      <c r="BK146" s="76">
        <v>0</v>
      </c>
      <c r="BL146" s="76">
        <v>5</v>
      </c>
      <c r="BM146" s="76">
        <v>0</v>
      </c>
      <c r="BN146" s="76">
        <v>66</v>
      </c>
      <c r="BO146" s="76">
        <v>0</v>
      </c>
      <c r="BP146" s="76">
        <v>4</v>
      </c>
      <c r="BQ146" s="76">
        <v>5</v>
      </c>
      <c r="BR146" s="76">
        <v>0</v>
      </c>
      <c r="BS146" s="76">
        <v>6</v>
      </c>
      <c r="BT146" s="76">
        <v>3</v>
      </c>
      <c r="BU146" s="76">
        <v>4</v>
      </c>
      <c r="BV146" s="76">
        <v>0</v>
      </c>
      <c r="BW146" s="76">
        <v>230</v>
      </c>
      <c r="BX146" s="76">
        <v>255</v>
      </c>
      <c r="BY146" s="76">
        <v>18</v>
      </c>
      <c r="BZ146" s="76">
        <v>281</v>
      </c>
      <c r="CA146" s="76">
        <v>20</v>
      </c>
      <c r="CB146" s="76">
        <v>25</v>
      </c>
      <c r="CC146" s="76">
        <v>0</v>
      </c>
      <c r="CD146" s="76">
        <v>4108</v>
      </c>
      <c r="CE146" s="12">
        <v>3902</v>
      </c>
    </row>
    <row r="147" spans="1:84" x14ac:dyDescent="0.35">
      <c r="A147" s="71">
        <v>143</v>
      </c>
      <c r="B147" s="75" t="s">
        <v>136</v>
      </c>
      <c r="C147" s="76">
        <v>3</v>
      </c>
      <c r="D147" s="76">
        <v>4</v>
      </c>
      <c r="E147" s="76">
        <v>5</v>
      </c>
      <c r="F147" s="76">
        <v>117</v>
      </c>
      <c r="G147" s="76">
        <v>6</v>
      </c>
      <c r="H147" s="76">
        <v>4</v>
      </c>
      <c r="I147" s="76">
        <v>53</v>
      </c>
      <c r="J147" s="76">
        <v>0</v>
      </c>
      <c r="K147" s="76">
        <v>58</v>
      </c>
      <c r="L147" s="76">
        <v>687</v>
      </c>
      <c r="M147" s="76">
        <v>0</v>
      </c>
      <c r="N147" s="76">
        <v>11</v>
      </c>
      <c r="O147" s="76">
        <v>29</v>
      </c>
      <c r="P147" s="76">
        <v>633</v>
      </c>
      <c r="Q147" s="76">
        <v>0</v>
      </c>
      <c r="R147" s="76">
        <v>3</v>
      </c>
      <c r="S147" s="76">
        <v>0</v>
      </c>
      <c r="T147" s="76">
        <v>248</v>
      </c>
      <c r="U147" s="76">
        <v>0</v>
      </c>
      <c r="V147" s="76">
        <v>44</v>
      </c>
      <c r="W147" s="76">
        <v>0</v>
      </c>
      <c r="X147" s="76">
        <v>47</v>
      </c>
      <c r="Y147" s="76">
        <v>0</v>
      </c>
      <c r="Z147" s="76">
        <v>0</v>
      </c>
      <c r="AA147" s="76">
        <v>10</v>
      </c>
      <c r="AB147" s="76">
        <v>669</v>
      </c>
      <c r="AC147" s="76">
        <v>83</v>
      </c>
      <c r="AD147" s="76">
        <v>132</v>
      </c>
      <c r="AE147" s="76">
        <v>8</v>
      </c>
      <c r="AF147" s="76">
        <v>0</v>
      </c>
      <c r="AG147" s="76">
        <v>154</v>
      </c>
      <c r="AH147" s="76">
        <v>0</v>
      </c>
      <c r="AI147" s="76">
        <v>1353</v>
      </c>
      <c r="AJ147" s="76">
        <v>3</v>
      </c>
      <c r="AK147" s="76">
        <v>150</v>
      </c>
      <c r="AL147" s="76">
        <v>147</v>
      </c>
      <c r="AM147" s="76">
        <v>24</v>
      </c>
      <c r="AN147" s="76">
        <v>3</v>
      </c>
      <c r="AO147" s="76">
        <v>4</v>
      </c>
      <c r="AP147" s="76">
        <v>156</v>
      </c>
      <c r="AQ147" s="76">
        <v>4</v>
      </c>
      <c r="AR147" s="76">
        <v>125</v>
      </c>
      <c r="AS147" s="76">
        <v>35</v>
      </c>
      <c r="AT147" s="76">
        <v>135</v>
      </c>
      <c r="AU147" s="76">
        <v>203</v>
      </c>
      <c r="AV147" s="76">
        <v>66</v>
      </c>
      <c r="AW147" s="76">
        <v>10</v>
      </c>
      <c r="AX147" s="76">
        <v>5</v>
      </c>
      <c r="AY147" s="76">
        <v>167</v>
      </c>
      <c r="AZ147" s="76">
        <v>168</v>
      </c>
      <c r="BA147" s="76">
        <v>0</v>
      </c>
      <c r="BB147" s="76">
        <v>574</v>
      </c>
      <c r="BC147" s="76">
        <v>19</v>
      </c>
      <c r="BD147" s="76">
        <v>3</v>
      </c>
      <c r="BE147" s="76">
        <v>0</v>
      </c>
      <c r="BF147" s="76">
        <v>0</v>
      </c>
      <c r="BG147" s="76">
        <v>16</v>
      </c>
      <c r="BH147" s="76">
        <v>0</v>
      </c>
      <c r="BI147" s="76">
        <v>56</v>
      </c>
      <c r="BJ147" s="76">
        <v>0</v>
      </c>
      <c r="BK147" s="76">
        <v>0</v>
      </c>
      <c r="BL147" s="76">
        <v>6</v>
      </c>
      <c r="BM147" s="76">
        <v>0</v>
      </c>
      <c r="BN147" s="76">
        <v>78</v>
      </c>
      <c r="BO147" s="76">
        <v>0</v>
      </c>
      <c r="BP147" s="76">
        <v>3</v>
      </c>
      <c r="BQ147" s="76">
        <v>5</v>
      </c>
      <c r="BR147" s="76">
        <v>0</v>
      </c>
      <c r="BS147" s="76">
        <v>0</v>
      </c>
      <c r="BT147" s="76">
        <v>3</v>
      </c>
      <c r="BU147" s="76">
        <v>3</v>
      </c>
      <c r="BV147" s="76">
        <v>0</v>
      </c>
      <c r="BW147" s="76">
        <v>85</v>
      </c>
      <c r="BX147" s="76">
        <v>486</v>
      </c>
      <c r="BY147" s="76">
        <v>5</v>
      </c>
      <c r="BZ147" s="76">
        <v>275</v>
      </c>
      <c r="CA147" s="76">
        <v>88</v>
      </c>
      <c r="CB147" s="76">
        <v>36</v>
      </c>
      <c r="CC147" s="76">
        <v>0</v>
      </c>
      <c r="CD147" s="76">
        <v>7507</v>
      </c>
      <c r="CE147" s="12">
        <v>7091</v>
      </c>
    </row>
    <row r="148" spans="1:84" x14ac:dyDescent="0.35">
      <c r="A148" s="71">
        <v>144</v>
      </c>
      <c r="B148" s="75" t="s">
        <v>137</v>
      </c>
      <c r="C148" s="76">
        <v>3</v>
      </c>
      <c r="D148" s="76">
        <v>0</v>
      </c>
      <c r="E148" s="76">
        <v>10</v>
      </c>
      <c r="F148" s="76">
        <v>35</v>
      </c>
      <c r="G148" s="76">
        <v>4</v>
      </c>
      <c r="H148" s="76">
        <v>7</v>
      </c>
      <c r="I148" s="76">
        <v>688</v>
      </c>
      <c r="J148" s="76">
        <v>0</v>
      </c>
      <c r="K148" s="76">
        <v>382</v>
      </c>
      <c r="L148" s="76">
        <v>3</v>
      </c>
      <c r="M148" s="76">
        <v>0</v>
      </c>
      <c r="N148" s="76">
        <v>0</v>
      </c>
      <c r="O148" s="76">
        <v>9</v>
      </c>
      <c r="P148" s="76">
        <v>31</v>
      </c>
      <c r="Q148" s="76">
        <v>5</v>
      </c>
      <c r="R148" s="76">
        <v>5</v>
      </c>
      <c r="S148" s="76">
        <v>0</v>
      </c>
      <c r="T148" s="76">
        <v>11</v>
      </c>
      <c r="U148" s="76">
        <v>14</v>
      </c>
      <c r="V148" s="76">
        <v>60</v>
      </c>
      <c r="W148" s="76">
        <v>0</v>
      </c>
      <c r="X148" s="76">
        <v>5093</v>
      </c>
      <c r="Y148" s="76">
        <v>0</v>
      </c>
      <c r="Z148" s="76">
        <v>0</v>
      </c>
      <c r="AA148" s="76">
        <v>8</v>
      </c>
      <c r="AB148" s="76">
        <v>42</v>
      </c>
      <c r="AC148" s="76">
        <v>23</v>
      </c>
      <c r="AD148" s="76">
        <v>3</v>
      </c>
      <c r="AE148" s="76">
        <v>4</v>
      </c>
      <c r="AF148" s="76">
        <v>0</v>
      </c>
      <c r="AG148" s="76">
        <v>3</v>
      </c>
      <c r="AH148" s="76">
        <v>0</v>
      </c>
      <c r="AI148" s="76">
        <v>12</v>
      </c>
      <c r="AJ148" s="76">
        <v>0</v>
      </c>
      <c r="AK148" s="76">
        <v>275</v>
      </c>
      <c r="AL148" s="76">
        <v>37</v>
      </c>
      <c r="AM148" s="76">
        <v>5</v>
      </c>
      <c r="AN148" s="76">
        <v>0</v>
      </c>
      <c r="AO148" s="76">
        <v>12</v>
      </c>
      <c r="AP148" s="76">
        <v>119</v>
      </c>
      <c r="AQ148" s="76">
        <v>5</v>
      </c>
      <c r="AR148" s="76">
        <v>3</v>
      </c>
      <c r="AS148" s="76">
        <v>18</v>
      </c>
      <c r="AT148" s="76">
        <v>164</v>
      </c>
      <c r="AU148" s="76">
        <v>10</v>
      </c>
      <c r="AV148" s="76">
        <v>0</v>
      </c>
      <c r="AW148" s="76">
        <v>3</v>
      </c>
      <c r="AX148" s="76">
        <v>3</v>
      </c>
      <c r="AY148" s="76">
        <v>169</v>
      </c>
      <c r="AZ148" s="76">
        <v>12</v>
      </c>
      <c r="BA148" s="76">
        <v>3</v>
      </c>
      <c r="BB148" s="76">
        <v>25</v>
      </c>
      <c r="BC148" s="76">
        <v>62</v>
      </c>
      <c r="BD148" s="76">
        <v>8</v>
      </c>
      <c r="BE148" s="76">
        <v>0</v>
      </c>
      <c r="BF148" s="76">
        <v>0</v>
      </c>
      <c r="BG148" s="76">
        <v>16</v>
      </c>
      <c r="BH148" s="76">
        <v>0</v>
      </c>
      <c r="BI148" s="76">
        <v>865</v>
      </c>
      <c r="BJ148" s="76">
        <v>0</v>
      </c>
      <c r="BK148" s="76">
        <v>0</v>
      </c>
      <c r="BL148" s="76">
        <v>3</v>
      </c>
      <c r="BM148" s="76">
        <v>5</v>
      </c>
      <c r="BN148" s="76">
        <v>1301</v>
      </c>
      <c r="BO148" s="76">
        <v>4</v>
      </c>
      <c r="BP148" s="76">
        <v>0</v>
      </c>
      <c r="BQ148" s="76">
        <v>3</v>
      </c>
      <c r="BR148" s="76">
        <v>0</v>
      </c>
      <c r="BS148" s="76">
        <v>0</v>
      </c>
      <c r="BT148" s="76">
        <v>6</v>
      </c>
      <c r="BU148" s="76">
        <v>4</v>
      </c>
      <c r="BV148" s="76">
        <v>0</v>
      </c>
      <c r="BW148" s="76">
        <v>74</v>
      </c>
      <c r="BX148" s="76">
        <v>6</v>
      </c>
      <c r="BY148" s="76">
        <v>8</v>
      </c>
      <c r="BZ148" s="76">
        <v>17</v>
      </c>
      <c r="CA148" s="76">
        <v>64</v>
      </c>
      <c r="CB148" s="76">
        <v>30</v>
      </c>
      <c r="CC148" s="76">
        <v>0</v>
      </c>
      <c r="CD148" s="76">
        <v>9811</v>
      </c>
      <c r="CE148" s="12">
        <v>9636</v>
      </c>
    </row>
    <row r="149" spans="1:84" x14ac:dyDescent="0.35">
      <c r="A149" s="71">
        <v>145</v>
      </c>
      <c r="B149" s="75" t="s">
        <v>138</v>
      </c>
      <c r="C149" s="76">
        <v>4</v>
      </c>
      <c r="D149" s="76">
        <v>0</v>
      </c>
      <c r="E149" s="76">
        <v>31</v>
      </c>
      <c r="F149" s="76">
        <v>60</v>
      </c>
      <c r="G149" s="76">
        <v>16</v>
      </c>
      <c r="H149" s="76">
        <v>27</v>
      </c>
      <c r="I149" s="76">
        <v>32</v>
      </c>
      <c r="J149" s="76">
        <v>0</v>
      </c>
      <c r="K149" s="76">
        <v>108</v>
      </c>
      <c r="L149" s="76">
        <v>135</v>
      </c>
      <c r="M149" s="76">
        <v>4</v>
      </c>
      <c r="N149" s="76">
        <v>5</v>
      </c>
      <c r="O149" s="76">
        <v>38</v>
      </c>
      <c r="P149" s="76">
        <v>208</v>
      </c>
      <c r="Q149" s="76">
        <v>13</v>
      </c>
      <c r="R149" s="76">
        <v>5</v>
      </c>
      <c r="S149" s="76">
        <v>0</v>
      </c>
      <c r="T149" s="76">
        <v>41</v>
      </c>
      <c r="U149" s="76">
        <v>21</v>
      </c>
      <c r="V149" s="76">
        <v>53</v>
      </c>
      <c r="W149" s="76">
        <v>3</v>
      </c>
      <c r="X149" s="76">
        <v>39</v>
      </c>
      <c r="Y149" s="76">
        <v>8</v>
      </c>
      <c r="Z149" s="76">
        <v>3</v>
      </c>
      <c r="AA149" s="76">
        <v>34</v>
      </c>
      <c r="AB149" s="76">
        <v>122</v>
      </c>
      <c r="AC149" s="76">
        <v>59</v>
      </c>
      <c r="AD149" s="76">
        <v>40</v>
      </c>
      <c r="AE149" s="76">
        <v>20</v>
      </c>
      <c r="AF149" s="76">
        <v>0</v>
      </c>
      <c r="AG149" s="76">
        <v>18</v>
      </c>
      <c r="AH149" s="76">
        <v>0</v>
      </c>
      <c r="AI149" s="76">
        <v>128</v>
      </c>
      <c r="AJ149" s="76">
        <v>0</v>
      </c>
      <c r="AK149" s="76">
        <v>68</v>
      </c>
      <c r="AL149" s="76">
        <v>138</v>
      </c>
      <c r="AM149" s="76">
        <v>20</v>
      </c>
      <c r="AN149" s="76">
        <v>4</v>
      </c>
      <c r="AO149" s="76">
        <v>8</v>
      </c>
      <c r="AP149" s="76">
        <v>151</v>
      </c>
      <c r="AQ149" s="76">
        <v>0</v>
      </c>
      <c r="AR149" s="76">
        <v>24</v>
      </c>
      <c r="AS149" s="76">
        <v>76</v>
      </c>
      <c r="AT149" s="76">
        <v>25</v>
      </c>
      <c r="AU149" s="76">
        <v>87</v>
      </c>
      <c r="AV149" s="76">
        <v>8</v>
      </c>
      <c r="AW149" s="76">
        <v>14</v>
      </c>
      <c r="AX149" s="76">
        <v>13</v>
      </c>
      <c r="AY149" s="76">
        <v>127</v>
      </c>
      <c r="AZ149" s="76">
        <v>38</v>
      </c>
      <c r="BA149" s="76">
        <v>3</v>
      </c>
      <c r="BB149" s="76">
        <v>41</v>
      </c>
      <c r="BC149" s="76">
        <v>65</v>
      </c>
      <c r="BD149" s="76">
        <v>15</v>
      </c>
      <c r="BE149" s="76">
        <v>5</v>
      </c>
      <c r="BF149" s="76">
        <v>6</v>
      </c>
      <c r="BG149" s="76">
        <v>26</v>
      </c>
      <c r="BH149" s="76">
        <v>5</v>
      </c>
      <c r="BI149" s="76">
        <v>29</v>
      </c>
      <c r="BJ149" s="76">
        <v>3</v>
      </c>
      <c r="BK149" s="76">
        <v>0</v>
      </c>
      <c r="BL149" s="76">
        <v>11</v>
      </c>
      <c r="BM149" s="76">
        <v>3</v>
      </c>
      <c r="BN149" s="76">
        <v>36</v>
      </c>
      <c r="BO149" s="76">
        <v>4</v>
      </c>
      <c r="BP149" s="76">
        <v>12</v>
      </c>
      <c r="BQ149" s="76">
        <v>8</v>
      </c>
      <c r="BR149" s="76">
        <v>0</v>
      </c>
      <c r="BS149" s="76">
        <v>6</v>
      </c>
      <c r="BT149" s="76">
        <v>3</v>
      </c>
      <c r="BU149" s="76">
        <v>9</v>
      </c>
      <c r="BV149" s="76">
        <v>3</v>
      </c>
      <c r="BW149" s="76">
        <v>147</v>
      </c>
      <c r="BX149" s="76">
        <v>183</v>
      </c>
      <c r="BY149" s="76">
        <v>0</v>
      </c>
      <c r="BZ149" s="76">
        <v>191</v>
      </c>
      <c r="CA149" s="76">
        <v>30</v>
      </c>
      <c r="CB149" s="76">
        <v>87</v>
      </c>
      <c r="CC149" s="76">
        <v>0</v>
      </c>
      <c r="CD149" s="76">
        <v>3011</v>
      </c>
      <c r="CE149" s="12">
        <v>2551</v>
      </c>
    </row>
    <row r="150" spans="1:84" x14ac:dyDescent="0.35">
      <c r="A150" s="71">
        <v>146</v>
      </c>
      <c r="B150" s="75" t="s">
        <v>139</v>
      </c>
      <c r="C150" s="76">
        <v>585</v>
      </c>
      <c r="D150" s="76">
        <v>478</v>
      </c>
      <c r="E150" s="76">
        <v>3194</v>
      </c>
      <c r="F150" s="76">
        <v>3987</v>
      </c>
      <c r="G150" s="76">
        <v>2058</v>
      </c>
      <c r="H150" s="76">
        <v>1863</v>
      </c>
      <c r="I150" s="76">
        <v>4062</v>
      </c>
      <c r="J150" s="76">
        <v>675</v>
      </c>
      <c r="K150" s="76">
        <v>5994</v>
      </c>
      <c r="L150" s="76">
        <v>2150</v>
      </c>
      <c r="M150" s="76">
        <v>220</v>
      </c>
      <c r="N150" s="76">
        <v>1153</v>
      </c>
      <c r="O150" s="76">
        <v>2254</v>
      </c>
      <c r="P150" s="76">
        <v>4375</v>
      </c>
      <c r="Q150" s="76">
        <v>735</v>
      </c>
      <c r="R150" s="76">
        <v>845</v>
      </c>
      <c r="S150" s="76">
        <v>490</v>
      </c>
      <c r="T150" s="76">
        <v>2557</v>
      </c>
      <c r="U150" s="76">
        <v>2887</v>
      </c>
      <c r="V150" s="76">
        <v>4277</v>
      </c>
      <c r="W150" s="76">
        <v>424</v>
      </c>
      <c r="X150" s="76">
        <v>3527</v>
      </c>
      <c r="Y150" s="76">
        <v>722</v>
      </c>
      <c r="Z150" s="76">
        <v>626</v>
      </c>
      <c r="AA150" s="76">
        <v>3524</v>
      </c>
      <c r="AB150" s="76">
        <v>2516</v>
      </c>
      <c r="AC150" s="76">
        <v>7317</v>
      </c>
      <c r="AD150" s="76">
        <v>1461</v>
      </c>
      <c r="AE150" s="76">
        <v>988</v>
      </c>
      <c r="AF150" s="76">
        <v>199</v>
      </c>
      <c r="AG150" s="76">
        <v>2102</v>
      </c>
      <c r="AH150" s="76">
        <v>441</v>
      </c>
      <c r="AI150" s="76">
        <v>2204</v>
      </c>
      <c r="AJ150" s="76">
        <v>663</v>
      </c>
      <c r="AK150" s="76">
        <v>4308</v>
      </c>
      <c r="AL150" s="76">
        <v>4287</v>
      </c>
      <c r="AM150" s="76">
        <v>2290</v>
      </c>
      <c r="AN150" s="76">
        <v>357</v>
      </c>
      <c r="AO150" s="76">
        <v>1835</v>
      </c>
      <c r="AP150" s="76">
        <v>4218</v>
      </c>
      <c r="AQ150" s="76">
        <v>475</v>
      </c>
      <c r="AR150" s="76">
        <v>1194</v>
      </c>
      <c r="AS150" s="76">
        <v>3698</v>
      </c>
      <c r="AT150" s="76">
        <v>2463</v>
      </c>
      <c r="AU150" s="76">
        <v>1503</v>
      </c>
      <c r="AV150" s="76">
        <v>1554</v>
      </c>
      <c r="AW150" s="76">
        <v>1003</v>
      </c>
      <c r="AX150" s="76">
        <v>956</v>
      </c>
      <c r="AY150" s="76">
        <v>5043</v>
      </c>
      <c r="AZ150" s="76">
        <v>2250</v>
      </c>
      <c r="BA150" s="76">
        <v>986</v>
      </c>
      <c r="BB150" s="76">
        <v>2407</v>
      </c>
      <c r="BC150" s="76">
        <v>8270</v>
      </c>
      <c r="BD150" s="76">
        <v>1386</v>
      </c>
      <c r="BE150" s="76">
        <v>478</v>
      </c>
      <c r="BF150" s="76">
        <v>799</v>
      </c>
      <c r="BG150" s="76">
        <v>2197</v>
      </c>
      <c r="BH150" s="76">
        <v>497</v>
      </c>
      <c r="BI150" s="76">
        <v>3038</v>
      </c>
      <c r="BJ150" s="76">
        <v>364</v>
      </c>
      <c r="BK150" s="76">
        <v>284</v>
      </c>
      <c r="BL150" s="76">
        <v>1438</v>
      </c>
      <c r="BM150" s="76">
        <v>509</v>
      </c>
      <c r="BN150" s="76">
        <v>3355</v>
      </c>
      <c r="BO150" s="76">
        <v>578</v>
      </c>
      <c r="BP150" s="76">
        <v>1212</v>
      </c>
      <c r="BQ150" s="76">
        <v>482</v>
      </c>
      <c r="BR150" s="76">
        <v>237</v>
      </c>
      <c r="BS150" s="76">
        <v>1021</v>
      </c>
      <c r="BT150" s="76">
        <v>935</v>
      </c>
      <c r="BU150" s="76">
        <v>1542</v>
      </c>
      <c r="BV150" s="76">
        <v>120</v>
      </c>
      <c r="BW150" s="76">
        <v>5623</v>
      </c>
      <c r="BX150" s="76">
        <v>2110</v>
      </c>
      <c r="BY150" s="76">
        <v>770</v>
      </c>
      <c r="BZ150" s="76">
        <v>2301</v>
      </c>
      <c r="CA150" s="76">
        <v>2771</v>
      </c>
      <c r="CB150" s="76">
        <v>5566</v>
      </c>
      <c r="CC150" s="76">
        <v>246</v>
      </c>
      <c r="CD150" s="76">
        <v>160691</v>
      </c>
      <c r="CE150" s="12">
        <v>106607</v>
      </c>
    </row>
    <row r="151" spans="1:84" x14ac:dyDescent="0.35">
      <c r="A151" s="71">
        <v>147</v>
      </c>
      <c r="B151" s="75" t="s">
        <v>14</v>
      </c>
      <c r="C151" s="76">
        <v>2642</v>
      </c>
      <c r="D151" s="76">
        <v>2278</v>
      </c>
      <c r="E151" s="76">
        <v>15732</v>
      </c>
      <c r="F151" s="76">
        <v>19200</v>
      </c>
      <c r="G151" s="76">
        <v>8053</v>
      </c>
      <c r="H151" s="76">
        <v>8691</v>
      </c>
      <c r="I151" s="76">
        <v>16770</v>
      </c>
      <c r="J151" s="76">
        <v>3205</v>
      </c>
      <c r="K151" s="76">
        <v>24248</v>
      </c>
      <c r="L151" s="76">
        <v>24076</v>
      </c>
      <c r="M151" s="76">
        <v>1507</v>
      </c>
      <c r="N151" s="76">
        <v>7536</v>
      </c>
      <c r="O151" s="76">
        <v>10072</v>
      </c>
      <c r="P151" s="76">
        <v>27773</v>
      </c>
      <c r="Q151" s="76">
        <v>3269</v>
      </c>
      <c r="R151" s="76">
        <v>4046</v>
      </c>
      <c r="S151" s="76">
        <v>3195</v>
      </c>
      <c r="T151" s="76">
        <v>18960</v>
      </c>
      <c r="U151" s="76">
        <v>10978</v>
      </c>
      <c r="V151" s="76">
        <v>18377</v>
      </c>
      <c r="W151" s="76">
        <v>2612</v>
      </c>
      <c r="X151" s="76">
        <v>19335</v>
      </c>
      <c r="Y151" s="76">
        <v>3785</v>
      </c>
      <c r="Z151" s="76">
        <v>2579</v>
      </c>
      <c r="AA151" s="76">
        <v>17413</v>
      </c>
      <c r="AB151" s="76">
        <v>19799</v>
      </c>
      <c r="AC151" s="76">
        <v>38690</v>
      </c>
      <c r="AD151" s="76">
        <v>9724</v>
      </c>
      <c r="AE151" s="76">
        <v>3246</v>
      </c>
      <c r="AF151" s="76">
        <v>1370</v>
      </c>
      <c r="AG151" s="76">
        <v>11942</v>
      </c>
      <c r="AH151" s="76">
        <v>3591</v>
      </c>
      <c r="AI151" s="76">
        <v>18616</v>
      </c>
      <c r="AJ151" s="76">
        <v>2977</v>
      </c>
      <c r="AK151" s="76">
        <v>23420</v>
      </c>
      <c r="AL151" s="76">
        <v>21741</v>
      </c>
      <c r="AM151" s="76">
        <v>11975</v>
      </c>
      <c r="AN151" s="76">
        <v>1734</v>
      </c>
      <c r="AO151" s="76">
        <v>6911</v>
      </c>
      <c r="AP151" s="76">
        <v>22631</v>
      </c>
      <c r="AQ151" s="76">
        <v>1845</v>
      </c>
      <c r="AR151" s="76">
        <v>7086</v>
      </c>
      <c r="AS151" s="76">
        <v>16052</v>
      </c>
      <c r="AT151" s="76">
        <v>7225</v>
      </c>
      <c r="AU151" s="76">
        <v>10363</v>
      </c>
      <c r="AV151" s="76">
        <v>8771</v>
      </c>
      <c r="AW151" s="76">
        <v>5073</v>
      </c>
      <c r="AX151" s="76">
        <v>6385</v>
      </c>
      <c r="AY151" s="76">
        <v>28707</v>
      </c>
      <c r="AZ151" s="76">
        <v>16911</v>
      </c>
      <c r="BA151" s="76">
        <v>4401</v>
      </c>
      <c r="BB151" s="76">
        <v>20484</v>
      </c>
      <c r="BC151" s="76">
        <v>34287</v>
      </c>
      <c r="BD151" s="76">
        <v>3927</v>
      </c>
      <c r="BE151" s="76">
        <v>2711</v>
      </c>
      <c r="BF151" s="76">
        <v>2837</v>
      </c>
      <c r="BG151" s="76">
        <v>7314</v>
      </c>
      <c r="BH151" s="76">
        <v>2545</v>
      </c>
      <c r="BI151" s="76">
        <v>10011</v>
      </c>
      <c r="BJ151" s="76">
        <v>1479</v>
      </c>
      <c r="BK151" s="76">
        <v>1002</v>
      </c>
      <c r="BL151" s="76">
        <v>5977</v>
      </c>
      <c r="BM151" s="76">
        <v>3366</v>
      </c>
      <c r="BN151" s="76">
        <v>14019</v>
      </c>
      <c r="BO151" s="76">
        <v>2564</v>
      </c>
      <c r="BP151" s="76">
        <v>4628</v>
      </c>
      <c r="BQ151" s="76">
        <v>3320</v>
      </c>
      <c r="BR151" s="76">
        <v>1370</v>
      </c>
      <c r="BS151" s="76">
        <v>5449</v>
      </c>
      <c r="BT151" s="76">
        <v>5568</v>
      </c>
      <c r="BU151" s="76">
        <v>7718</v>
      </c>
      <c r="BV151" s="76">
        <v>846</v>
      </c>
      <c r="BW151" s="76">
        <v>25938</v>
      </c>
      <c r="BX151" s="76">
        <v>21419</v>
      </c>
      <c r="BY151" s="76">
        <v>5314</v>
      </c>
      <c r="BZ151" s="76">
        <v>14783</v>
      </c>
      <c r="CA151" s="76">
        <v>8001</v>
      </c>
      <c r="CB151" s="76">
        <v>20862</v>
      </c>
      <c r="CC151" s="76">
        <v>1590</v>
      </c>
      <c r="CD151" s="76">
        <v>827442</v>
      </c>
      <c r="CE151" s="12">
        <v>560422</v>
      </c>
    </row>
    <row r="152" spans="1:84" s="74" customFormat="1" ht="18.75" x14ac:dyDescent="0.35">
      <c r="A152" s="71">
        <v>148</v>
      </c>
      <c r="B152" s="72" t="s">
        <v>322</v>
      </c>
      <c r="C152" s="73" t="s">
        <v>222</v>
      </c>
      <c r="D152" s="73" t="s">
        <v>223</v>
      </c>
      <c r="E152" s="73" t="s">
        <v>224</v>
      </c>
      <c r="F152" s="73" t="s">
        <v>225</v>
      </c>
      <c r="G152" s="73" t="s">
        <v>226</v>
      </c>
      <c r="H152" s="73" t="s">
        <v>227</v>
      </c>
      <c r="I152" s="73" t="s">
        <v>228</v>
      </c>
      <c r="J152" s="73" t="s">
        <v>229</v>
      </c>
      <c r="K152" s="73" t="s">
        <v>230</v>
      </c>
      <c r="L152" s="73" t="s">
        <v>231</v>
      </c>
      <c r="M152" s="73" t="s">
        <v>232</v>
      </c>
      <c r="N152" s="73" t="s">
        <v>233</v>
      </c>
      <c r="O152" s="73" t="s">
        <v>234</v>
      </c>
      <c r="P152" s="73" t="s">
        <v>235</v>
      </c>
      <c r="Q152" s="73" t="s">
        <v>236</v>
      </c>
      <c r="R152" s="73" t="s">
        <v>237</v>
      </c>
      <c r="S152" s="73" t="s">
        <v>238</v>
      </c>
      <c r="T152" s="73" t="s">
        <v>239</v>
      </c>
      <c r="U152" s="73" t="s">
        <v>240</v>
      </c>
      <c r="V152" s="73" t="s">
        <v>241</v>
      </c>
      <c r="W152" s="73" t="s">
        <v>242</v>
      </c>
      <c r="X152" s="73" t="s">
        <v>243</v>
      </c>
      <c r="Y152" s="73" t="s">
        <v>244</v>
      </c>
      <c r="Z152" s="73" t="s">
        <v>245</v>
      </c>
      <c r="AA152" s="73" t="s">
        <v>246</v>
      </c>
      <c r="AB152" s="73" t="s">
        <v>247</v>
      </c>
      <c r="AC152" s="73" t="s">
        <v>248</v>
      </c>
      <c r="AD152" s="73" t="s">
        <v>249</v>
      </c>
      <c r="AE152" s="73" t="s">
        <v>250</v>
      </c>
      <c r="AF152" s="73" t="s">
        <v>251</v>
      </c>
      <c r="AG152" s="73" t="s">
        <v>252</v>
      </c>
      <c r="AH152" s="73" t="s">
        <v>253</v>
      </c>
      <c r="AI152" s="73" t="s">
        <v>254</v>
      </c>
      <c r="AJ152" s="73" t="s">
        <v>255</v>
      </c>
      <c r="AK152" s="73" t="s">
        <v>256</v>
      </c>
      <c r="AL152" s="73" t="s">
        <v>257</v>
      </c>
      <c r="AM152" s="73" t="s">
        <v>258</v>
      </c>
      <c r="AN152" s="73" t="s">
        <v>259</v>
      </c>
      <c r="AO152" s="73" t="s">
        <v>260</v>
      </c>
      <c r="AP152" s="73" t="s">
        <v>261</v>
      </c>
      <c r="AQ152" s="73" t="s">
        <v>262</v>
      </c>
      <c r="AR152" s="73" t="s">
        <v>263</v>
      </c>
      <c r="AS152" s="73" t="s">
        <v>264</v>
      </c>
      <c r="AT152" s="73" t="s">
        <v>265</v>
      </c>
      <c r="AU152" s="73" t="s">
        <v>266</v>
      </c>
      <c r="AV152" s="73" t="s">
        <v>267</v>
      </c>
      <c r="AW152" s="73" t="s">
        <v>268</v>
      </c>
      <c r="AX152" s="73" t="s">
        <v>269</v>
      </c>
      <c r="AY152" s="73" t="s">
        <v>270</v>
      </c>
      <c r="AZ152" s="73" t="s">
        <v>271</v>
      </c>
      <c r="BA152" s="73" t="s">
        <v>272</v>
      </c>
      <c r="BB152" s="73" t="s">
        <v>273</v>
      </c>
      <c r="BC152" s="73" t="s">
        <v>274</v>
      </c>
      <c r="BD152" s="73" t="s">
        <v>275</v>
      </c>
      <c r="BE152" s="73" t="s">
        <v>276</v>
      </c>
      <c r="BF152" s="73" t="s">
        <v>277</v>
      </c>
      <c r="BG152" s="73" t="s">
        <v>278</v>
      </c>
      <c r="BH152" s="73" t="s">
        <v>279</v>
      </c>
      <c r="BI152" s="73" t="s">
        <v>280</v>
      </c>
      <c r="BJ152" s="73" t="s">
        <v>281</v>
      </c>
      <c r="BK152" s="73" t="s">
        <v>282</v>
      </c>
      <c r="BL152" s="73" t="s">
        <v>283</v>
      </c>
      <c r="BM152" s="73" t="s">
        <v>284</v>
      </c>
      <c r="BN152" s="73" t="s">
        <v>285</v>
      </c>
      <c r="BO152" s="73" t="s">
        <v>286</v>
      </c>
      <c r="BP152" s="73" t="s">
        <v>287</v>
      </c>
      <c r="BQ152" s="73" t="s">
        <v>288</v>
      </c>
      <c r="BR152" s="73" t="s">
        <v>289</v>
      </c>
      <c r="BS152" s="73" t="s">
        <v>290</v>
      </c>
      <c r="BT152" s="73" t="s">
        <v>291</v>
      </c>
      <c r="BU152" s="73" t="s">
        <v>292</v>
      </c>
      <c r="BV152" s="73" t="s">
        <v>293</v>
      </c>
      <c r="BW152" s="73" t="s">
        <v>294</v>
      </c>
      <c r="BX152" s="73" t="s">
        <v>295</v>
      </c>
      <c r="BY152" s="73" t="s">
        <v>296</v>
      </c>
      <c r="BZ152" s="73" t="s">
        <v>297</v>
      </c>
      <c r="CA152" s="73" t="s">
        <v>298</v>
      </c>
      <c r="CB152" s="73" t="s">
        <v>299</v>
      </c>
      <c r="CC152" s="73" t="s">
        <v>300</v>
      </c>
      <c r="CD152" s="73" t="s">
        <v>301</v>
      </c>
      <c r="CE152" s="73" t="s">
        <v>302</v>
      </c>
      <c r="CF152" s="67"/>
    </row>
    <row r="153" spans="1:84" x14ac:dyDescent="0.35">
      <c r="A153" s="71">
        <v>149</v>
      </c>
      <c r="B153" s="75" t="s">
        <v>140</v>
      </c>
      <c r="C153" s="76">
        <v>1495</v>
      </c>
      <c r="D153" s="76">
        <v>1489</v>
      </c>
      <c r="E153" s="76">
        <v>9161</v>
      </c>
      <c r="F153" s="76">
        <v>9938</v>
      </c>
      <c r="G153" s="76">
        <v>4459</v>
      </c>
      <c r="H153" s="76">
        <v>5198</v>
      </c>
      <c r="I153" s="76">
        <v>5470</v>
      </c>
      <c r="J153" s="76">
        <v>1842</v>
      </c>
      <c r="K153" s="76">
        <v>6861</v>
      </c>
      <c r="L153" s="76">
        <v>15726</v>
      </c>
      <c r="M153" s="76">
        <v>987</v>
      </c>
      <c r="N153" s="76">
        <v>4887</v>
      </c>
      <c r="O153" s="76">
        <v>5976</v>
      </c>
      <c r="P153" s="76">
        <v>15767</v>
      </c>
      <c r="Q153" s="76">
        <v>2140</v>
      </c>
      <c r="R153" s="76">
        <v>2460</v>
      </c>
      <c r="S153" s="76">
        <v>2073</v>
      </c>
      <c r="T153" s="76">
        <v>12735</v>
      </c>
      <c r="U153" s="76">
        <v>6247</v>
      </c>
      <c r="V153" s="76">
        <v>9830</v>
      </c>
      <c r="W153" s="76">
        <v>1809</v>
      </c>
      <c r="X153" s="76">
        <v>7674</v>
      </c>
      <c r="Y153" s="76">
        <v>2509</v>
      </c>
      <c r="Z153" s="76">
        <v>1509</v>
      </c>
      <c r="AA153" s="76">
        <v>10556</v>
      </c>
      <c r="AB153" s="76">
        <v>11902</v>
      </c>
      <c r="AC153" s="76">
        <v>22008</v>
      </c>
      <c r="AD153" s="76">
        <v>6387</v>
      </c>
      <c r="AE153" s="76">
        <v>1648</v>
      </c>
      <c r="AF153" s="76">
        <v>1017</v>
      </c>
      <c r="AG153" s="76">
        <v>7404</v>
      </c>
      <c r="AH153" s="76">
        <v>2284</v>
      </c>
      <c r="AI153" s="76">
        <v>12199</v>
      </c>
      <c r="AJ153" s="76">
        <v>1581</v>
      </c>
      <c r="AK153" s="76">
        <v>12354</v>
      </c>
      <c r="AL153" s="76">
        <v>11294</v>
      </c>
      <c r="AM153" s="76">
        <v>7492</v>
      </c>
      <c r="AN153" s="76">
        <v>1152</v>
      </c>
      <c r="AO153" s="76">
        <v>3300</v>
      </c>
      <c r="AP153" s="76">
        <v>10942</v>
      </c>
      <c r="AQ153" s="76">
        <v>931</v>
      </c>
      <c r="AR153" s="76">
        <v>4448</v>
      </c>
      <c r="AS153" s="76">
        <v>7876</v>
      </c>
      <c r="AT153" s="76">
        <v>1970</v>
      </c>
      <c r="AU153" s="76">
        <v>6540</v>
      </c>
      <c r="AV153" s="76">
        <v>5987</v>
      </c>
      <c r="AW153" s="76">
        <v>3164</v>
      </c>
      <c r="AX153" s="76">
        <v>4137</v>
      </c>
      <c r="AY153" s="76">
        <v>13953</v>
      </c>
      <c r="AZ153" s="76">
        <v>10136</v>
      </c>
      <c r="BA153" s="76">
        <v>2541</v>
      </c>
      <c r="BB153" s="76">
        <v>14036</v>
      </c>
      <c r="BC153" s="76">
        <v>16061</v>
      </c>
      <c r="BD153" s="76">
        <v>1836</v>
      </c>
      <c r="BE153" s="76">
        <v>1551</v>
      </c>
      <c r="BF153" s="76">
        <v>1546</v>
      </c>
      <c r="BG153" s="76">
        <v>3285</v>
      </c>
      <c r="BH153" s="76">
        <v>1601</v>
      </c>
      <c r="BI153" s="76">
        <v>3526</v>
      </c>
      <c r="BJ153" s="76">
        <v>898</v>
      </c>
      <c r="BK153" s="76">
        <v>315</v>
      </c>
      <c r="BL153" s="76">
        <v>3397</v>
      </c>
      <c r="BM153" s="76">
        <v>2053</v>
      </c>
      <c r="BN153" s="76">
        <v>3920</v>
      </c>
      <c r="BO153" s="76">
        <v>1444</v>
      </c>
      <c r="BP153" s="76">
        <v>1898</v>
      </c>
      <c r="BQ153" s="76">
        <v>2257</v>
      </c>
      <c r="BR153" s="76">
        <v>845</v>
      </c>
      <c r="BS153" s="76">
        <v>3345</v>
      </c>
      <c r="BT153" s="76">
        <v>3438</v>
      </c>
      <c r="BU153" s="76">
        <v>4718</v>
      </c>
      <c r="BV153" s="76">
        <v>554</v>
      </c>
      <c r="BW153" s="76">
        <v>11641</v>
      </c>
      <c r="BX153" s="76">
        <v>14917</v>
      </c>
      <c r="BY153" s="76">
        <v>3299</v>
      </c>
      <c r="BZ153" s="76">
        <v>8851</v>
      </c>
      <c r="CA153" s="76">
        <v>3144</v>
      </c>
      <c r="CB153" s="76">
        <v>10964</v>
      </c>
      <c r="CC153" s="76">
        <v>1022</v>
      </c>
      <c r="CD153" s="76">
        <v>450120</v>
      </c>
      <c r="CE153" s="12">
        <v>291340</v>
      </c>
    </row>
    <row r="154" spans="1:84" x14ac:dyDescent="0.35">
      <c r="A154" s="71">
        <v>150</v>
      </c>
      <c r="B154" s="75" t="s">
        <v>141</v>
      </c>
      <c r="C154" s="76">
        <v>1069</v>
      </c>
      <c r="D154" s="76">
        <v>745</v>
      </c>
      <c r="E154" s="76">
        <v>5930</v>
      </c>
      <c r="F154" s="76">
        <v>8925</v>
      </c>
      <c r="G154" s="76">
        <v>3290</v>
      </c>
      <c r="H154" s="76">
        <v>3329</v>
      </c>
      <c r="I154" s="76">
        <v>11280</v>
      </c>
      <c r="J154" s="76">
        <v>1271</v>
      </c>
      <c r="K154" s="76">
        <v>17391</v>
      </c>
      <c r="L154" s="76">
        <v>6963</v>
      </c>
      <c r="M154" s="76">
        <v>443</v>
      </c>
      <c r="N154" s="76">
        <v>2178</v>
      </c>
      <c r="O154" s="76">
        <v>3850</v>
      </c>
      <c r="P154" s="76">
        <v>10891</v>
      </c>
      <c r="Q154" s="76">
        <v>998</v>
      </c>
      <c r="R154" s="76">
        <v>1396</v>
      </c>
      <c r="S154" s="76">
        <v>973</v>
      </c>
      <c r="T154" s="76">
        <v>5069</v>
      </c>
      <c r="U154" s="76">
        <v>4425</v>
      </c>
      <c r="V154" s="76">
        <v>7736</v>
      </c>
      <c r="W154" s="76">
        <v>660</v>
      </c>
      <c r="X154" s="76">
        <v>11452</v>
      </c>
      <c r="Y154" s="76">
        <v>1169</v>
      </c>
      <c r="Z154" s="76">
        <v>1089</v>
      </c>
      <c r="AA154" s="76">
        <v>6024</v>
      </c>
      <c r="AB154" s="76">
        <v>7151</v>
      </c>
      <c r="AC154" s="76">
        <v>15310</v>
      </c>
      <c r="AD154" s="76">
        <v>2863</v>
      </c>
      <c r="AE154" s="76">
        <v>1514</v>
      </c>
      <c r="AF154" s="76">
        <v>317</v>
      </c>
      <c r="AG154" s="76">
        <v>3918</v>
      </c>
      <c r="AH154" s="76">
        <v>1143</v>
      </c>
      <c r="AI154" s="76">
        <v>5754</v>
      </c>
      <c r="AJ154" s="76">
        <v>1247</v>
      </c>
      <c r="AK154" s="76">
        <v>10351</v>
      </c>
      <c r="AL154" s="76">
        <v>9833</v>
      </c>
      <c r="AM154" s="76">
        <v>3813</v>
      </c>
      <c r="AN154" s="76">
        <v>481</v>
      </c>
      <c r="AO154" s="76">
        <v>3539</v>
      </c>
      <c r="AP154" s="76">
        <v>11266</v>
      </c>
      <c r="AQ154" s="76">
        <v>888</v>
      </c>
      <c r="AR154" s="76">
        <v>2320</v>
      </c>
      <c r="AS154" s="76">
        <v>7842</v>
      </c>
      <c r="AT154" s="76">
        <v>5132</v>
      </c>
      <c r="AU154" s="76">
        <v>3409</v>
      </c>
      <c r="AV154" s="76">
        <v>2284</v>
      </c>
      <c r="AW154" s="76">
        <v>1710</v>
      </c>
      <c r="AX154" s="76">
        <v>1913</v>
      </c>
      <c r="AY154" s="76">
        <v>14188</v>
      </c>
      <c r="AZ154" s="76">
        <v>6196</v>
      </c>
      <c r="BA154" s="76">
        <v>1732</v>
      </c>
      <c r="BB154" s="76">
        <v>5381</v>
      </c>
      <c r="BC154" s="76">
        <v>17256</v>
      </c>
      <c r="BD154" s="76">
        <v>2009</v>
      </c>
      <c r="BE154" s="76">
        <v>1052</v>
      </c>
      <c r="BF154" s="76">
        <v>1233</v>
      </c>
      <c r="BG154" s="76">
        <v>4105</v>
      </c>
      <c r="BH154" s="76">
        <v>830</v>
      </c>
      <c r="BI154" s="76">
        <v>6344</v>
      </c>
      <c r="BJ154" s="76">
        <v>529</v>
      </c>
      <c r="BK154" s="76">
        <v>676</v>
      </c>
      <c r="BL154" s="76">
        <v>2424</v>
      </c>
      <c r="BM154" s="76">
        <v>1133</v>
      </c>
      <c r="BN154" s="76">
        <v>10027</v>
      </c>
      <c r="BO154" s="76">
        <v>1010</v>
      </c>
      <c r="BP154" s="76">
        <v>2727</v>
      </c>
      <c r="BQ154" s="76">
        <v>860</v>
      </c>
      <c r="BR154" s="76">
        <v>489</v>
      </c>
      <c r="BS154" s="76">
        <v>1981</v>
      </c>
      <c r="BT154" s="76">
        <v>1851</v>
      </c>
      <c r="BU154" s="76">
        <v>2679</v>
      </c>
      <c r="BV154" s="76">
        <v>274</v>
      </c>
      <c r="BW154" s="76">
        <v>13875</v>
      </c>
      <c r="BX154" s="76">
        <v>5664</v>
      </c>
      <c r="BY154" s="76">
        <v>1823</v>
      </c>
      <c r="BZ154" s="76">
        <v>5520</v>
      </c>
      <c r="CA154" s="76">
        <v>4711</v>
      </c>
      <c r="CB154" s="76">
        <v>9691</v>
      </c>
      <c r="CC154" s="76">
        <v>455</v>
      </c>
      <c r="CD154" s="76">
        <v>351533</v>
      </c>
      <c r="CE154" s="12">
        <v>253491</v>
      </c>
    </row>
    <row r="155" spans="1:84" s="74" customFormat="1" ht="18.75" x14ac:dyDescent="0.35">
      <c r="A155" s="71">
        <v>151</v>
      </c>
      <c r="B155" s="72" t="s">
        <v>323</v>
      </c>
      <c r="C155" s="73" t="s">
        <v>222</v>
      </c>
      <c r="D155" s="73" t="s">
        <v>223</v>
      </c>
      <c r="E155" s="73" t="s">
        <v>224</v>
      </c>
      <c r="F155" s="73" t="s">
        <v>225</v>
      </c>
      <c r="G155" s="73" t="s">
        <v>226</v>
      </c>
      <c r="H155" s="73" t="s">
        <v>227</v>
      </c>
      <c r="I155" s="73" t="s">
        <v>228</v>
      </c>
      <c r="J155" s="73" t="s">
        <v>229</v>
      </c>
      <c r="K155" s="73" t="s">
        <v>230</v>
      </c>
      <c r="L155" s="73" t="s">
        <v>231</v>
      </c>
      <c r="M155" s="73" t="s">
        <v>232</v>
      </c>
      <c r="N155" s="73" t="s">
        <v>233</v>
      </c>
      <c r="O155" s="73" t="s">
        <v>234</v>
      </c>
      <c r="P155" s="73" t="s">
        <v>235</v>
      </c>
      <c r="Q155" s="73" t="s">
        <v>236</v>
      </c>
      <c r="R155" s="73" t="s">
        <v>237</v>
      </c>
      <c r="S155" s="73" t="s">
        <v>238</v>
      </c>
      <c r="T155" s="73" t="s">
        <v>239</v>
      </c>
      <c r="U155" s="73" t="s">
        <v>240</v>
      </c>
      <c r="V155" s="73" t="s">
        <v>241</v>
      </c>
      <c r="W155" s="73" t="s">
        <v>242</v>
      </c>
      <c r="X155" s="73" t="s">
        <v>243</v>
      </c>
      <c r="Y155" s="73" t="s">
        <v>244</v>
      </c>
      <c r="Z155" s="73" t="s">
        <v>245</v>
      </c>
      <c r="AA155" s="73" t="s">
        <v>246</v>
      </c>
      <c r="AB155" s="73" t="s">
        <v>247</v>
      </c>
      <c r="AC155" s="73" t="s">
        <v>248</v>
      </c>
      <c r="AD155" s="73" t="s">
        <v>249</v>
      </c>
      <c r="AE155" s="73" t="s">
        <v>250</v>
      </c>
      <c r="AF155" s="73" t="s">
        <v>251</v>
      </c>
      <c r="AG155" s="73" t="s">
        <v>252</v>
      </c>
      <c r="AH155" s="73" t="s">
        <v>253</v>
      </c>
      <c r="AI155" s="73" t="s">
        <v>254</v>
      </c>
      <c r="AJ155" s="73" t="s">
        <v>255</v>
      </c>
      <c r="AK155" s="73" t="s">
        <v>256</v>
      </c>
      <c r="AL155" s="73" t="s">
        <v>257</v>
      </c>
      <c r="AM155" s="73" t="s">
        <v>258</v>
      </c>
      <c r="AN155" s="73" t="s">
        <v>259</v>
      </c>
      <c r="AO155" s="73" t="s">
        <v>260</v>
      </c>
      <c r="AP155" s="73" t="s">
        <v>261</v>
      </c>
      <c r="AQ155" s="73" t="s">
        <v>262</v>
      </c>
      <c r="AR155" s="73" t="s">
        <v>263</v>
      </c>
      <c r="AS155" s="73" t="s">
        <v>264</v>
      </c>
      <c r="AT155" s="73" t="s">
        <v>265</v>
      </c>
      <c r="AU155" s="73" t="s">
        <v>266</v>
      </c>
      <c r="AV155" s="73" t="s">
        <v>267</v>
      </c>
      <c r="AW155" s="73" t="s">
        <v>268</v>
      </c>
      <c r="AX155" s="73" t="s">
        <v>269</v>
      </c>
      <c r="AY155" s="73" t="s">
        <v>270</v>
      </c>
      <c r="AZ155" s="73" t="s">
        <v>271</v>
      </c>
      <c r="BA155" s="73" t="s">
        <v>272</v>
      </c>
      <c r="BB155" s="73" t="s">
        <v>273</v>
      </c>
      <c r="BC155" s="73" t="s">
        <v>274</v>
      </c>
      <c r="BD155" s="73" t="s">
        <v>275</v>
      </c>
      <c r="BE155" s="73" t="s">
        <v>276</v>
      </c>
      <c r="BF155" s="73" t="s">
        <v>277</v>
      </c>
      <c r="BG155" s="73" t="s">
        <v>278</v>
      </c>
      <c r="BH155" s="73" t="s">
        <v>279</v>
      </c>
      <c r="BI155" s="73" t="s">
        <v>280</v>
      </c>
      <c r="BJ155" s="73" t="s">
        <v>281</v>
      </c>
      <c r="BK155" s="73" t="s">
        <v>282</v>
      </c>
      <c r="BL155" s="73" t="s">
        <v>283</v>
      </c>
      <c r="BM155" s="73" t="s">
        <v>284</v>
      </c>
      <c r="BN155" s="73" t="s">
        <v>285</v>
      </c>
      <c r="BO155" s="73" t="s">
        <v>286</v>
      </c>
      <c r="BP155" s="73" t="s">
        <v>287</v>
      </c>
      <c r="BQ155" s="73" t="s">
        <v>288</v>
      </c>
      <c r="BR155" s="73" t="s">
        <v>289</v>
      </c>
      <c r="BS155" s="73" t="s">
        <v>290</v>
      </c>
      <c r="BT155" s="73" t="s">
        <v>291</v>
      </c>
      <c r="BU155" s="73" t="s">
        <v>292</v>
      </c>
      <c r="BV155" s="73" t="s">
        <v>293</v>
      </c>
      <c r="BW155" s="73" t="s">
        <v>294</v>
      </c>
      <c r="BX155" s="73" t="s">
        <v>295</v>
      </c>
      <c r="BY155" s="73" t="s">
        <v>296</v>
      </c>
      <c r="BZ155" s="73" t="s">
        <v>297</v>
      </c>
      <c r="CA155" s="73" t="s">
        <v>298</v>
      </c>
      <c r="CB155" s="73" t="s">
        <v>299</v>
      </c>
      <c r="CC155" s="73" t="s">
        <v>300</v>
      </c>
      <c r="CD155" s="73" t="s">
        <v>301</v>
      </c>
      <c r="CE155" s="73" t="s">
        <v>302</v>
      </c>
      <c r="CF155" s="67"/>
    </row>
    <row r="156" spans="1:84" x14ac:dyDescent="0.35">
      <c r="A156" s="71">
        <v>152</v>
      </c>
      <c r="B156" s="77" t="s">
        <v>142</v>
      </c>
      <c r="C156" s="12">
        <v>258</v>
      </c>
      <c r="D156" s="12">
        <v>120</v>
      </c>
      <c r="E156" s="12">
        <v>1540</v>
      </c>
      <c r="F156" s="12">
        <v>2905</v>
      </c>
      <c r="G156" s="12">
        <v>731</v>
      </c>
      <c r="H156" s="12">
        <v>688</v>
      </c>
      <c r="I156" s="12">
        <v>3853</v>
      </c>
      <c r="J156" s="12">
        <v>205</v>
      </c>
      <c r="K156" s="12">
        <v>7617</v>
      </c>
      <c r="L156" s="12">
        <v>1089</v>
      </c>
      <c r="M156" s="12">
        <v>66</v>
      </c>
      <c r="N156" s="12">
        <v>313</v>
      </c>
      <c r="O156" s="12">
        <v>757</v>
      </c>
      <c r="P156" s="12">
        <v>1796</v>
      </c>
      <c r="Q156" s="12">
        <v>166</v>
      </c>
      <c r="R156" s="12">
        <v>340</v>
      </c>
      <c r="S156" s="12">
        <v>169</v>
      </c>
      <c r="T156" s="12">
        <v>1384</v>
      </c>
      <c r="U156" s="12">
        <v>859</v>
      </c>
      <c r="V156" s="12">
        <v>1412</v>
      </c>
      <c r="W156" s="12">
        <v>86</v>
      </c>
      <c r="X156" s="12">
        <v>3687</v>
      </c>
      <c r="Y156" s="12">
        <v>195</v>
      </c>
      <c r="Z156" s="12">
        <v>235</v>
      </c>
      <c r="AA156" s="12">
        <v>1451</v>
      </c>
      <c r="AB156" s="12">
        <v>1003</v>
      </c>
      <c r="AC156" s="12">
        <v>3537</v>
      </c>
      <c r="AD156" s="12">
        <v>497</v>
      </c>
      <c r="AE156" s="12">
        <v>472</v>
      </c>
      <c r="AF156" s="12">
        <v>51</v>
      </c>
      <c r="AG156" s="12">
        <v>1008</v>
      </c>
      <c r="AH156" s="12">
        <v>217</v>
      </c>
      <c r="AI156" s="12">
        <v>953</v>
      </c>
      <c r="AJ156" s="12">
        <v>353</v>
      </c>
      <c r="AK156" s="12">
        <v>2148</v>
      </c>
      <c r="AL156" s="12">
        <v>2055</v>
      </c>
      <c r="AM156" s="12">
        <v>674</v>
      </c>
      <c r="AN156" s="12">
        <v>86</v>
      </c>
      <c r="AO156" s="12">
        <v>1005</v>
      </c>
      <c r="AP156" s="12">
        <v>3394</v>
      </c>
      <c r="AQ156" s="12">
        <v>214</v>
      </c>
      <c r="AR156" s="12">
        <v>550</v>
      </c>
      <c r="AS156" s="12">
        <v>1829</v>
      </c>
      <c r="AT156" s="12">
        <v>2766</v>
      </c>
      <c r="AU156" s="12">
        <v>565</v>
      </c>
      <c r="AV156" s="12">
        <v>391</v>
      </c>
      <c r="AW156" s="12">
        <v>356</v>
      </c>
      <c r="AX156" s="12">
        <v>278</v>
      </c>
      <c r="AY156" s="12">
        <v>4224</v>
      </c>
      <c r="AZ156" s="12">
        <v>1593</v>
      </c>
      <c r="BA156" s="12">
        <v>352</v>
      </c>
      <c r="BB156" s="12">
        <v>1503</v>
      </c>
      <c r="BC156" s="12">
        <v>4126</v>
      </c>
      <c r="BD156" s="12">
        <v>678</v>
      </c>
      <c r="BE156" s="12">
        <v>220</v>
      </c>
      <c r="BF156" s="12">
        <v>277</v>
      </c>
      <c r="BG156" s="12">
        <v>1362</v>
      </c>
      <c r="BH156" s="12">
        <v>170</v>
      </c>
      <c r="BI156" s="12">
        <v>2705</v>
      </c>
      <c r="BJ156" s="12">
        <v>84</v>
      </c>
      <c r="BK156" s="12">
        <v>239</v>
      </c>
      <c r="BL156" s="12">
        <v>558</v>
      </c>
      <c r="BM156" s="12">
        <v>250</v>
      </c>
      <c r="BN156" s="12">
        <v>4181</v>
      </c>
      <c r="BO156" s="12">
        <v>223</v>
      </c>
      <c r="BP156" s="12">
        <v>768</v>
      </c>
      <c r="BQ156" s="12">
        <v>145</v>
      </c>
      <c r="BR156" s="12">
        <v>97</v>
      </c>
      <c r="BS156" s="12">
        <v>399</v>
      </c>
      <c r="BT156" s="12">
        <v>441</v>
      </c>
      <c r="BU156" s="12">
        <v>455</v>
      </c>
      <c r="BV156" s="12">
        <v>38</v>
      </c>
      <c r="BW156" s="12">
        <v>4258</v>
      </c>
      <c r="BX156" s="12">
        <v>1065</v>
      </c>
      <c r="BY156" s="12">
        <v>337</v>
      </c>
      <c r="BZ156" s="12">
        <v>1186</v>
      </c>
      <c r="CA156" s="12">
        <v>2360</v>
      </c>
      <c r="CB156" s="12">
        <v>2258</v>
      </c>
      <c r="CC156" s="12">
        <v>57</v>
      </c>
      <c r="CD156" s="12">
        <v>93111</v>
      </c>
      <c r="CE156" s="12">
        <v>71592</v>
      </c>
    </row>
    <row r="157" spans="1:84" x14ac:dyDescent="0.35">
      <c r="A157" s="71">
        <v>153</v>
      </c>
      <c r="B157" s="12" t="s">
        <v>143</v>
      </c>
      <c r="C157" s="12">
        <v>764</v>
      </c>
      <c r="D157" s="12">
        <v>538</v>
      </c>
      <c r="E157" s="12">
        <v>3717</v>
      </c>
      <c r="F157" s="12">
        <v>5073</v>
      </c>
      <c r="G157" s="12">
        <v>2253</v>
      </c>
      <c r="H157" s="12">
        <v>2339</v>
      </c>
      <c r="I157" s="12">
        <v>4634</v>
      </c>
      <c r="J157" s="12">
        <v>841</v>
      </c>
      <c r="K157" s="12">
        <v>6130</v>
      </c>
      <c r="L157" s="12">
        <v>3855</v>
      </c>
      <c r="M157" s="12">
        <v>252</v>
      </c>
      <c r="N157" s="12">
        <v>1539</v>
      </c>
      <c r="O157" s="12">
        <v>2612</v>
      </c>
      <c r="P157" s="12">
        <v>6524</v>
      </c>
      <c r="Q157" s="12">
        <v>720</v>
      </c>
      <c r="R157" s="12">
        <v>824</v>
      </c>
      <c r="S157" s="12">
        <v>564</v>
      </c>
      <c r="T157" s="12">
        <v>2751</v>
      </c>
      <c r="U157" s="12">
        <v>3051</v>
      </c>
      <c r="V157" s="12">
        <v>5046</v>
      </c>
      <c r="W157" s="12">
        <v>438</v>
      </c>
      <c r="X157" s="12">
        <v>4790</v>
      </c>
      <c r="Y157" s="12">
        <v>792</v>
      </c>
      <c r="Z157" s="12">
        <v>765</v>
      </c>
      <c r="AA157" s="12">
        <v>4458</v>
      </c>
      <c r="AB157" s="12">
        <v>3589</v>
      </c>
      <c r="AC157" s="12">
        <v>9960</v>
      </c>
      <c r="AD157" s="12">
        <v>1884</v>
      </c>
      <c r="AE157" s="12">
        <v>879</v>
      </c>
      <c r="AF157" s="12">
        <v>207</v>
      </c>
      <c r="AG157" s="12">
        <v>2412</v>
      </c>
      <c r="AH157" s="12">
        <v>692</v>
      </c>
      <c r="AI157" s="12">
        <v>3729</v>
      </c>
      <c r="AJ157" s="12">
        <v>837</v>
      </c>
      <c r="AK157" s="12">
        <v>5648</v>
      </c>
      <c r="AL157" s="12">
        <v>6070</v>
      </c>
      <c r="AM157" s="12">
        <v>2947</v>
      </c>
      <c r="AN157" s="12">
        <v>339</v>
      </c>
      <c r="AO157" s="12">
        <v>2133</v>
      </c>
      <c r="AP157" s="12">
        <v>5691</v>
      </c>
      <c r="AQ157" s="12">
        <v>542</v>
      </c>
      <c r="AR157" s="12">
        <v>1105</v>
      </c>
      <c r="AS157" s="12">
        <v>4612</v>
      </c>
      <c r="AT157" s="12">
        <v>1901</v>
      </c>
      <c r="AU157" s="12">
        <v>2239</v>
      </c>
      <c r="AV157" s="12">
        <v>1679</v>
      </c>
      <c r="AW157" s="12">
        <v>1259</v>
      </c>
      <c r="AX157" s="12">
        <v>1324</v>
      </c>
      <c r="AY157" s="12">
        <v>6679</v>
      </c>
      <c r="AZ157" s="12">
        <v>3588</v>
      </c>
      <c r="BA157" s="12">
        <v>1147</v>
      </c>
      <c r="BB157" s="12">
        <v>3146</v>
      </c>
      <c r="BC157" s="12">
        <v>9420</v>
      </c>
      <c r="BD157" s="12">
        <v>1161</v>
      </c>
      <c r="BE157" s="12">
        <v>574</v>
      </c>
      <c r="BF157" s="12">
        <v>844</v>
      </c>
      <c r="BG157" s="12">
        <v>2428</v>
      </c>
      <c r="BH157" s="12">
        <v>544</v>
      </c>
      <c r="BI157" s="12">
        <v>2415</v>
      </c>
      <c r="BJ157" s="12">
        <v>367</v>
      </c>
      <c r="BK157" s="12">
        <v>307</v>
      </c>
      <c r="BL157" s="12">
        <v>1418</v>
      </c>
      <c r="BM157" s="12">
        <v>693</v>
      </c>
      <c r="BN157" s="12">
        <v>3271</v>
      </c>
      <c r="BO157" s="12">
        <v>630</v>
      </c>
      <c r="BP157" s="12">
        <v>1406</v>
      </c>
      <c r="BQ157" s="12">
        <v>583</v>
      </c>
      <c r="BR157" s="12">
        <v>347</v>
      </c>
      <c r="BS157" s="12">
        <v>1283</v>
      </c>
      <c r="BT157" s="12">
        <v>1172</v>
      </c>
      <c r="BU157" s="12">
        <v>1868</v>
      </c>
      <c r="BV157" s="12">
        <v>152</v>
      </c>
      <c r="BW157" s="12">
        <v>6758</v>
      </c>
      <c r="BX157" s="12">
        <v>3602</v>
      </c>
      <c r="BY157" s="12">
        <v>1314</v>
      </c>
      <c r="BZ157" s="12">
        <v>3333</v>
      </c>
      <c r="CA157" s="12">
        <v>1647</v>
      </c>
      <c r="CB157" s="12">
        <v>6245</v>
      </c>
      <c r="CC157" s="12">
        <v>273</v>
      </c>
      <c r="CD157" s="12">
        <v>195781</v>
      </c>
      <c r="CE157" s="12">
        <v>130943</v>
      </c>
    </row>
    <row r="158" spans="1:84" x14ac:dyDescent="0.35">
      <c r="A158" s="71">
        <v>154</v>
      </c>
      <c r="B158" s="12" t="s">
        <v>144</v>
      </c>
      <c r="C158" s="12">
        <v>1882</v>
      </c>
      <c r="D158" s="12">
        <v>1846</v>
      </c>
      <c r="E158" s="12">
        <v>11424</v>
      </c>
      <c r="F158" s="12">
        <v>12943</v>
      </c>
      <c r="G158" s="12">
        <v>5524</v>
      </c>
      <c r="H158" s="12">
        <v>6094</v>
      </c>
      <c r="I158" s="12">
        <v>9430</v>
      </c>
      <c r="J158" s="12">
        <v>2344</v>
      </c>
      <c r="K158" s="12">
        <v>12616</v>
      </c>
      <c r="L158" s="12">
        <v>21324</v>
      </c>
      <c r="M158" s="12">
        <v>1351</v>
      </c>
      <c r="N158" s="12">
        <v>6199</v>
      </c>
      <c r="O158" s="12">
        <v>7451</v>
      </c>
      <c r="P158" s="12">
        <v>22150</v>
      </c>
      <c r="Q158" s="12">
        <v>2646</v>
      </c>
      <c r="R158" s="12">
        <v>3046</v>
      </c>
      <c r="S158" s="12">
        <v>2649</v>
      </c>
      <c r="T158" s="12">
        <v>16481</v>
      </c>
      <c r="U158" s="12">
        <v>7903</v>
      </c>
      <c r="V158" s="12">
        <v>13744</v>
      </c>
      <c r="W158" s="12">
        <v>2223</v>
      </c>
      <c r="X158" s="12">
        <v>12526</v>
      </c>
      <c r="Y158" s="12">
        <v>3037</v>
      </c>
      <c r="Z158" s="12">
        <v>1790</v>
      </c>
      <c r="AA158" s="12">
        <v>12983</v>
      </c>
      <c r="AB158" s="12">
        <v>17238</v>
      </c>
      <c r="AC158" s="12">
        <v>27662</v>
      </c>
      <c r="AD158" s="12">
        <v>8173</v>
      </c>
      <c r="AE158" s="12">
        <v>2318</v>
      </c>
      <c r="AF158" s="12">
        <v>1221</v>
      </c>
      <c r="AG158" s="12">
        <v>9544</v>
      </c>
      <c r="AH158" s="12">
        <v>2843</v>
      </c>
      <c r="AI158" s="12">
        <v>15842</v>
      </c>
      <c r="AJ158" s="12">
        <v>1915</v>
      </c>
      <c r="AK158" s="12">
        <v>17616</v>
      </c>
      <c r="AL158" s="12">
        <v>15396</v>
      </c>
      <c r="AM158" s="12">
        <v>9342</v>
      </c>
      <c r="AN158" s="12">
        <v>1531</v>
      </c>
      <c r="AO158" s="12">
        <v>4414</v>
      </c>
      <c r="AP158" s="12">
        <v>15007</v>
      </c>
      <c r="AQ158" s="12">
        <v>1157</v>
      </c>
      <c r="AR158" s="12">
        <v>6534</v>
      </c>
      <c r="AS158" s="12">
        <v>10712</v>
      </c>
      <c r="AT158" s="12">
        <v>7273</v>
      </c>
      <c r="AU158" s="12">
        <v>8621</v>
      </c>
      <c r="AV158" s="12">
        <v>8015</v>
      </c>
      <c r="AW158" s="12">
        <v>3947</v>
      </c>
      <c r="AX158" s="12">
        <v>5216</v>
      </c>
      <c r="AY158" s="12">
        <v>20284</v>
      </c>
      <c r="AZ158" s="12">
        <v>13139</v>
      </c>
      <c r="BA158" s="12">
        <v>3317</v>
      </c>
      <c r="BB158" s="12">
        <v>17568</v>
      </c>
      <c r="BC158" s="12">
        <v>21848</v>
      </c>
      <c r="BD158" s="12">
        <v>2499</v>
      </c>
      <c r="BE158" s="12">
        <v>2093</v>
      </c>
      <c r="BF158" s="12">
        <v>1910</v>
      </c>
      <c r="BG158" s="12">
        <v>3886</v>
      </c>
      <c r="BH158" s="12">
        <v>2056</v>
      </c>
      <c r="BI158" s="12">
        <v>6390</v>
      </c>
      <c r="BJ158" s="12">
        <v>1278</v>
      </c>
      <c r="BK158" s="12">
        <v>500</v>
      </c>
      <c r="BL158" s="12">
        <v>4373</v>
      </c>
      <c r="BM158" s="12">
        <v>2504</v>
      </c>
      <c r="BN158" s="12">
        <v>8059</v>
      </c>
      <c r="BO158" s="12">
        <v>1914</v>
      </c>
      <c r="BP158" s="12">
        <v>2583</v>
      </c>
      <c r="BQ158" s="12">
        <v>3060</v>
      </c>
      <c r="BR158" s="12">
        <v>973</v>
      </c>
      <c r="BS158" s="12">
        <v>4381</v>
      </c>
      <c r="BT158" s="12">
        <v>4442</v>
      </c>
      <c r="BU158" s="12">
        <v>5808</v>
      </c>
      <c r="BV158" s="12">
        <v>688</v>
      </c>
      <c r="BW158" s="12">
        <v>16925</v>
      </c>
      <c r="BX158" s="12">
        <v>18524</v>
      </c>
      <c r="BY158" s="12">
        <v>3901</v>
      </c>
      <c r="BZ158" s="12">
        <v>12209</v>
      </c>
      <c r="CA158" s="12">
        <v>5542</v>
      </c>
      <c r="CB158" s="12">
        <v>13533</v>
      </c>
      <c r="CC158" s="12">
        <v>1376</v>
      </c>
      <c r="CD158" s="12">
        <v>611019</v>
      </c>
      <c r="CE158" s="12">
        <v>410355</v>
      </c>
    </row>
    <row r="159" spans="1:84" x14ac:dyDescent="0.35">
      <c r="A159" s="71">
        <v>155</v>
      </c>
      <c r="B159" s="12" t="s">
        <v>14</v>
      </c>
      <c r="C159" s="12">
        <v>2904</v>
      </c>
      <c r="D159" s="12">
        <v>2504</v>
      </c>
      <c r="E159" s="12">
        <v>16681</v>
      </c>
      <c r="F159" s="12">
        <v>20921</v>
      </c>
      <c r="G159" s="12">
        <v>8508</v>
      </c>
      <c r="H159" s="12">
        <v>9121</v>
      </c>
      <c r="I159" s="12">
        <v>17917</v>
      </c>
      <c r="J159" s="12">
        <v>3390</v>
      </c>
      <c r="K159" s="12">
        <v>26363</v>
      </c>
      <c r="L159" s="12">
        <v>26268</v>
      </c>
      <c r="M159" s="12">
        <v>1669</v>
      </c>
      <c r="N159" s="12">
        <v>8051</v>
      </c>
      <c r="O159" s="12">
        <v>10820</v>
      </c>
      <c r="P159" s="12">
        <v>30470</v>
      </c>
      <c r="Q159" s="12">
        <v>3532</v>
      </c>
      <c r="R159" s="12">
        <v>4210</v>
      </c>
      <c r="S159" s="12">
        <v>3382</v>
      </c>
      <c r="T159" s="12">
        <v>20616</v>
      </c>
      <c r="U159" s="12">
        <v>11813</v>
      </c>
      <c r="V159" s="12">
        <v>20202</v>
      </c>
      <c r="W159" s="12">
        <v>2747</v>
      </c>
      <c r="X159" s="12">
        <v>21003</v>
      </c>
      <c r="Y159" s="12">
        <v>4024</v>
      </c>
      <c r="Z159" s="12">
        <v>2790</v>
      </c>
      <c r="AA159" s="12">
        <v>18892</v>
      </c>
      <c r="AB159" s="12">
        <v>21830</v>
      </c>
      <c r="AC159" s="12">
        <v>41159</v>
      </c>
      <c r="AD159" s="12">
        <v>10554</v>
      </c>
      <c r="AE159" s="12">
        <v>3669</v>
      </c>
      <c r="AF159" s="12">
        <v>1479</v>
      </c>
      <c r="AG159" s="12">
        <v>12964</v>
      </c>
      <c r="AH159" s="12">
        <v>3752</v>
      </c>
      <c r="AI159" s="12">
        <v>20524</v>
      </c>
      <c r="AJ159" s="12">
        <v>3105</v>
      </c>
      <c r="AK159" s="12">
        <v>25412</v>
      </c>
      <c r="AL159" s="12">
        <v>23521</v>
      </c>
      <c r="AM159" s="12">
        <v>12963</v>
      </c>
      <c r="AN159" s="12">
        <v>1956</v>
      </c>
      <c r="AO159" s="12">
        <v>7552</v>
      </c>
      <c r="AP159" s="12">
        <v>24092</v>
      </c>
      <c r="AQ159" s="12">
        <v>1913</v>
      </c>
      <c r="AR159" s="12">
        <v>8189</v>
      </c>
      <c r="AS159" s="12">
        <v>17153</v>
      </c>
      <c r="AT159" s="12">
        <v>11940</v>
      </c>
      <c r="AU159" s="12">
        <v>11425</v>
      </c>
      <c r="AV159" s="12">
        <v>10085</v>
      </c>
      <c r="AW159" s="12">
        <v>5562</v>
      </c>
      <c r="AX159" s="12">
        <v>6818</v>
      </c>
      <c r="AY159" s="12">
        <v>31187</v>
      </c>
      <c r="AZ159" s="12">
        <v>18320</v>
      </c>
      <c r="BA159" s="12">
        <v>4816</v>
      </c>
      <c r="BB159" s="12">
        <v>22217</v>
      </c>
      <c r="BC159" s="12">
        <v>35394</v>
      </c>
      <c r="BD159" s="12">
        <v>4338</v>
      </c>
      <c r="BE159" s="12">
        <v>2887</v>
      </c>
      <c r="BF159" s="12">
        <v>3031</v>
      </c>
      <c r="BG159" s="12">
        <v>7676</v>
      </c>
      <c r="BH159" s="12">
        <v>2770</v>
      </c>
      <c r="BI159" s="12">
        <v>11510</v>
      </c>
      <c r="BJ159" s="12">
        <v>1729</v>
      </c>
      <c r="BK159" s="12">
        <v>1046</v>
      </c>
      <c r="BL159" s="12">
        <v>6349</v>
      </c>
      <c r="BM159" s="12">
        <v>3447</v>
      </c>
      <c r="BN159" s="12">
        <v>15511</v>
      </c>
      <c r="BO159" s="12">
        <v>2767</v>
      </c>
      <c r="BP159" s="12">
        <v>4757</v>
      </c>
      <c r="BQ159" s="12">
        <v>3788</v>
      </c>
      <c r="BR159" s="12">
        <v>1417</v>
      </c>
      <c r="BS159" s="12">
        <v>6063</v>
      </c>
      <c r="BT159" s="12">
        <v>6055</v>
      </c>
      <c r="BU159" s="12">
        <v>8131</v>
      </c>
      <c r="BV159" s="12">
        <v>878</v>
      </c>
      <c r="BW159" s="12">
        <v>27941</v>
      </c>
      <c r="BX159" s="12">
        <v>23191</v>
      </c>
      <c r="BY159" s="12">
        <v>5552</v>
      </c>
      <c r="BZ159" s="12">
        <v>16728</v>
      </c>
      <c r="CA159" s="12">
        <v>9549</v>
      </c>
      <c r="CB159" s="12">
        <v>22036</v>
      </c>
      <c r="CC159" s="12">
        <v>1706</v>
      </c>
      <c r="CD159" s="12">
        <v>899911</v>
      </c>
      <c r="CE159" s="12">
        <v>612890</v>
      </c>
    </row>
    <row r="160" spans="1:84" s="74" customFormat="1" ht="18.75" x14ac:dyDescent="0.35">
      <c r="A160" s="71">
        <v>156</v>
      </c>
      <c r="B160" s="72" t="s">
        <v>324</v>
      </c>
      <c r="C160" s="73" t="s">
        <v>222</v>
      </c>
      <c r="D160" s="73" t="s">
        <v>223</v>
      </c>
      <c r="E160" s="73" t="s">
        <v>224</v>
      </c>
      <c r="F160" s="73" t="s">
        <v>225</v>
      </c>
      <c r="G160" s="73" t="s">
        <v>226</v>
      </c>
      <c r="H160" s="73" t="s">
        <v>227</v>
      </c>
      <c r="I160" s="73" t="s">
        <v>228</v>
      </c>
      <c r="J160" s="73" t="s">
        <v>229</v>
      </c>
      <c r="K160" s="73" t="s">
        <v>230</v>
      </c>
      <c r="L160" s="73" t="s">
        <v>231</v>
      </c>
      <c r="M160" s="73" t="s">
        <v>232</v>
      </c>
      <c r="N160" s="73" t="s">
        <v>233</v>
      </c>
      <c r="O160" s="73" t="s">
        <v>234</v>
      </c>
      <c r="P160" s="73" t="s">
        <v>235</v>
      </c>
      <c r="Q160" s="73" t="s">
        <v>236</v>
      </c>
      <c r="R160" s="73" t="s">
        <v>237</v>
      </c>
      <c r="S160" s="73" t="s">
        <v>238</v>
      </c>
      <c r="T160" s="73" t="s">
        <v>239</v>
      </c>
      <c r="U160" s="73" t="s">
        <v>240</v>
      </c>
      <c r="V160" s="73" t="s">
        <v>241</v>
      </c>
      <c r="W160" s="73" t="s">
        <v>242</v>
      </c>
      <c r="X160" s="73" t="s">
        <v>243</v>
      </c>
      <c r="Y160" s="73" t="s">
        <v>244</v>
      </c>
      <c r="Z160" s="73" t="s">
        <v>245</v>
      </c>
      <c r="AA160" s="73" t="s">
        <v>246</v>
      </c>
      <c r="AB160" s="73" t="s">
        <v>247</v>
      </c>
      <c r="AC160" s="73" t="s">
        <v>248</v>
      </c>
      <c r="AD160" s="73" t="s">
        <v>249</v>
      </c>
      <c r="AE160" s="73" t="s">
        <v>250</v>
      </c>
      <c r="AF160" s="73" t="s">
        <v>251</v>
      </c>
      <c r="AG160" s="73" t="s">
        <v>252</v>
      </c>
      <c r="AH160" s="73" t="s">
        <v>253</v>
      </c>
      <c r="AI160" s="73" t="s">
        <v>254</v>
      </c>
      <c r="AJ160" s="73" t="s">
        <v>255</v>
      </c>
      <c r="AK160" s="73" t="s">
        <v>256</v>
      </c>
      <c r="AL160" s="73" t="s">
        <v>257</v>
      </c>
      <c r="AM160" s="73" t="s">
        <v>258</v>
      </c>
      <c r="AN160" s="73" t="s">
        <v>259</v>
      </c>
      <c r="AO160" s="73" t="s">
        <v>260</v>
      </c>
      <c r="AP160" s="73" t="s">
        <v>261</v>
      </c>
      <c r="AQ160" s="73" t="s">
        <v>262</v>
      </c>
      <c r="AR160" s="73" t="s">
        <v>263</v>
      </c>
      <c r="AS160" s="73" t="s">
        <v>264</v>
      </c>
      <c r="AT160" s="73" t="s">
        <v>265</v>
      </c>
      <c r="AU160" s="73" t="s">
        <v>266</v>
      </c>
      <c r="AV160" s="73" t="s">
        <v>267</v>
      </c>
      <c r="AW160" s="73" t="s">
        <v>268</v>
      </c>
      <c r="AX160" s="73" t="s">
        <v>269</v>
      </c>
      <c r="AY160" s="73" t="s">
        <v>270</v>
      </c>
      <c r="AZ160" s="73" t="s">
        <v>271</v>
      </c>
      <c r="BA160" s="73" t="s">
        <v>272</v>
      </c>
      <c r="BB160" s="73" t="s">
        <v>273</v>
      </c>
      <c r="BC160" s="73" t="s">
        <v>274</v>
      </c>
      <c r="BD160" s="73" t="s">
        <v>275</v>
      </c>
      <c r="BE160" s="73" t="s">
        <v>276</v>
      </c>
      <c r="BF160" s="73" t="s">
        <v>277</v>
      </c>
      <c r="BG160" s="73" t="s">
        <v>278</v>
      </c>
      <c r="BH160" s="73" t="s">
        <v>279</v>
      </c>
      <c r="BI160" s="73" t="s">
        <v>280</v>
      </c>
      <c r="BJ160" s="73" t="s">
        <v>281</v>
      </c>
      <c r="BK160" s="73" t="s">
        <v>282</v>
      </c>
      <c r="BL160" s="73" t="s">
        <v>283</v>
      </c>
      <c r="BM160" s="73" t="s">
        <v>284</v>
      </c>
      <c r="BN160" s="73" t="s">
        <v>285</v>
      </c>
      <c r="BO160" s="73" t="s">
        <v>286</v>
      </c>
      <c r="BP160" s="73" t="s">
        <v>287</v>
      </c>
      <c r="BQ160" s="73" t="s">
        <v>288</v>
      </c>
      <c r="BR160" s="73" t="s">
        <v>289</v>
      </c>
      <c r="BS160" s="73" t="s">
        <v>290</v>
      </c>
      <c r="BT160" s="73" t="s">
        <v>291</v>
      </c>
      <c r="BU160" s="73" t="s">
        <v>292</v>
      </c>
      <c r="BV160" s="73" t="s">
        <v>293</v>
      </c>
      <c r="BW160" s="73" t="s">
        <v>294</v>
      </c>
      <c r="BX160" s="73" t="s">
        <v>295</v>
      </c>
      <c r="BY160" s="73" t="s">
        <v>296</v>
      </c>
      <c r="BZ160" s="73" t="s">
        <v>297</v>
      </c>
      <c r="CA160" s="73" t="s">
        <v>298</v>
      </c>
      <c r="CB160" s="73" t="s">
        <v>299</v>
      </c>
      <c r="CC160" s="73" t="s">
        <v>300</v>
      </c>
      <c r="CD160" s="73" t="s">
        <v>301</v>
      </c>
      <c r="CE160" s="73" t="s">
        <v>302</v>
      </c>
      <c r="CF160" s="67"/>
    </row>
    <row r="161" spans="1:84" x14ac:dyDescent="0.35">
      <c r="A161" s="71">
        <v>157</v>
      </c>
      <c r="B161" s="12" t="s">
        <v>145</v>
      </c>
      <c r="C161" s="12">
        <v>264</v>
      </c>
      <c r="D161" s="12">
        <v>238</v>
      </c>
      <c r="E161" s="12">
        <v>1074</v>
      </c>
      <c r="F161" s="12">
        <v>1616</v>
      </c>
      <c r="G161" s="12">
        <v>582</v>
      </c>
      <c r="H161" s="12">
        <v>865</v>
      </c>
      <c r="I161" s="12">
        <v>2028</v>
      </c>
      <c r="J161" s="12">
        <v>306</v>
      </c>
      <c r="K161" s="12">
        <v>2952</v>
      </c>
      <c r="L161" s="12">
        <v>1318</v>
      </c>
      <c r="M161" s="12">
        <v>169</v>
      </c>
      <c r="N161" s="12">
        <v>662</v>
      </c>
      <c r="O161" s="12">
        <v>1021</v>
      </c>
      <c r="P161" s="12">
        <v>2233</v>
      </c>
      <c r="Q161" s="12">
        <v>165</v>
      </c>
      <c r="R161" s="12">
        <v>454</v>
      </c>
      <c r="S161" s="12">
        <v>413</v>
      </c>
      <c r="T161" s="12">
        <v>945</v>
      </c>
      <c r="U161" s="12">
        <v>857</v>
      </c>
      <c r="V161" s="12">
        <v>1352</v>
      </c>
      <c r="W161" s="12">
        <v>262</v>
      </c>
      <c r="X161" s="12">
        <v>2016</v>
      </c>
      <c r="Y161" s="12">
        <v>387</v>
      </c>
      <c r="Z161" s="12">
        <v>325</v>
      </c>
      <c r="AA161" s="12">
        <v>1215</v>
      </c>
      <c r="AB161" s="12">
        <v>1067</v>
      </c>
      <c r="AC161" s="12">
        <v>2411</v>
      </c>
      <c r="AD161" s="12">
        <v>918</v>
      </c>
      <c r="AE161" s="12">
        <v>310</v>
      </c>
      <c r="AF161" s="12">
        <v>133</v>
      </c>
      <c r="AG161" s="12">
        <v>735</v>
      </c>
      <c r="AH161" s="12">
        <v>363</v>
      </c>
      <c r="AI161" s="12">
        <v>1250</v>
      </c>
      <c r="AJ161" s="12">
        <v>367</v>
      </c>
      <c r="AK161" s="12">
        <v>1825</v>
      </c>
      <c r="AL161" s="12">
        <v>1843</v>
      </c>
      <c r="AM161" s="12">
        <v>760</v>
      </c>
      <c r="AN161" s="12">
        <v>202</v>
      </c>
      <c r="AO161" s="12">
        <v>808</v>
      </c>
      <c r="AP161" s="12">
        <v>2025</v>
      </c>
      <c r="AQ161" s="12">
        <v>225</v>
      </c>
      <c r="AR161" s="12">
        <v>416</v>
      </c>
      <c r="AS161" s="12">
        <v>1298</v>
      </c>
      <c r="AT161" s="12">
        <v>1111</v>
      </c>
      <c r="AU161" s="12">
        <v>748</v>
      </c>
      <c r="AV161" s="12">
        <v>706</v>
      </c>
      <c r="AW161" s="12">
        <v>479</v>
      </c>
      <c r="AX161" s="12">
        <v>475</v>
      </c>
      <c r="AY161" s="12">
        <v>2000</v>
      </c>
      <c r="AZ161" s="12">
        <v>1236</v>
      </c>
      <c r="BA161" s="12">
        <v>436</v>
      </c>
      <c r="BB161" s="12">
        <v>1020</v>
      </c>
      <c r="BC161" s="12">
        <v>2723</v>
      </c>
      <c r="BD161" s="12">
        <v>327</v>
      </c>
      <c r="BE161" s="12">
        <v>391</v>
      </c>
      <c r="BF161" s="12">
        <v>343</v>
      </c>
      <c r="BG161" s="12">
        <v>1005</v>
      </c>
      <c r="BH161" s="12">
        <v>249</v>
      </c>
      <c r="BI161" s="12">
        <v>1320</v>
      </c>
      <c r="BJ161" s="12">
        <v>169</v>
      </c>
      <c r="BK161" s="12">
        <v>91</v>
      </c>
      <c r="BL161" s="12">
        <v>652</v>
      </c>
      <c r="BM161" s="12">
        <v>393</v>
      </c>
      <c r="BN161" s="12">
        <v>1990</v>
      </c>
      <c r="BO161" s="12">
        <v>305</v>
      </c>
      <c r="BP161" s="12">
        <v>514</v>
      </c>
      <c r="BQ161" s="12">
        <v>329</v>
      </c>
      <c r="BR161" s="12">
        <v>223</v>
      </c>
      <c r="BS161" s="12">
        <v>517</v>
      </c>
      <c r="BT161" s="12">
        <v>374</v>
      </c>
      <c r="BU161" s="12">
        <v>734</v>
      </c>
      <c r="BV161" s="12">
        <v>153</v>
      </c>
      <c r="BW161" s="12">
        <v>1860</v>
      </c>
      <c r="BX161" s="12">
        <v>1265</v>
      </c>
      <c r="BY161" s="12">
        <v>387</v>
      </c>
      <c r="BZ161" s="12">
        <v>1177</v>
      </c>
      <c r="CA161" s="12">
        <v>912</v>
      </c>
      <c r="CB161" s="12">
        <v>2199</v>
      </c>
      <c r="CC161" s="12">
        <v>162</v>
      </c>
      <c r="CD161" s="12">
        <v>69683</v>
      </c>
      <c r="CE161" s="12">
        <f>SUM(F161,I161,K161:L161,O161:P161,T161,V161,X161,AB161,AG161,AI161,AK161:AL161,AP161,AR161:AU161,AY161:AZ161,BB161:BC161,BG161,BI161,BN161,BW161:BX161,BZ161:CB161)</f>
        <v>46506</v>
      </c>
    </row>
    <row r="162" spans="1:84" x14ac:dyDescent="0.35">
      <c r="A162" s="71">
        <v>158</v>
      </c>
      <c r="B162" s="12" t="s">
        <v>146</v>
      </c>
      <c r="C162" s="12">
        <v>1055</v>
      </c>
      <c r="D162" s="12">
        <v>979</v>
      </c>
      <c r="E162" s="12">
        <v>6000</v>
      </c>
      <c r="F162" s="12">
        <v>7253</v>
      </c>
      <c r="G162" s="12">
        <v>3295</v>
      </c>
      <c r="H162" s="12">
        <v>3353</v>
      </c>
      <c r="I162" s="12">
        <v>5620</v>
      </c>
      <c r="J162" s="12">
        <v>1263</v>
      </c>
      <c r="K162" s="12">
        <v>7975</v>
      </c>
      <c r="L162" s="12">
        <v>9995</v>
      </c>
      <c r="M162" s="12">
        <v>556</v>
      </c>
      <c r="N162" s="12">
        <v>2976</v>
      </c>
      <c r="O162" s="12">
        <v>3855</v>
      </c>
      <c r="P162" s="12">
        <v>10959</v>
      </c>
      <c r="Q162" s="12">
        <v>1423</v>
      </c>
      <c r="R162" s="12">
        <v>1477</v>
      </c>
      <c r="S162" s="12">
        <v>1137</v>
      </c>
      <c r="T162" s="12">
        <v>7280</v>
      </c>
      <c r="U162" s="12">
        <v>4808</v>
      </c>
      <c r="V162" s="12">
        <v>7120</v>
      </c>
      <c r="W162" s="12">
        <v>992</v>
      </c>
      <c r="X162" s="12">
        <v>6598</v>
      </c>
      <c r="Y162" s="12">
        <v>1492</v>
      </c>
      <c r="Z162" s="12">
        <v>1099</v>
      </c>
      <c r="AA162" s="12">
        <v>6920</v>
      </c>
      <c r="AB162" s="12">
        <v>8110</v>
      </c>
      <c r="AC162" s="12">
        <v>15374</v>
      </c>
      <c r="AD162" s="12">
        <v>3791</v>
      </c>
      <c r="AE162" s="12">
        <v>1299</v>
      </c>
      <c r="AF162" s="12">
        <v>541</v>
      </c>
      <c r="AG162" s="12">
        <v>4668</v>
      </c>
      <c r="AH162" s="12">
        <v>1284</v>
      </c>
      <c r="AI162" s="12">
        <v>7548</v>
      </c>
      <c r="AJ162" s="12">
        <v>1131</v>
      </c>
      <c r="AK162" s="12">
        <v>8734</v>
      </c>
      <c r="AL162" s="12">
        <v>8332</v>
      </c>
      <c r="AM162" s="12">
        <v>4889</v>
      </c>
      <c r="AN162" s="12">
        <v>710</v>
      </c>
      <c r="AO162" s="12">
        <v>2704</v>
      </c>
      <c r="AP162" s="12">
        <v>8460</v>
      </c>
      <c r="AQ162" s="12">
        <v>730</v>
      </c>
      <c r="AR162" s="12">
        <v>2793</v>
      </c>
      <c r="AS162" s="12">
        <v>5862</v>
      </c>
      <c r="AT162" s="12">
        <v>2427</v>
      </c>
      <c r="AU162" s="12">
        <v>4341</v>
      </c>
      <c r="AV162" s="12">
        <v>3422</v>
      </c>
      <c r="AW162" s="12">
        <v>2008</v>
      </c>
      <c r="AX162" s="12">
        <v>2679</v>
      </c>
      <c r="AY162" s="12">
        <v>11146</v>
      </c>
      <c r="AZ162" s="12">
        <v>6338</v>
      </c>
      <c r="BA162" s="12">
        <v>1746</v>
      </c>
      <c r="BB162" s="12">
        <v>7770</v>
      </c>
      <c r="BC162" s="12">
        <v>13444</v>
      </c>
      <c r="BD162" s="12">
        <v>1592</v>
      </c>
      <c r="BE162" s="12">
        <v>967</v>
      </c>
      <c r="BF162" s="12">
        <v>1170</v>
      </c>
      <c r="BG162" s="12">
        <v>2668</v>
      </c>
      <c r="BH162" s="12">
        <v>991</v>
      </c>
      <c r="BI162" s="12">
        <v>3598</v>
      </c>
      <c r="BJ162" s="12">
        <v>713</v>
      </c>
      <c r="BK162" s="12">
        <v>381</v>
      </c>
      <c r="BL162" s="12">
        <v>2282</v>
      </c>
      <c r="BM162" s="12">
        <v>1148</v>
      </c>
      <c r="BN162" s="12">
        <v>4379</v>
      </c>
      <c r="BO162" s="12">
        <v>997</v>
      </c>
      <c r="BP162" s="12">
        <v>1784</v>
      </c>
      <c r="BQ162" s="12">
        <v>1228</v>
      </c>
      <c r="BR162" s="12">
        <v>497</v>
      </c>
      <c r="BS162" s="12">
        <v>2073</v>
      </c>
      <c r="BT162" s="12">
        <v>2133</v>
      </c>
      <c r="BU162" s="12">
        <v>3109</v>
      </c>
      <c r="BV162" s="12">
        <v>276</v>
      </c>
      <c r="BW162" s="12">
        <v>9541</v>
      </c>
      <c r="BX162" s="12">
        <v>8860</v>
      </c>
      <c r="BY162" s="12">
        <v>2072</v>
      </c>
      <c r="BZ162" s="12">
        <v>5821</v>
      </c>
      <c r="CA162" s="12">
        <v>2768</v>
      </c>
      <c r="CB162" s="12">
        <v>8119</v>
      </c>
      <c r="CC162" s="12">
        <v>617</v>
      </c>
      <c r="CD162" s="12">
        <v>317849</v>
      </c>
      <c r="CE162" s="12">
        <f t="shared" ref="CE162:CE169" si="4">SUM(F162,I162,K162:L162,O162:P162,T162,V162,X162,AB162,AG162,AI162,AK162:AL162,AP162,AR162:AU162,AY162:AZ162,BB162:BC162,BG162,BI162,BN162,BW162:BX162,BZ162:CB162)</f>
        <v>212382</v>
      </c>
    </row>
    <row r="163" spans="1:84" x14ac:dyDescent="0.35">
      <c r="A163" s="71">
        <v>159</v>
      </c>
      <c r="B163" s="12" t="s">
        <v>147</v>
      </c>
      <c r="C163" s="12">
        <f>SUM(C161:C162)</f>
        <v>1319</v>
      </c>
      <c r="D163" s="12">
        <v>1217</v>
      </c>
      <c r="E163" s="12">
        <v>7074</v>
      </c>
      <c r="F163" s="12">
        <v>8869</v>
      </c>
      <c r="G163" s="12">
        <v>3877</v>
      </c>
      <c r="H163" s="12">
        <v>4218</v>
      </c>
      <c r="I163" s="12">
        <v>7648</v>
      </c>
      <c r="J163" s="12">
        <v>1569</v>
      </c>
      <c r="K163" s="12">
        <v>10927</v>
      </c>
      <c r="L163" s="12">
        <v>11313</v>
      </c>
      <c r="M163" s="12">
        <v>725</v>
      </c>
      <c r="N163" s="12">
        <v>3638</v>
      </c>
      <c r="O163" s="12">
        <v>4876</v>
      </c>
      <c r="P163" s="12">
        <v>13192</v>
      </c>
      <c r="Q163" s="12">
        <v>1588</v>
      </c>
      <c r="R163" s="12">
        <v>1931</v>
      </c>
      <c r="S163" s="12">
        <v>1550</v>
      </c>
      <c r="T163" s="12">
        <v>8225</v>
      </c>
      <c r="U163" s="12">
        <v>5665</v>
      </c>
      <c r="V163" s="12">
        <v>8472</v>
      </c>
      <c r="W163" s="12">
        <v>1254</v>
      </c>
      <c r="X163" s="12">
        <v>8614</v>
      </c>
      <c r="Y163" s="12">
        <v>1879</v>
      </c>
      <c r="Z163" s="12">
        <v>1424</v>
      </c>
      <c r="AA163" s="12">
        <v>8135</v>
      </c>
      <c r="AB163" s="12">
        <v>9177</v>
      </c>
      <c r="AC163" s="12">
        <v>17785</v>
      </c>
      <c r="AD163" s="12">
        <v>4709</v>
      </c>
      <c r="AE163" s="12">
        <v>1609</v>
      </c>
      <c r="AF163" s="12">
        <v>674</v>
      </c>
      <c r="AG163" s="12">
        <v>5403</v>
      </c>
      <c r="AH163" s="12">
        <v>1647</v>
      </c>
      <c r="AI163" s="12">
        <v>8798</v>
      </c>
      <c r="AJ163" s="12">
        <v>1498</v>
      </c>
      <c r="AK163" s="12">
        <v>10559</v>
      </c>
      <c r="AL163" s="12">
        <v>10175</v>
      </c>
      <c r="AM163" s="12">
        <v>5649</v>
      </c>
      <c r="AN163" s="12">
        <v>912</v>
      </c>
      <c r="AO163" s="12">
        <v>3512</v>
      </c>
      <c r="AP163" s="12">
        <v>10485</v>
      </c>
      <c r="AQ163" s="12">
        <v>955</v>
      </c>
      <c r="AR163" s="12">
        <v>3209</v>
      </c>
      <c r="AS163" s="12">
        <v>7160</v>
      </c>
      <c r="AT163" s="12">
        <v>3538</v>
      </c>
      <c r="AU163" s="12">
        <v>5089</v>
      </c>
      <c r="AV163" s="12">
        <v>4128</v>
      </c>
      <c r="AW163" s="12">
        <v>2487</v>
      </c>
      <c r="AX163" s="12">
        <v>3154</v>
      </c>
      <c r="AY163" s="12">
        <v>13146</v>
      </c>
      <c r="AZ163" s="12">
        <v>7574</v>
      </c>
      <c r="BA163" s="12">
        <v>2182</v>
      </c>
      <c r="BB163" s="12">
        <v>8790</v>
      </c>
      <c r="BC163" s="12">
        <v>16167</v>
      </c>
      <c r="BD163" s="12">
        <v>1919</v>
      </c>
      <c r="BE163" s="12">
        <v>1358</v>
      </c>
      <c r="BF163" s="12">
        <v>1513</v>
      </c>
      <c r="BG163" s="12">
        <v>3673</v>
      </c>
      <c r="BH163" s="12">
        <v>1240</v>
      </c>
      <c r="BI163" s="12">
        <v>4918</v>
      </c>
      <c r="BJ163" s="12">
        <v>882</v>
      </c>
      <c r="BK163" s="12">
        <v>472</v>
      </c>
      <c r="BL163" s="12">
        <v>2934</v>
      </c>
      <c r="BM163" s="12">
        <v>1541</v>
      </c>
      <c r="BN163" s="12">
        <v>6369</v>
      </c>
      <c r="BO163" s="12">
        <v>1302</v>
      </c>
      <c r="BP163" s="12">
        <v>2298</v>
      </c>
      <c r="BQ163" s="12">
        <v>1557</v>
      </c>
      <c r="BR163" s="12">
        <v>720</v>
      </c>
      <c r="BS163" s="12">
        <v>2590</v>
      </c>
      <c r="BT163" s="12">
        <v>2507</v>
      </c>
      <c r="BU163" s="12">
        <v>3843</v>
      </c>
      <c r="BV163" s="12">
        <v>429</v>
      </c>
      <c r="BW163" s="12">
        <v>11401</v>
      </c>
      <c r="BX163" s="12">
        <v>10125</v>
      </c>
      <c r="BY163" s="12">
        <v>2459</v>
      </c>
      <c r="BZ163" s="12">
        <v>6998</v>
      </c>
      <c r="CA163" s="12">
        <v>3680</v>
      </c>
      <c r="CB163" s="12">
        <v>10318</v>
      </c>
      <c r="CC163" s="12">
        <v>779</v>
      </c>
      <c r="CD163" s="12">
        <v>387532</v>
      </c>
      <c r="CE163" s="12">
        <f t="shared" si="4"/>
        <v>258888</v>
      </c>
    </row>
    <row r="164" spans="1:84" x14ac:dyDescent="0.35">
      <c r="A164" s="71">
        <v>160</v>
      </c>
      <c r="B164" s="12" t="s">
        <v>148</v>
      </c>
      <c r="C164" s="12">
        <v>151</v>
      </c>
      <c r="D164" s="12">
        <v>147</v>
      </c>
      <c r="E164" s="12">
        <v>680</v>
      </c>
      <c r="F164" s="12">
        <v>1119</v>
      </c>
      <c r="G164" s="12">
        <v>365</v>
      </c>
      <c r="H164" s="12">
        <v>468</v>
      </c>
      <c r="I164" s="12">
        <v>1246</v>
      </c>
      <c r="J164" s="12">
        <v>175</v>
      </c>
      <c r="K164" s="12">
        <v>1983</v>
      </c>
      <c r="L164" s="12">
        <v>689</v>
      </c>
      <c r="M164" s="12">
        <v>93</v>
      </c>
      <c r="N164" s="12">
        <v>371</v>
      </c>
      <c r="O164" s="12">
        <v>569</v>
      </c>
      <c r="P164" s="12">
        <v>1215</v>
      </c>
      <c r="Q164" s="12">
        <v>122</v>
      </c>
      <c r="R164" s="12">
        <v>284</v>
      </c>
      <c r="S164" s="12">
        <v>255</v>
      </c>
      <c r="T164" s="12">
        <v>637</v>
      </c>
      <c r="U164" s="12">
        <v>537</v>
      </c>
      <c r="V164" s="12">
        <v>987</v>
      </c>
      <c r="W164" s="12">
        <v>167</v>
      </c>
      <c r="X164" s="12">
        <v>1363</v>
      </c>
      <c r="Y164" s="12">
        <v>237</v>
      </c>
      <c r="Z164" s="12">
        <v>163</v>
      </c>
      <c r="AA164" s="12">
        <v>794</v>
      </c>
      <c r="AB164" s="12">
        <v>659</v>
      </c>
      <c r="AC164" s="12">
        <v>1630</v>
      </c>
      <c r="AD164" s="12">
        <v>529</v>
      </c>
      <c r="AE164" s="12">
        <v>216</v>
      </c>
      <c r="AF164" s="12">
        <v>69</v>
      </c>
      <c r="AG164" s="12">
        <v>485</v>
      </c>
      <c r="AH164" s="12">
        <v>210</v>
      </c>
      <c r="AI164" s="12">
        <v>731</v>
      </c>
      <c r="AJ164" s="12">
        <v>217</v>
      </c>
      <c r="AK164" s="12">
        <v>1222</v>
      </c>
      <c r="AL164" s="12">
        <v>1133</v>
      </c>
      <c r="AM164" s="12">
        <v>514</v>
      </c>
      <c r="AN164" s="12">
        <v>123</v>
      </c>
      <c r="AO164" s="12">
        <v>480</v>
      </c>
      <c r="AP164" s="12">
        <v>1280</v>
      </c>
      <c r="AQ164" s="12">
        <v>141</v>
      </c>
      <c r="AR164" s="12">
        <v>282</v>
      </c>
      <c r="AS164" s="12">
        <v>902</v>
      </c>
      <c r="AT164" s="12">
        <v>704</v>
      </c>
      <c r="AU164" s="12">
        <v>402</v>
      </c>
      <c r="AV164" s="12">
        <v>446</v>
      </c>
      <c r="AW164" s="12">
        <v>285</v>
      </c>
      <c r="AX164" s="12">
        <v>318</v>
      </c>
      <c r="AY164" s="12">
        <v>1364</v>
      </c>
      <c r="AZ164" s="12">
        <v>817</v>
      </c>
      <c r="BA164" s="12">
        <v>234</v>
      </c>
      <c r="BB164" s="12">
        <v>719</v>
      </c>
      <c r="BC164" s="12">
        <v>1783</v>
      </c>
      <c r="BD164" s="12">
        <v>252</v>
      </c>
      <c r="BE164" s="12">
        <v>233</v>
      </c>
      <c r="BF164" s="12">
        <v>183</v>
      </c>
      <c r="BG164" s="12">
        <v>628</v>
      </c>
      <c r="BH164" s="12">
        <v>148</v>
      </c>
      <c r="BI164" s="12">
        <v>837</v>
      </c>
      <c r="BJ164" s="12">
        <v>96</v>
      </c>
      <c r="BK164" s="12">
        <v>41</v>
      </c>
      <c r="BL164" s="12">
        <v>411</v>
      </c>
      <c r="BM164" s="12">
        <v>235</v>
      </c>
      <c r="BN164" s="12">
        <v>1254</v>
      </c>
      <c r="BO164" s="12">
        <v>190</v>
      </c>
      <c r="BP164" s="12">
        <v>310</v>
      </c>
      <c r="BQ164" s="12">
        <v>193</v>
      </c>
      <c r="BR164" s="12">
        <v>136</v>
      </c>
      <c r="BS164" s="12">
        <v>325</v>
      </c>
      <c r="BT164" s="12">
        <v>233</v>
      </c>
      <c r="BU164" s="12">
        <v>441</v>
      </c>
      <c r="BV164" s="12">
        <v>90</v>
      </c>
      <c r="BW164" s="12">
        <v>1348</v>
      </c>
      <c r="BX164" s="12">
        <v>705</v>
      </c>
      <c r="BY164" s="12">
        <v>235</v>
      </c>
      <c r="BZ164" s="12">
        <v>642</v>
      </c>
      <c r="CA164" s="12">
        <v>678</v>
      </c>
      <c r="CB164" s="12">
        <v>1371</v>
      </c>
      <c r="CC164" s="12">
        <v>83</v>
      </c>
      <c r="CD164" s="12">
        <v>44018</v>
      </c>
      <c r="CE164" s="12">
        <f t="shared" si="4"/>
        <v>29754</v>
      </c>
    </row>
    <row r="165" spans="1:84" x14ac:dyDescent="0.35">
      <c r="A165" s="71">
        <v>161</v>
      </c>
      <c r="B165" s="12" t="s">
        <v>149</v>
      </c>
      <c r="C165" s="12">
        <v>1263</v>
      </c>
      <c r="D165" s="12">
        <v>1072</v>
      </c>
      <c r="E165" s="12">
        <v>8384</v>
      </c>
      <c r="F165" s="12">
        <v>9679</v>
      </c>
      <c r="G165" s="12">
        <v>3959</v>
      </c>
      <c r="H165" s="12">
        <v>4172</v>
      </c>
      <c r="I165" s="12">
        <v>8482</v>
      </c>
      <c r="J165" s="12">
        <v>1566</v>
      </c>
      <c r="K165" s="12">
        <v>12224</v>
      </c>
      <c r="L165" s="12">
        <v>12040</v>
      </c>
      <c r="M165" s="12">
        <v>687</v>
      </c>
      <c r="N165" s="12">
        <v>3538</v>
      </c>
      <c r="O165" s="12">
        <v>4850</v>
      </c>
      <c r="P165" s="12">
        <v>13982</v>
      </c>
      <c r="Q165" s="12">
        <v>1621</v>
      </c>
      <c r="R165" s="12">
        <v>1913</v>
      </c>
      <c r="S165" s="12">
        <v>1441</v>
      </c>
      <c r="T165" s="12">
        <v>9993</v>
      </c>
      <c r="U165" s="12">
        <v>5060</v>
      </c>
      <c r="V165" s="12">
        <v>9353</v>
      </c>
      <c r="W165" s="12">
        <v>1206</v>
      </c>
      <c r="X165" s="12">
        <v>9880</v>
      </c>
      <c r="Y165" s="12">
        <v>1726</v>
      </c>
      <c r="Z165" s="12">
        <v>1125</v>
      </c>
      <c r="AA165" s="12">
        <v>8739</v>
      </c>
      <c r="AB165" s="12">
        <v>10272</v>
      </c>
      <c r="AC165" s="12">
        <v>20264</v>
      </c>
      <c r="AD165" s="12">
        <v>4680</v>
      </c>
      <c r="AE165" s="12">
        <v>1527</v>
      </c>
      <c r="AF165" s="12">
        <v>653</v>
      </c>
      <c r="AG165" s="12">
        <v>6193</v>
      </c>
      <c r="AH165" s="12">
        <v>1820</v>
      </c>
      <c r="AI165" s="12">
        <v>9243</v>
      </c>
      <c r="AJ165" s="12">
        <v>1322</v>
      </c>
      <c r="AK165" s="12">
        <v>12012</v>
      </c>
      <c r="AL165" s="12">
        <v>11085</v>
      </c>
      <c r="AM165" s="12">
        <v>6004</v>
      </c>
      <c r="AN165" s="12">
        <v>716</v>
      </c>
      <c r="AO165" s="12">
        <v>3123</v>
      </c>
      <c r="AP165" s="12">
        <v>11390</v>
      </c>
      <c r="AQ165" s="12">
        <v>815</v>
      </c>
      <c r="AR165" s="12">
        <v>3668</v>
      </c>
      <c r="AS165" s="12">
        <v>8422</v>
      </c>
      <c r="AT165" s="12">
        <v>3124</v>
      </c>
      <c r="AU165" s="12">
        <v>5047</v>
      </c>
      <c r="AV165" s="12">
        <v>4325</v>
      </c>
      <c r="AW165" s="12">
        <v>2373</v>
      </c>
      <c r="AX165" s="12">
        <v>3017</v>
      </c>
      <c r="AY165" s="12">
        <v>14802</v>
      </c>
      <c r="AZ165" s="12">
        <v>8753</v>
      </c>
      <c r="BA165" s="12">
        <v>2135</v>
      </c>
      <c r="BB165" s="12">
        <v>11133</v>
      </c>
      <c r="BC165" s="12">
        <v>17094</v>
      </c>
      <c r="BD165" s="12">
        <v>1893</v>
      </c>
      <c r="BE165" s="12">
        <v>1157</v>
      </c>
      <c r="BF165" s="12">
        <v>1224</v>
      </c>
      <c r="BG165" s="12">
        <v>3249</v>
      </c>
      <c r="BH165" s="12">
        <v>1203</v>
      </c>
      <c r="BI165" s="12">
        <v>4587</v>
      </c>
      <c r="BJ165" s="12">
        <v>637</v>
      </c>
      <c r="BK165" s="12">
        <v>540</v>
      </c>
      <c r="BL165" s="12">
        <v>2787</v>
      </c>
      <c r="BM165" s="12">
        <v>1600</v>
      </c>
      <c r="BN165" s="12">
        <v>6809</v>
      </c>
      <c r="BO165" s="12">
        <v>1116</v>
      </c>
      <c r="BP165" s="12">
        <v>2175</v>
      </c>
      <c r="BQ165" s="12">
        <v>1592</v>
      </c>
      <c r="BR165" s="12">
        <v>541</v>
      </c>
      <c r="BS165" s="12">
        <v>2679</v>
      </c>
      <c r="BT165" s="12">
        <v>2931</v>
      </c>
      <c r="BU165" s="12">
        <v>3564</v>
      </c>
      <c r="BV165" s="12">
        <v>347</v>
      </c>
      <c r="BW165" s="12">
        <v>13643</v>
      </c>
      <c r="BX165" s="12">
        <v>10762</v>
      </c>
      <c r="BY165" s="12">
        <v>2722</v>
      </c>
      <c r="BZ165" s="12">
        <v>7305</v>
      </c>
      <c r="CA165" s="12">
        <v>3776</v>
      </c>
      <c r="CB165" s="12">
        <v>9990</v>
      </c>
      <c r="CC165" s="12">
        <v>744</v>
      </c>
      <c r="CD165" s="12">
        <v>412744</v>
      </c>
      <c r="CE165" s="12">
        <f t="shared" si="4"/>
        <v>282842</v>
      </c>
    </row>
    <row r="166" spans="1:84" x14ac:dyDescent="0.35">
      <c r="A166" s="71">
        <v>162</v>
      </c>
      <c r="B166" s="12" t="s">
        <v>150</v>
      </c>
      <c r="C166" s="12">
        <f>SUM(C164:C165)</f>
        <v>1414</v>
      </c>
      <c r="D166" s="12">
        <v>1219</v>
      </c>
      <c r="E166" s="12">
        <v>9064</v>
      </c>
      <c r="F166" s="12">
        <v>10798</v>
      </c>
      <c r="G166" s="12">
        <v>4324</v>
      </c>
      <c r="H166" s="12">
        <v>4640</v>
      </c>
      <c r="I166" s="12">
        <v>9728</v>
      </c>
      <c r="J166" s="12">
        <v>1741</v>
      </c>
      <c r="K166" s="12">
        <v>14207</v>
      </c>
      <c r="L166" s="12">
        <v>12729</v>
      </c>
      <c r="M166" s="12">
        <v>780</v>
      </c>
      <c r="N166" s="12">
        <v>3909</v>
      </c>
      <c r="O166" s="12">
        <v>5419</v>
      </c>
      <c r="P166" s="12">
        <v>15197</v>
      </c>
      <c r="Q166" s="12">
        <v>1743</v>
      </c>
      <c r="R166" s="12">
        <v>2197</v>
      </c>
      <c r="S166" s="12">
        <v>1696</v>
      </c>
      <c r="T166" s="12">
        <v>10630</v>
      </c>
      <c r="U166" s="12">
        <v>5597</v>
      </c>
      <c r="V166" s="12">
        <v>10340</v>
      </c>
      <c r="W166" s="12">
        <v>1373</v>
      </c>
      <c r="X166" s="12">
        <v>11243</v>
      </c>
      <c r="Y166" s="12">
        <v>1963</v>
      </c>
      <c r="Z166" s="12">
        <v>1288</v>
      </c>
      <c r="AA166" s="12">
        <v>9533</v>
      </c>
      <c r="AB166" s="12">
        <v>10931</v>
      </c>
      <c r="AC166" s="12">
        <v>21894</v>
      </c>
      <c r="AD166" s="12">
        <v>5209</v>
      </c>
      <c r="AE166" s="12">
        <v>1743</v>
      </c>
      <c r="AF166" s="12">
        <v>722</v>
      </c>
      <c r="AG166" s="12">
        <v>6678</v>
      </c>
      <c r="AH166" s="12">
        <v>2030</v>
      </c>
      <c r="AI166" s="12">
        <v>9974</v>
      </c>
      <c r="AJ166" s="12">
        <v>1539</v>
      </c>
      <c r="AK166" s="12">
        <v>13234</v>
      </c>
      <c r="AL166" s="12">
        <v>12218</v>
      </c>
      <c r="AM166" s="12">
        <v>6518</v>
      </c>
      <c r="AN166" s="12">
        <v>839</v>
      </c>
      <c r="AO166" s="12">
        <v>3603</v>
      </c>
      <c r="AP166" s="12">
        <v>12670</v>
      </c>
      <c r="AQ166" s="12">
        <v>956</v>
      </c>
      <c r="AR166" s="12">
        <v>3950</v>
      </c>
      <c r="AS166" s="12">
        <v>9324</v>
      </c>
      <c r="AT166" s="12">
        <v>3828</v>
      </c>
      <c r="AU166" s="12">
        <v>5449</v>
      </c>
      <c r="AV166" s="12">
        <v>4771</v>
      </c>
      <c r="AW166" s="12">
        <v>2658</v>
      </c>
      <c r="AX166" s="12">
        <v>3335</v>
      </c>
      <c r="AY166" s="12">
        <v>16166</v>
      </c>
      <c r="AZ166" s="12">
        <v>9570</v>
      </c>
      <c r="BA166" s="12">
        <v>2369</v>
      </c>
      <c r="BB166" s="12">
        <v>11852</v>
      </c>
      <c r="BC166" s="12">
        <v>18877</v>
      </c>
      <c r="BD166" s="12">
        <v>2145</v>
      </c>
      <c r="BE166" s="12">
        <v>1390</v>
      </c>
      <c r="BF166" s="12">
        <v>1407</v>
      </c>
      <c r="BG166" s="12">
        <v>3877</v>
      </c>
      <c r="BH166" s="12">
        <v>1351</v>
      </c>
      <c r="BI166" s="12">
        <v>5424</v>
      </c>
      <c r="BJ166" s="12">
        <v>733</v>
      </c>
      <c r="BK166" s="12">
        <v>581</v>
      </c>
      <c r="BL166" s="12">
        <v>3198</v>
      </c>
      <c r="BM166" s="12">
        <v>1835</v>
      </c>
      <c r="BN166" s="12">
        <v>8063</v>
      </c>
      <c r="BO166" s="12">
        <v>1306</v>
      </c>
      <c r="BP166" s="12">
        <v>2485</v>
      </c>
      <c r="BQ166" s="12">
        <v>1785</v>
      </c>
      <c r="BR166" s="12">
        <v>677</v>
      </c>
      <c r="BS166" s="12">
        <v>3004</v>
      </c>
      <c r="BT166" s="12">
        <v>3164</v>
      </c>
      <c r="BU166" s="12">
        <v>4005</v>
      </c>
      <c r="BV166" s="12">
        <v>437</v>
      </c>
      <c r="BW166" s="12">
        <v>14991</v>
      </c>
      <c r="BX166" s="12">
        <v>11467</v>
      </c>
      <c r="BY166" s="12">
        <v>2957</v>
      </c>
      <c r="BZ166" s="12">
        <v>7947</v>
      </c>
      <c r="CA166" s="12">
        <v>4454</v>
      </c>
      <c r="CB166" s="12">
        <v>11361</v>
      </c>
      <c r="CC166" s="12">
        <v>827</v>
      </c>
      <c r="CD166" s="12">
        <v>456762</v>
      </c>
      <c r="CE166" s="12">
        <f t="shared" si="4"/>
        <v>312596</v>
      </c>
    </row>
    <row r="167" spans="1:84" x14ac:dyDescent="0.35">
      <c r="A167" s="71">
        <v>163</v>
      </c>
      <c r="B167" s="12" t="s">
        <v>151</v>
      </c>
      <c r="C167" s="12">
        <v>415</v>
      </c>
      <c r="D167" s="12">
        <v>385</v>
      </c>
      <c r="E167" s="12">
        <v>1754</v>
      </c>
      <c r="F167" s="12">
        <v>2735</v>
      </c>
      <c r="G167" s="12">
        <v>947</v>
      </c>
      <c r="H167" s="12">
        <v>1333</v>
      </c>
      <c r="I167" s="12">
        <v>3274</v>
      </c>
      <c r="J167" s="12">
        <v>481</v>
      </c>
      <c r="K167" s="12">
        <v>4935</v>
      </c>
      <c r="L167" s="12">
        <v>2007</v>
      </c>
      <c r="M167" s="12">
        <v>262</v>
      </c>
      <c r="N167" s="12">
        <v>1033</v>
      </c>
      <c r="O167" s="12">
        <v>1590</v>
      </c>
      <c r="P167" s="12">
        <v>3448</v>
      </c>
      <c r="Q167" s="12">
        <v>287</v>
      </c>
      <c r="R167" s="12">
        <v>738</v>
      </c>
      <c r="S167" s="12">
        <v>668</v>
      </c>
      <c r="T167" s="12">
        <v>1582</v>
      </c>
      <c r="U167" s="12">
        <v>1394</v>
      </c>
      <c r="V167" s="12">
        <v>2339</v>
      </c>
      <c r="W167" s="12">
        <v>429</v>
      </c>
      <c r="X167" s="12">
        <v>3379</v>
      </c>
      <c r="Y167" s="12">
        <v>624</v>
      </c>
      <c r="Z167" s="12">
        <v>488</v>
      </c>
      <c r="AA167" s="12">
        <v>2009</v>
      </c>
      <c r="AB167" s="12">
        <v>1726</v>
      </c>
      <c r="AC167" s="12">
        <v>4041</v>
      </c>
      <c r="AD167" s="12">
        <v>1447</v>
      </c>
      <c r="AE167" s="12">
        <v>526</v>
      </c>
      <c r="AF167" s="12">
        <v>202</v>
      </c>
      <c r="AG167" s="12">
        <v>1220</v>
      </c>
      <c r="AH167" s="12">
        <v>573</v>
      </c>
      <c r="AI167" s="12">
        <v>1981</v>
      </c>
      <c r="AJ167" s="12">
        <v>584</v>
      </c>
      <c r="AK167" s="12">
        <v>3047</v>
      </c>
      <c r="AL167" s="12">
        <v>2976</v>
      </c>
      <c r="AM167" s="12">
        <v>1274</v>
      </c>
      <c r="AN167" s="12">
        <v>325</v>
      </c>
      <c r="AO167" s="12">
        <v>1288</v>
      </c>
      <c r="AP167" s="12">
        <v>3305</v>
      </c>
      <c r="AQ167" s="12">
        <v>366</v>
      </c>
      <c r="AR167" s="12">
        <v>698</v>
      </c>
      <c r="AS167" s="12">
        <v>2200</v>
      </c>
      <c r="AT167" s="12">
        <v>1815</v>
      </c>
      <c r="AU167" s="12">
        <v>1150</v>
      </c>
      <c r="AV167" s="12">
        <v>1152</v>
      </c>
      <c r="AW167" s="12">
        <v>764</v>
      </c>
      <c r="AX167" s="12">
        <v>793</v>
      </c>
      <c r="AY167" s="12">
        <v>3364</v>
      </c>
      <c r="AZ167" s="12">
        <v>2053</v>
      </c>
      <c r="BA167" s="12">
        <v>670</v>
      </c>
      <c r="BB167" s="12">
        <v>1739</v>
      </c>
      <c r="BC167" s="12">
        <v>4506</v>
      </c>
      <c r="BD167" s="12">
        <v>579</v>
      </c>
      <c r="BE167" s="12">
        <v>624</v>
      </c>
      <c r="BF167" s="12">
        <v>526</v>
      </c>
      <c r="BG167" s="12">
        <v>1633</v>
      </c>
      <c r="BH167" s="12">
        <v>397</v>
      </c>
      <c r="BI167" s="12">
        <v>2157</v>
      </c>
      <c r="BJ167" s="12">
        <v>265</v>
      </c>
      <c r="BK167" s="12">
        <v>132</v>
      </c>
      <c r="BL167" s="12">
        <v>1063</v>
      </c>
      <c r="BM167" s="12">
        <v>628</v>
      </c>
      <c r="BN167" s="12">
        <v>3244</v>
      </c>
      <c r="BO167" s="12">
        <v>495</v>
      </c>
      <c r="BP167" s="12">
        <v>824</v>
      </c>
      <c r="BQ167" s="12">
        <v>522</v>
      </c>
      <c r="BR167" s="12">
        <v>359</v>
      </c>
      <c r="BS167" s="12">
        <v>842</v>
      </c>
      <c r="BT167" s="12">
        <v>607</v>
      </c>
      <c r="BU167" s="12">
        <v>1175</v>
      </c>
      <c r="BV167" s="12">
        <v>243</v>
      </c>
      <c r="BW167" s="12">
        <v>3208</v>
      </c>
      <c r="BX167" s="12">
        <v>1970</v>
      </c>
      <c r="BY167" s="12">
        <v>622</v>
      </c>
      <c r="BZ167" s="12">
        <v>1819</v>
      </c>
      <c r="CA167" s="12">
        <v>1590</v>
      </c>
      <c r="CB167" s="12">
        <v>3570</v>
      </c>
      <c r="CC167" s="12">
        <v>245</v>
      </c>
      <c r="CD167" s="12">
        <v>113701</v>
      </c>
      <c r="CE167" s="12">
        <f t="shared" si="4"/>
        <v>76260</v>
      </c>
    </row>
    <row r="168" spans="1:84" x14ac:dyDescent="0.35">
      <c r="A168" s="71">
        <v>164</v>
      </c>
      <c r="B168" s="12" t="s">
        <v>152</v>
      </c>
      <c r="C168" s="12">
        <v>2318</v>
      </c>
      <c r="D168" s="12">
        <v>2051</v>
      </c>
      <c r="E168" s="12">
        <v>14384</v>
      </c>
      <c r="F168" s="12">
        <v>16932</v>
      </c>
      <c r="G168" s="12">
        <v>7254</v>
      </c>
      <c r="H168" s="12">
        <v>7525</v>
      </c>
      <c r="I168" s="12">
        <v>14102</v>
      </c>
      <c r="J168" s="12">
        <v>2829</v>
      </c>
      <c r="K168" s="12">
        <v>20199</v>
      </c>
      <c r="L168" s="12">
        <v>22035</v>
      </c>
      <c r="M168" s="12">
        <v>1243</v>
      </c>
      <c r="N168" s="12">
        <v>6514</v>
      </c>
      <c r="O168" s="12">
        <v>8705</v>
      </c>
      <c r="P168" s="12">
        <v>24941</v>
      </c>
      <c r="Q168" s="12">
        <v>3044</v>
      </c>
      <c r="R168" s="12">
        <v>3390</v>
      </c>
      <c r="S168" s="12">
        <v>2578</v>
      </c>
      <c r="T168" s="12">
        <v>17273</v>
      </c>
      <c r="U168" s="12">
        <v>9868</v>
      </c>
      <c r="V168" s="12">
        <v>16473</v>
      </c>
      <c r="W168" s="12">
        <v>2198</v>
      </c>
      <c r="X168" s="12">
        <v>16478</v>
      </c>
      <c r="Y168" s="12">
        <v>3218</v>
      </c>
      <c r="Z168" s="12">
        <v>2224</v>
      </c>
      <c r="AA168" s="12">
        <v>15659</v>
      </c>
      <c r="AB168" s="12">
        <v>18382</v>
      </c>
      <c r="AC168" s="12">
        <v>35638</v>
      </c>
      <c r="AD168" s="12">
        <v>8471</v>
      </c>
      <c r="AE168" s="12">
        <v>2826</v>
      </c>
      <c r="AF168" s="12">
        <v>1194</v>
      </c>
      <c r="AG168" s="12">
        <v>10861</v>
      </c>
      <c r="AH168" s="12">
        <v>3104</v>
      </c>
      <c r="AI168" s="12">
        <v>16791</v>
      </c>
      <c r="AJ168" s="12">
        <v>2453</v>
      </c>
      <c r="AK168" s="12">
        <v>20746</v>
      </c>
      <c r="AL168" s="12">
        <v>19417</v>
      </c>
      <c r="AM168" s="12">
        <v>10893</v>
      </c>
      <c r="AN168" s="12">
        <v>1426</v>
      </c>
      <c r="AO168" s="12">
        <v>5827</v>
      </c>
      <c r="AP168" s="12">
        <v>19850</v>
      </c>
      <c r="AQ168" s="12">
        <v>1545</v>
      </c>
      <c r="AR168" s="12">
        <v>6461</v>
      </c>
      <c r="AS168" s="12">
        <v>14284</v>
      </c>
      <c r="AT168" s="12">
        <v>5551</v>
      </c>
      <c r="AU168" s="12">
        <v>9388</v>
      </c>
      <c r="AV168" s="12">
        <v>7747</v>
      </c>
      <c r="AW168" s="12">
        <v>4381</v>
      </c>
      <c r="AX168" s="12">
        <v>5696</v>
      </c>
      <c r="AY168" s="12">
        <v>25948</v>
      </c>
      <c r="AZ168" s="12">
        <v>15091</v>
      </c>
      <c r="BA168" s="12">
        <v>3881</v>
      </c>
      <c r="BB168" s="12">
        <v>18903</v>
      </c>
      <c r="BC168" s="12">
        <v>30538</v>
      </c>
      <c r="BD168" s="12">
        <v>3485</v>
      </c>
      <c r="BE168" s="12">
        <v>2124</v>
      </c>
      <c r="BF168" s="12">
        <v>2394</v>
      </c>
      <c r="BG168" s="12">
        <v>5917</v>
      </c>
      <c r="BH168" s="12">
        <v>2194</v>
      </c>
      <c r="BI168" s="12">
        <v>8185</v>
      </c>
      <c r="BJ168" s="12">
        <v>1350</v>
      </c>
      <c r="BK168" s="12">
        <v>921</v>
      </c>
      <c r="BL168" s="12">
        <v>5069</v>
      </c>
      <c r="BM168" s="12">
        <v>2748</v>
      </c>
      <c r="BN168" s="12">
        <v>11188</v>
      </c>
      <c r="BO168" s="12">
        <v>2113</v>
      </c>
      <c r="BP168" s="12">
        <v>3959</v>
      </c>
      <c r="BQ168" s="12">
        <v>2820</v>
      </c>
      <c r="BR168" s="12">
        <v>1038</v>
      </c>
      <c r="BS168" s="12">
        <v>4752</v>
      </c>
      <c r="BT168" s="12">
        <v>5064</v>
      </c>
      <c r="BU168" s="12">
        <v>6673</v>
      </c>
      <c r="BV168" s="12">
        <v>623</v>
      </c>
      <c r="BW168" s="12">
        <v>23184</v>
      </c>
      <c r="BX168" s="12">
        <v>19622</v>
      </c>
      <c r="BY168" s="12">
        <v>4794</v>
      </c>
      <c r="BZ168" s="12">
        <v>13126</v>
      </c>
      <c r="CA168" s="12">
        <v>6544</v>
      </c>
      <c r="CB168" s="12">
        <v>18109</v>
      </c>
      <c r="CC168" s="12">
        <v>1361</v>
      </c>
      <c r="CD168" s="12">
        <v>730593</v>
      </c>
      <c r="CE168" s="12">
        <f t="shared" si="4"/>
        <v>495224</v>
      </c>
    </row>
    <row r="169" spans="1:84" x14ac:dyDescent="0.35">
      <c r="A169" s="71">
        <v>165</v>
      </c>
      <c r="B169" s="12" t="s">
        <v>153</v>
      </c>
      <c r="C169" s="12">
        <f>SUM(C167:C168)</f>
        <v>2733</v>
      </c>
      <c r="D169" s="12">
        <f t="shared" ref="D169:F169" si="5">SUM(D167:D168)</f>
        <v>2436</v>
      </c>
      <c r="E169" s="12">
        <f t="shared" si="5"/>
        <v>16138</v>
      </c>
      <c r="F169" s="12">
        <f t="shared" si="5"/>
        <v>19667</v>
      </c>
      <c r="G169" s="12">
        <f t="shared" ref="G169" si="6">SUM(G167:G168)</f>
        <v>8201</v>
      </c>
      <c r="H169" s="12">
        <f t="shared" ref="H169:I169" si="7">SUM(H167:H168)</f>
        <v>8858</v>
      </c>
      <c r="I169" s="12">
        <f t="shared" si="7"/>
        <v>17376</v>
      </c>
      <c r="J169" s="12">
        <f t="shared" ref="J169" si="8">SUM(J167:J168)</f>
        <v>3310</v>
      </c>
      <c r="K169" s="12">
        <v>25134</v>
      </c>
      <c r="L169" s="12">
        <v>24042</v>
      </c>
      <c r="M169" s="12">
        <v>1505</v>
      </c>
      <c r="N169" s="12">
        <v>7547</v>
      </c>
      <c r="O169" s="12">
        <v>10295</v>
      </c>
      <c r="P169" s="12">
        <v>28389</v>
      </c>
      <c r="Q169" s="12">
        <v>3331</v>
      </c>
      <c r="R169" s="12">
        <v>4128</v>
      </c>
      <c r="S169" s="12">
        <v>3246</v>
      </c>
      <c r="T169" s="12">
        <v>18855</v>
      </c>
      <c r="U169" s="12">
        <v>11262</v>
      </c>
      <c r="V169" s="12">
        <v>18812</v>
      </c>
      <c r="W169" s="12">
        <v>2627</v>
      </c>
      <c r="X169" s="12">
        <v>19857</v>
      </c>
      <c r="Y169" s="12">
        <v>3842</v>
      </c>
      <c r="Z169" s="12">
        <v>2712</v>
      </c>
      <c r="AA169" s="12">
        <v>17668</v>
      </c>
      <c r="AB169" s="12">
        <v>20108</v>
      </c>
      <c r="AC169" s="12">
        <v>39679</v>
      </c>
      <c r="AD169" s="12">
        <v>9918</v>
      </c>
      <c r="AE169" s="12">
        <v>3352</v>
      </c>
      <c r="AF169" s="12">
        <v>1396</v>
      </c>
      <c r="AG169" s="12">
        <v>12081</v>
      </c>
      <c r="AH169" s="12">
        <v>3677</v>
      </c>
      <c r="AI169" s="12">
        <v>18772</v>
      </c>
      <c r="AJ169" s="12">
        <v>3037</v>
      </c>
      <c r="AK169" s="12">
        <v>23793</v>
      </c>
      <c r="AL169" s="12">
        <v>22393</v>
      </c>
      <c r="AM169" s="12">
        <v>12167</v>
      </c>
      <c r="AN169" s="12">
        <v>1751</v>
      </c>
      <c r="AO169" s="12">
        <v>7115</v>
      </c>
      <c r="AP169" s="12">
        <v>23155</v>
      </c>
      <c r="AQ169" s="12">
        <v>1911</v>
      </c>
      <c r="AR169" s="12">
        <v>7159</v>
      </c>
      <c r="AS169" s="12">
        <v>16484</v>
      </c>
      <c r="AT169" s="12">
        <v>7366</v>
      </c>
      <c r="AU169" s="12">
        <v>10538</v>
      </c>
      <c r="AV169" s="12">
        <v>8899</v>
      </c>
      <c r="AW169" s="12">
        <v>5145</v>
      </c>
      <c r="AX169" s="12">
        <v>6489</v>
      </c>
      <c r="AY169" s="12">
        <v>29312</v>
      </c>
      <c r="AZ169" s="12">
        <v>17144</v>
      </c>
      <c r="BA169" s="12">
        <v>4551</v>
      </c>
      <c r="BB169" s="12">
        <v>20642</v>
      </c>
      <c r="BC169" s="12">
        <v>35044</v>
      </c>
      <c r="BD169" s="12">
        <v>4064</v>
      </c>
      <c r="BE169" s="12">
        <v>2748</v>
      </c>
      <c r="BF169" s="12">
        <v>2920</v>
      </c>
      <c r="BG169" s="12">
        <v>7550</v>
      </c>
      <c r="BH169" s="12">
        <v>2591</v>
      </c>
      <c r="BI169" s="12">
        <v>10342</v>
      </c>
      <c r="BJ169" s="12">
        <v>1615</v>
      </c>
      <c r="BK169" s="12">
        <v>1053</v>
      </c>
      <c r="BL169" s="12">
        <v>6132</v>
      </c>
      <c r="BM169" s="12">
        <v>3376</v>
      </c>
      <c r="BN169" s="12">
        <v>14432</v>
      </c>
      <c r="BO169" s="12">
        <v>2608</v>
      </c>
      <c r="BP169" s="12">
        <v>4783</v>
      </c>
      <c r="BQ169" s="12">
        <v>3342</v>
      </c>
      <c r="BR169" s="12">
        <v>1397</v>
      </c>
      <c r="BS169" s="12">
        <v>5594</v>
      </c>
      <c r="BT169" s="12">
        <v>5671</v>
      </c>
      <c r="BU169" s="12">
        <v>7848</v>
      </c>
      <c r="BV169" s="12">
        <v>866</v>
      </c>
      <c r="BW169" s="12">
        <v>26392</v>
      </c>
      <c r="BX169" s="12">
        <v>21592</v>
      </c>
      <c r="BY169" s="12">
        <v>5416</v>
      </c>
      <c r="BZ169" s="12">
        <v>14945</v>
      </c>
      <c r="CA169" s="12">
        <v>8134</v>
      </c>
      <c r="CB169" s="12">
        <v>21679</v>
      </c>
      <c r="CC169" s="12">
        <v>1606</v>
      </c>
      <c r="CD169" s="12">
        <v>844294</v>
      </c>
      <c r="CE169" s="12">
        <f t="shared" si="4"/>
        <v>571484</v>
      </c>
    </row>
    <row r="170" spans="1:84" s="74" customFormat="1" ht="18.75" x14ac:dyDescent="0.35">
      <c r="A170" s="71">
        <v>166</v>
      </c>
      <c r="B170" s="72" t="s">
        <v>325</v>
      </c>
      <c r="C170" s="73" t="s">
        <v>222</v>
      </c>
      <c r="D170" s="73" t="s">
        <v>223</v>
      </c>
      <c r="E170" s="73" t="s">
        <v>224</v>
      </c>
      <c r="F170" s="73" t="s">
        <v>225</v>
      </c>
      <c r="G170" s="73" t="s">
        <v>226</v>
      </c>
      <c r="H170" s="73" t="s">
        <v>227</v>
      </c>
      <c r="I170" s="73" t="s">
        <v>228</v>
      </c>
      <c r="J170" s="73" t="s">
        <v>229</v>
      </c>
      <c r="K170" s="73" t="s">
        <v>230</v>
      </c>
      <c r="L170" s="73" t="s">
        <v>231</v>
      </c>
      <c r="M170" s="73" t="s">
        <v>232</v>
      </c>
      <c r="N170" s="73" t="s">
        <v>233</v>
      </c>
      <c r="O170" s="73" t="s">
        <v>234</v>
      </c>
      <c r="P170" s="73" t="s">
        <v>235</v>
      </c>
      <c r="Q170" s="73" t="s">
        <v>236</v>
      </c>
      <c r="R170" s="73" t="s">
        <v>237</v>
      </c>
      <c r="S170" s="73" t="s">
        <v>238</v>
      </c>
      <c r="T170" s="73" t="s">
        <v>239</v>
      </c>
      <c r="U170" s="73" t="s">
        <v>240</v>
      </c>
      <c r="V170" s="73" t="s">
        <v>241</v>
      </c>
      <c r="W170" s="73" t="s">
        <v>242</v>
      </c>
      <c r="X170" s="73" t="s">
        <v>243</v>
      </c>
      <c r="Y170" s="73" t="s">
        <v>244</v>
      </c>
      <c r="Z170" s="73" t="s">
        <v>245</v>
      </c>
      <c r="AA170" s="73" t="s">
        <v>246</v>
      </c>
      <c r="AB170" s="73" t="s">
        <v>247</v>
      </c>
      <c r="AC170" s="73" t="s">
        <v>248</v>
      </c>
      <c r="AD170" s="73" t="s">
        <v>249</v>
      </c>
      <c r="AE170" s="73" t="s">
        <v>250</v>
      </c>
      <c r="AF170" s="73" t="s">
        <v>251</v>
      </c>
      <c r="AG170" s="73" t="s">
        <v>252</v>
      </c>
      <c r="AH170" s="73" t="s">
        <v>253</v>
      </c>
      <c r="AI170" s="73" t="s">
        <v>254</v>
      </c>
      <c r="AJ170" s="73" t="s">
        <v>255</v>
      </c>
      <c r="AK170" s="73" t="s">
        <v>256</v>
      </c>
      <c r="AL170" s="73" t="s">
        <v>257</v>
      </c>
      <c r="AM170" s="73" t="s">
        <v>258</v>
      </c>
      <c r="AN170" s="73" t="s">
        <v>259</v>
      </c>
      <c r="AO170" s="73" t="s">
        <v>260</v>
      </c>
      <c r="AP170" s="73" t="s">
        <v>261</v>
      </c>
      <c r="AQ170" s="73" t="s">
        <v>262</v>
      </c>
      <c r="AR170" s="73" t="s">
        <v>263</v>
      </c>
      <c r="AS170" s="73" t="s">
        <v>264</v>
      </c>
      <c r="AT170" s="73" t="s">
        <v>265</v>
      </c>
      <c r="AU170" s="73" t="s">
        <v>266</v>
      </c>
      <c r="AV170" s="73" t="s">
        <v>267</v>
      </c>
      <c r="AW170" s="73" t="s">
        <v>268</v>
      </c>
      <c r="AX170" s="73" t="s">
        <v>269</v>
      </c>
      <c r="AY170" s="73" t="s">
        <v>270</v>
      </c>
      <c r="AZ170" s="73" t="s">
        <v>271</v>
      </c>
      <c r="BA170" s="73" t="s">
        <v>272</v>
      </c>
      <c r="BB170" s="73" t="s">
        <v>273</v>
      </c>
      <c r="BC170" s="73" t="s">
        <v>274</v>
      </c>
      <c r="BD170" s="73" t="s">
        <v>275</v>
      </c>
      <c r="BE170" s="73" t="s">
        <v>276</v>
      </c>
      <c r="BF170" s="73" t="s">
        <v>277</v>
      </c>
      <c r="BG170" s="73" t="s">
        <v>278</v>
      </c>
      <c r="BH170" s="73" t="s">
        <v>279</v>
      </c>
      <c r="BI170" s="73" t="s">
        <v>280</v>
      </c>
      <c r="BJ170" s="73" t="s">
        <v>281</v>
      </c>
      <c r="BK170" s="73" t="s">
        <v>282</v>
      </c>
      <c r="BL170" s="73" t="s">
        <v>283</v>
      </c>
      <c r="BM170" s="73" t="s">
        <v>284</v>
      </c>
      <c r="BN170" s="73" t="s">
        <v>285</v>
      </c>
      <c r="BO170" s="73" t="s">
        <v>286</v>
      </c>
      <c r="BP170" s="73" t="s">
        <v>287</v>
      </c>
      <c r="BQ170" s="73" t="s">
        <v>288</v>
      </c>
      <c r="BR170" s="73" t="s">
        <v>289</v>
      </c>
      <c r="BS170" s="73" t="s">
        <v>290</v>
      </c>
      <c r="BT170" s="73" t="s">
        <v>291</v>
      </c>
      <c r="BU170" s="73" t="s">
        <v>292</v>
      </c>
      <c r="BV170" s="73" t="s">
        <v>293</v>
      </c>
      <c r="BW170" s="73" t="s">
        <v>294</v>
      </c>
      <c r="BX170" s="73" t="s">
        <v>295</v>
      </c>
      <c r="BY170" s="73" t="s">
        <v>296</v>
      </c>
      <c r="BZ170" s="73" t="s">
        <v>297</v>
      </c>
      <c r="CA170" s="73" t="s">
        <v>298</v>
      </c>
      <c r="CB170" s="73" t="s">
        <v>299</v>
      </c>
      <c r="CC170" s="73" t="s">
        <v>300</v>
      </c>
      <c r="CD170" s="73" t="s">
        <v>301</v>
      </c>
      <c r="CE170" s="73" t="s">
        <v>302</v>
      </c>
      <c r="CF170" s="67"/>
    </row>
    <row r="171" spans="1:84" x14ac:dyDescent="0.35">
      <c r="A171" s="71">
        <v>167</v>
      </c>
      <c r="B171" s="75" t="s">
        <v>165</v>
      </c>
      <c r="C171" s="76">
        <v>1725</v>
      </c>
      <c r="D171" s="76">
        <v>1550</v>
      </c>
      <c r="E171" s="76">
        <v>11816</v>
      </c>
      <c r="F171" s="76">
        <v>15311</v>
      </c>
      <c r="G171" s="76">
        <v>5708</v>
      </c>
      <c r="H171" s="76">
        <v>6176</v>
      </c>
      <c r="I171" s="76">
        <v>13157</v>
      </c>
      <c r="J171" s="76">
        <v>2238</v>
      </c>
      <c r="K171" s="76">
        <v>18485</v>
      </c>
      <c r="L171" s="76">
        <v>21425</v>
      </c>
      <c r="M171" s="76">
        <v>922</v>
      </c>
      <c r="N171" s="76">
        <v>5086</v>
      </c>
      <c r="O171" s="76">
        <v>8044</v>
      </c>
      <c r="P171" s="76">
        <v>23887</v>
      </c>
      <c r="Q171" s="76">
        <v>2411</v>
      </c>
      <c r="R171" s="76">
        <v>2800</v>
      </c>
      <c r="S171" s="76">
        <v>2124</v>
      </c>
      <c r="T171" s="76">
        <v>16543</v>
      </c>
      <c r="U171" s="76">
        <v>7736</v>
      </c>
      <c r="V171" s="76">
        <v>15068</v>
      </c>
      <c r="W171" s="76">
        <v>1684</v>
      </c>
      <c r="X171" s="76">
        <v>15849</v>
      </c>
      <c r="Y171" s="76">
        <v>2591</v>
      </c>
      <c r="Z171" s="76">
        <v>2002</v>
      </c>
      <c r="AA171" s="76">
        <v>12672</v>
      </c>
      <c r="AB171" s="76">
        <v>17530</v>
      </c>
      <c r="AC171" s="76">
        <v>29881</v>
      </c>
      <c r="AD171" s="76">
        <v>7184</v>
      </c>
      <c r="AE171" s="76">
        <v>2235</v>
      </c>
      <c r="AF171" s="76">
        <v>844</v>
      </c>
      <c r="AG171" s="76">
        <v>9990</v>
      </c>
      <c r="AH171" s="76">
        <v>2291</v>
      </c>
      <c r="AI171" s="76">
        <v>16283</v>
      </c>
      <c r="AJ171" s="76">
        <v>1965</v>
      </c>
      <c r="AK171" s="76">
        <v>19287</v>
      </c>
      <c r="AL171" s="76">
        <v>17856</v>
      </c>
      <c r="AM171" s="76">
        <v>9136</v>
      </c>
      <c r="AN171" s="76">
        <v>1159</v>
      </c>
      <c r="AO171" s="76">
        <v>4988</v>
      </c>
      <c r="AP171" s="76">
        <v>18486</v>
      </c>
      <c r="AQ171" s="76">
        <v>1268</v>
      </c>
      <c r="AR171" s="76">
        <v>6265</v>
      </c>
      <c r="AS171" s="76">
        <v>12503</v>
      </c>
      <c r="AT171" s="76">
        <v>5542</v>
      </c>
      <c r="AU171" s="76">
        <v>8943</v>
      </c>
      <c r="AV171" s="76">
        <v>6657</v>
      </c>
      <c r="AW171" s="76">
        <v>3839</v>
      </c>
      <c r="AX171" s="76">
        <v>4596</v>
      </c>
      <c r="AY171" s="76">
        <v>23598</v>
      </c>
      <c r="AZ171" s="76">
        <v>14365</v>
      </c>
      <c r="BA171" s="76">
        <v>3306</v>
      </c>
      <c r="BB171" s="76">
        <v>18097</v>
      </c>
      <c r="BC171" s="76">
        <v>25883</v>
      </c>
      <c r="BD171" s="76">
        <v>2568</v>
      </c>
      <c r="BE171" s="76">
        <v>1748</v>
      </c>
      <c r="BF171" s="76">
        <v>1893</v>
      </c>
      <c r="BG171" s="76">
        <v>5616</v>
      </c>
      <c r="BH171" s="76">
        <v>1709</v>
      </c>
      <c r="BI171" s="76">
        <v>8049</v>
      </c>
      <c r="BJ171" s="76">
        <v>1083</v>
      </c>
      <c r="BK171" s="76">
        <v>564</v>
      </c>
      <c r="BL171" s="76">
        <v>4038</v>
      </c>
      <c r="BM171" s="76">
        <v>2123</v>
      </c>
      <c r="BN171" s="76">
        <v>11081</v>
      </c>
      <c r="BO171" s="76">
        <v>1683</v>
      </c>
      <c r="BP171" s="76">
        <v>3152</v>
      </c>
      <c r="BQ171" s="76">
        <v>2287</v>
      </c>
      <c r="BR171" s="76">
        <v>841</v>
      </c>
      <c r="BS171" s="76">
        <v>3919</v>
      </c>
      <c r="BT171" s="76">
        <v>3985</v>
      </c>
      <c r="BU171" s="76">
        <v>5445</v>
      </c>
      <c r="BV171" s="76">
        <v>493</v>
      </c>
      <c r="BW171" s="76">
        <v>19844</v>
      </c>
      <c r="BX171" s="76">
        <v>18980</v>
      </c>
      <c r="BY171" s="76">
        <v>3995</v>
      </c>
      <c r="BZ171" s="76">
        <v>12618</v>
      </c>
      <c r="CA171" s="76">
        <v>6273</v>
      </c>
      <c r="CB171" s="76">
        <v>16146</v>
      </c>
      <c r="CC171" s="76">
        <v>915</v>
      </c>
      <c r="CD171" s="76">
        <v>652525</v>
      </c>
      <c r="CE171" s="12">
        <v>461004</v>
      </c>
    </row>
    <row r="172" spans="1:84" x14ac:dyDescent="0.35">
      <c r="A172" s="71">
        <v>168</v>
      </c>
      <c r="B172" s="75" t="s">
        <v>166</v>
      </c>
      <c r="C172" s="76">
        <v>922</v>
      </c>
      <c r="D172" s="76">
        <v>699</v>
      </c>
      <c r="E172" s="76">
        <v>3738</v>
      </c>
      <c r="F172" s="76">
        <v>3894</v>
      </c>
      <c r="G172" s="76">
        <v>2215</v>
      </c>
      <c r="H172" s="76">
        <v>2372</v>
      </c>
      <c r="I172" s="76">
        <v>3938</v>
      </c>
      <c r="J172" s="76">
        <v>953</v>
      </c>
      <c r="K172" s="76">
        <v>6286</v>
      </c>
      <c r="L172" s="76">
        <v>1937</v>
      </c>
      <c r="M172" s="76">
        <v>522</v>
      </c>
      <c r="N172" s="76">
        <v>2096</v>
      </c>
      <c r="O172" s="76">
        <v>1989</v>
      </c>
      <c r="P172" s="76">
        <v>3686</v>
      </c>
      <c r="Q172" s="76">
        <v>744</v>
      </c>
      <c r="R172" s="76">
        <v>1152</v>
      </c>
      <c r="S172" s="76">
        <v>1011</v>
      </c>
      <c r="T172" s="76">
        <v>1833</v>
      </c>
      <c r="U172" s="76">
        <v>3129</v>
      </c>
      <c r="V172" s="76">
        <v>3086</v>
      </c>
      <c r="W172" s="76">
        <v>861</v>
      </c>
      <c r="X172" s="76">
        <v>3634</v>
      </c>
      <c r="Y172" s="76">
        <v>1105</v>
      </c>
      <c r="Z172" s="76">
        <v>621</v>
      </c>
      <c r="AA172" s="76">
        <v>4391</v>
      </c>
      <c r="AB172" s="76">
        <v>2081</v>
      </c>
      <c r="AC172" s="76">
        <v>8565</v>
      </c>
      <c r="AD172" s="76">
        <v>2302</v>
      </c>
      <c r="AE172" s="76">
        <v>987</v>
      </c>
      <c r="AF172" s="76">
        <v>497</v>
      </c>
      <c r="AG172" s="76">
        <v>1708</v>
      </c>
      <c r="AH172" s="76">
        <v>1217</v>
      </c>
      <c r="AI172" s="76">
        <v>2017</v>
      </c>
      <c r="AJ172" s="76">
        <v>979</v>
      </c>
      <c r="AK172" s="76">
        <v>3925</v>
      </c>
      <c r="AL172" s="76">
        <v>3994</v>
      </c>
      <c r="AM172" s="76">
        <v>2543</v>
      </c>
      <c r="AN172" s="76">
        <v>517</v>
      </c>
      <c r="AO172" s="76">
        <v>1921</v>
      </c>
      <c r="AP172" s="76">
        <v>4254</v>
      </c>
      <c r="AQ172" s="76">
        <v>564</v>
      </c>
      <c r="AR172" s="76">
        <v>720</v>
      </c>
      <c r="AS172" s="76">
        <v>3576</v>
      </c>
      <c r="AT172" s="76">
        <v>1704</v>
      </c>
      <c r="AU172" s="76">
        <v>1269</v>
      </c>
      <c r="AV172" s="76">
        <v>1852</v>
      </c>
      <c r="AW172" s="76">
        <v>1127</v>
      </c>
      <c r="AX172" s="76">
        <v>1600</v>
      </c>
      <c r="AY172" s="76">
        <v>5208</v>
      </c>
      <c r="AZ172" s="76">
        <v>2401</v>
      </c>
      <c r="BA172" s="76">
        <v>1117</v>
      </c>
      <c r="BB172" s="76">
        <v>2116</v>
      </c>
      <c r="BC172" s="76">
        <v>7952</v>
      </c>
      <c r="BD172" s="76">
        <v>1334</v>
      </c>
      <c r="BE172" s="76">
        <v>917</v>
      </c>
      <c r="BF172" s="76">
        <v>921</v>
      </c>
      <c r="BG172" s="76">
        <v>1824</v>
      </c>
      <c r="BH172" s="76">
        <v>766</v>
      </c>
      <c r="BI172" s="76">
        <v>2105</v>
      </c>
      <c r="BJ172" s="76">
        <v>415</v>
      </c>
      <c r="BK172" s="76">
        <v>447</v>
      </c>
      <c r="BL172" s="76">
        <v>1895</v>
      </c>
      <c r="BM172" s="76">
        <v>1147</v>
      </c>
      <c r="BN172" s="76">
        <v>3111</v>
      </c>
      <c r="BO172" s="76">
        <v>809</v>
      </c>
      <c r="BP172" s="76">
        <v>1526</v>
      </c>
      <c r="BQ172" s="76">
        <v>905</v>
      </c>
      <c r="BR172" s="76">
        <v>493</v>
      </c>
      <c r="BS172" s="76">
        <v>1485</v>
      </c>
      <c r="BT172" s="76">
        <v>1473</v>
      </c>
      <c r="BU172" s="76">
        <v>2108</v>
      </c>
      <c r="BV172" s="76">
        <v>341</v>
      </c>
      <c r="BW172" s="76">
        <v>6051</v>
      </c>
      <c r="BX172" s="76">
        <v>2053</v>
      </c>
      <c r="BY172" s="76">
        <v>1222</v>
      </c>
      <c r="BZ172" s="76">
        <v>1914</v>
      </c>
      <c r="CA172" s="76">
        <v>1745</v>
      </c>
      <c r="CB172" s="76">
        <v>4932</v>
      </c>
      <c r="CC172" s="76">
        <v>631</v>
      </c>
      <c r="CD172" s="76">
        <v>168197</v>
      </c>
      <c r="CE172" s="12">
        <v>96943</v>
      </c>
    </row>
    <row r="173" spans="1:84" x14ac:dyDescent="0.35">
      <c r="A173" s="71">
        <v>169</v>
      </c>
      <c r="B173" s="75" t="s">
        <v>14</v>
      </c>
      <c r="C173" s="76">
        <f>SUM(C171:C172)</f>
        <v>2647</v>
      </c>
      <c r="D173" s="76">
        <f>SUM(D171:D172)</f>
        <v>2249</v>
      </c>
      <c r="E173" s="76">
        <f t="shared" ref="E173:I173" si="9">SUM(E171:E172)</f>
        <v>15554</v>
      </c>
      <c r="F173" s="76">
        <f t="shared" si="9"/>
        <v>19205</v>
      </c>
      <c r="G173" s="76">
        <f t="shared" si="9"/>
        <v>7923</v>
      </c>
      <c r="H173" s="76">
        <f t="shared" si="9"/>
        <v>8548</v>
      </c>
      <c r="I173" s="76">
        <f t="shared" si="9"/>
        <v>17095</v>
      </c>
      <c r="J173" s="76">
        <f t="shared" ref="J173" si="10">SUM(J171:J172)</f>
        <v>3191</v>
      </c>
      <c r="K173" s="76">
        <f t="shared" ref="K173" si="11">SUM(K171:K172)</f>
        <v>24771</v>
      </c>
      <c r="L173" s="76">
        <f t="shared" ref="L173:N173" si="12">SUM(L171:L172)</f>
        <v>23362</v>
      </c>
      <c r="M173" s="76">
        <f t="shared" si="12"/>
        <v>1444</v>
      </c>
      <c r="N173" s="76">
        <f t="shared" si="12"/>
        <v>7182</v>
      </c>
      <c r="O173" s="76">
        <f t="shared" ref="O173" si="13">SUM(O171:O172)</f>
        <v>10033</v>
      </c>
      <c r="P173" s="76">
        <f t="shared" ref="P173" si="14">SUM(P171:P172)</f>
        <v>27573</v>
      </c>
      <c r="Q173" s="76">
        <f t="shared" ref="Q173:S173" si="15">SUM(Q171:Q172)</f>
        <v>3155</v>
      </c>
      <c r="R173" s="76">
        <f t="shared" si="15"/>
        <v>3952</v>
      </c>
      <c r="S173" s="76">
        <f t="shared" si="15"/>
        <v>3135</v>
      </c>
      <c r="T173" s="76">
        <f t="shared" ref="T173" si="16">SUM(T171:T172)</f>
        <v>18376</v>
      </c>
      <c r="U173" s="76">
        <f t="shared" ref="U173" si="17">SUM(U171:U172)</f>
        <v>10865</v>
      </c>
      <c r="V173" s="76">
        <f t="shared" ref="V173:X173" si="18">SUM(V171:V172)</f>
        <v>18154</v>
      </c>
      <c r="W173" s="76">
        <f t="shared" si="18"/>
        <v>2545</v>
      </c>
      <c r="X173" s="76">
        <f t="shared" si="18"/>
        <v>19483</v>
      </c>
      <c r="Y173" s="76">
        <f t="shared" ref="Y173" si="19">SUM(Y171:Y172)</f>
        <v>3696</v>
      </c>
      <c r="Z173" s="76">
        <f t="shared" ref="Z173" si="20">SUM(Z171:Z172)</f>
        <v>2623</v>
      </c>
      <c r="AA173" s="76">
        <f t="shared" ref="AA173:AC173" si="21">SUM(AA171:AA172)</f>
        <v>17063</v>
      </c>
      <c r="AB173" s="76">
        <f t="shared" si="21"/>
        <v>19611</v>
      </c>
      <c r="AC173" s="76">
        <f t="shared" si="21"/>
        <v>38446</v>
      </c>
      <c r="AD173" s="76">
        <f t="shared" ref="AD173" si="22">SUM(AD171:AD172)</f>
        <v>9486</v>
      </c>
      <c r="AE173" s="76">
        <f t="shared" ref="AE173" si="23">SUM(AE171:AE172)</f>
        <v>3222</v>
      </c>
      <c r="AF173" s="76">
        <f t="shared" ref="AF173:AH173" si="24">SUM(AF171:AF172)</f>
        <v>1341</v>
      </c>
      <c r="AG173" s="76">
        <f t="shared" si="24"/>
        <v>11698</v>
      </c>
      <c r="AH173" s="76">
        <f t="shared" si="24"/>
        <v>3508</v>
      </c>
      <c r="AI173" s="76">
        <f t="shared" ref="AI173" si="25">SUM(AI171:AI172)</f>
        <v>18300</v>
      </c>
      <c r="AJ173" s="76">
        <f t="shared" ref="AJ173" si="26">SUM(AJ171:AJ172)</f>
        <v>2944</v>
      </c>
      <c r="AK173" s="76">
        <f t="shared" ref="AK173:AM173" si="27">SUM(AK171:AK172)</f>
        <v>23212</v>
      </c>
      <c r="AL173" s="76">
        <f t="shared" si="27"/>
        <v>21850</v>
      </c>
      <c r="AM173" s="76">
        <f t="shared" si="27"/>
        <v>11679</v>
      </c>
      <c r="AN173" s="76">
        <f t="shared" ref="AN173" si="28">SUM(AN171:AN172)</f>
        <v>1676</v>
      </c>
      <c r="AO173" s="76">
        <f t="shared" ref="AO173" si="29">SUM(AO171:AO172)</f>
        <v>6909</v>
      </c>
      <c r="AP173" s="76">
        <f t="shared" ref="AP173:AR173" si="30">SUM(AP171:AP172)</f>
        <v>22740</v>
      </c>
      <c r="AQ173" s="76">
        <f t="shared" si="30"/>
        <v>1832</v>
      </c>
      <c r="AR173" s="76">
        <f t="shared" si="30"/>
        <v>6985</v>
      </c>
      <c r="AS173" s="76">
        <f t="shared" ref="AS173" si="31">SUM(AS171:AS172)</f>
        <v>16079</v>
      </c>
      <c r="AT173" s="76">
        <f t="shared" ref="AT173" si="32">SUM(AT171:AT172)</f>
        <v>7246</v>
      </c>
      <c r="AU173" s="76">
        <f t="shared" ref="AU173:AW173" si="33">SUM(AU171:AU172)</f>
        <v>10212</v>
      </c>
      <c r="AV173" s="76">
        <f t="shared" si="33"/>
        <v>8509</v>
      </c>
      <c r="AW173" s="76">
        <f t="shared" si="33"/>
        <v>4966</v>
      </c>
      <c r="AX173" s="76">
        <f t="shared" ref="AX173" si="34">SUM(AX171:AX172)</f>
        <v>6196</v>
      </c>
      <c r="AY173" s="76">
        <f t="shared" ref="AY173" si="35">SUM(AY171:AY172)</f>
        <v>28806</v>
      </c>
      <c r="AZ173" s="76">
        <f t="shared" ref="AZ173:BB173" si="36">SUM(AZ171:AZ172)</f>
        <v>16766</v>
      </c>
      <c r="BA173" s="76">
        <f t="shared" si="36"/>
        <v>4423</v>
      </c>
      <c r="BB173" s="76">
        <f t="shared" si="36"/>
        <v>20213</v>
      </c>
      <c r="BC173" s="76">
        <f t="shared" ref="BC173" si="37">SUM(BC171:BC172)</f>
        <v>33835</v>
      </c>
      <c r="BD173" s="76">
        <f t="shared" ref="BD173" si="38">SUM(BD171:BD172)</f>
        <v>3902</v>
      </c>
      <c r="BE173" s="76">
        <f t="shared" ref="BE173:BG173" si="39">SUM(BE171:BE172)</f>
        <v>2665</v>
      </c>
      <c r="BF173" s="76">
        <f t="shared" si="39"/>
        <v>2814</v>
      </c>
      <c r="BG173" s="76">
        <f t="shared" si="39"/>
        <v>7440</v>
      </c>
      <c r="BH173" s="76">
        <f t="shared" ref="BH173" si="40">SUM(BH171:BH172)</f>
        <v>2475</v>
      </c>
      <c r="BI173" s="76">
        <f t="shared" ref="BI173" si="41">SUM(BI171:BI172)</f>
        <v>10154</v>
      </c>
      <c r="BJ173" s="76">
        <f t="shared" ref="BJ173:BL173" si="42">SUM(BJ171:BJ172)</f>
        <v>1498</v>
      </c>
      <c r="BK173" s="76">
        <f t="shared" si="42"/>
        <v>1011</v>
      </c>
      <c r="BL173" s="76">
        <f t="shared" si="42"/>
        <v>5933</v>
      </c>
      <c r="BM173" s="76">
        <f t="shared" ref="BM173" si="43">SUM(BM171:BM172)</f>
        <v>3270</v>
      </c>
      <c r="BN173" s="76">
        <f t="shared" ref="BN173" si="44">SUM(BN171:BN172)</f>
        <v>14192</v>
      </c>
      <c r="BO173" s="76">
        <f t="shared" ref="BO173:BQ173" si="45">SUM(BO171:BO172)</f>
        <v>2492</v>
      </c>
      <c r="BP173" s="76">
        <f t="shared" si="45"/>
        <v>4678</v>
      </c>
      <c r="BQ173" s="76">
        <f t="shared" si="45"/>
        <v>3192</v>
      </c>
      <c r="BR173" s="76">
        <f t="shared" ref="BR173" si="46">SUM(BR171:BR172)</f>
        <v>1334</v>
      </c>
      <c r="BS173" s="76">
        <f t="shared" ref="BS173" si="47">SUM(BS171:BS172)</f>
        <v>5404</v>
      </c>
      <c r="BT173" s="76">
        <f t="shared" ref="BT173:BV173" si="48">SUM(BT171:BT172)</f>
        <v>5458</v>
      </c>
      <c r="BU173" s="76">
        <f t="shared" si="48"/>
        <v>7553</v>
      </c>
      <c r="BV173" s="76">
        <f t="shared" si="48"/>
        <v>834</v>
      </c>
      <c r="BW173" s="76">
        <f t="shared" ref="BW173" si="49">SUM(BW171:BW172)</f>
        <v>25895</v>
      </c>
      <c r="BX173" s="76">
        <f t="shared" ref="BX173" si="50">SUM(BX171:BX172)</f>
        <v>21033</v>
      </c>
      <c r="BY173" s="76">
        <f t="shared" ref="BY173:CA173" si="51">SUM(BY171:BY172)</f>
        <v>5217</v>
      </c>
      <c r="BZ173" s="76">
        <f t="shared" si="51"/>
        <v>14532</v>
      </c>
      <c r="CA173" s="76">
        <f t="shared" si="51"/>
        <v>8018</v>
      </c>
      <c r="CB173" s="76">
        <f t="shared" ref="CB173" si="52">SUM(CB171:CB172)</f>
        <v>21078</v>
      </c>
      <c r="CC173" s="76">
        <f t="shared" ref="CC173" si="53">SUM(CC171:CC172)</f>
        <v>1546</v>
      </c>
      <c r="CD173" s="76">
        <f t="shared" ref="CD173:CE173" si="54">SUM(CD171:CD172)</f>
        <v>820722</v>
      </c>
      <c r="CE173" s="76">
        <f t="shared" si="54"/>
        <v>557947</v>
      </c>
    </row>
    <row r="174" spans="1:84" s="74" customFormat="1" ht="18.75" x14ac:dyDescent="0.35">
      <c r="A174" s="71">
        <v>170</v>
      </c>
      <c r="B174" s="72" t="s">
        <v>326</v>
      </c>
      <c r="C174" s="73" t="s">
        <v>222</v>
      </c>
      <c r="D174" s="73" t="s">
        <v>223</v>
      </c>
      <c r="E174" s="73" t="s">
        <v>224</v>
      </c>
      <c r="F174" s="73" t="s">
        <v>225</v>
      </c>
      <c r="G174" s="73" t="s">
        <v>226</v>
      </c>
      <c r="H174" s="73" t="s">
        <v>227</v>
      </c>
      <c r="I174" s="73" t="s">
        <v>228</v>
      </c>
      <c r="J174" s="73" t="s">
        <v>229</v>
      </c>
      <c r="K174" s="73" t="s">
        <v>230</v>
      </c>
      <c r="L174" s="73" t="s">
        <v>231</v>
      </c>
      <c r="M174" s="73" t="s">
        <v>232</v>
      </c>
      <c r="N174" s="73" t="s">
        <v>233</v>
      </c>
      <c r="O174" s="73" t="s">
        <v>234</v>
      </c>
      <c r="P174" s="73" t="s">
        <v>235</v>
      </c>
      <c r="Q174" s="73" t="s">
        <v>236</v>
      </c>
      <c r="R174" s="73" t="s">
        <v>237</v>
      </c>
      <c r="S174" s="73" t="s">
        <v>238</v>
      </c>
      <c r="T174" s="73" t="s">
        <v>239</v>
      </c>
      <c r="U174" s="73" t="s">
        <v>240</v>
      </c>
      <c r="V174" s="73" t="s">
        <v>241</v>
      </c>
      <c r="W174" s="73" t="s">
        <v>242</v>
      </c>
      <c r="X174" s="73" t="s">
        <v>243</v>
      </c>
      <c r="Y174" s="73" t="s">
        <v>244</v>
      </c>
      <c r="Z174" s="73" t="s">
        <v>245</v>
      </c>
      <c r="AA174" s="73" t="s">
        <v>246</v>
      </c>
      <c r="AB174" s="73" t="s">
        <v>247</v>
      </c>
      <c r="AC174" s="73" t="s">
        <v>248</v>
      </c>
      <c r="AD174" s="73" t="s">
        <v>249</v>
      </c>
      <c r="AE174" s="73" t="s">
        <v>250</v>
      </c>
      <c r="AF174" s="73" t="s">
        <v>251</v>
      </c>
      <c r="AG174" s="73" t="s">
        <v>252</v>
      </c>
      <c r="AH174" s="73" t="s">
        <v>253</v>
      </c>
      <c r="AI174" s="73" t="s">
        <v>254</v>
      </c>
      <c r="AJ174" s="73" t="s">
        <v>255</v>
      </c>
      <c r="AK174" s="73" t="s">
        <v>256</v>
      </c>
      <c r="AL174" s="73" t="s">
        <v>257</v>
      </c>
      <c r="AM174" s="73" t="s">
        <v>258</v>
      </c>
      <c r="AN174" s="73" t="s">
        <v>259</v>
      </c>
      <c r="AO174" s="73" t="s">
        <v>260</v>
      </c>
      <c r="AP174" s="73" t="s">
        <v>261</v>
      </c>
      <c r="AQ174" s="73" t="s">
        <v>262</v>
      </c>
      <c r="AR174" s="73" t="s">
        <v>263</v>
      </c>
      <c r="AS174" s="73" t="s">
        <v>264</v>
      </c>
      <c r="AT174" s="73" t="s">
        <v>265</v>
      </c>
      <c r="AU174" s="73" t="s">
        <v>266</v>
      </c>
      <c r="AV174" s="73" t="s">
        <v>267</v>
      </c>
      <c r="AW174" s="73" t="s">
        <v>268</v>
      </c>
      <c r="AX174" s="73" t="s">
        <v>269</v>
      </c>
      <c r="AY174" s="73" t="s">
        <v>270</v>
      </c>
      <c r="AZ174" s="73" t="s">
        <v>271</v>
      </c>
      <c r="BA174" s="73" t="s">
        <v>272</v>
      </c>
      <c r="BB174" s="73" t="s">
        <v>273</v>
      </c>
      <c r="BC174" s="73" t="s">
        <v>274</v>
      </c>
      <c r="BD174" s="73" t="s">
        <v>275</v>
      </c>
      <c r="BE174" s="73" t="s">
        <v>276</v>
      </c>
      <c r="BF174" s="73" t="s">
        <v>277</v>
      </c>
      <c r="BG174" s="73" t="s">
        <v>278</v>
      </c>
      <c r="BH174" s="73" t="s">
        <v>279</v>
      </c>
      <c r="BI174" s="73" t="s">
        <v>280</v>
      </c>
      <c r="BJ174" s="73" t="s">
        <v>281</v>
      </c>
      <c r="BK174" s="73" t="s">
        <v>282</v>
      </c>
      <c r="BL174" s="73" t="s">
        <v>283</v>
      </c>
      <c r="BM174" s="73" t="s">
        <v>284</v>
      </c>
      <c r="BN174" s="73" t="s">
        <v>285</v>
      </c>
      <c r="BO174" s="73" t="s">
        <v>286</v>
      </c>
      <c r="BP174" s="73" t="s">
        <v>287</v>
      </c>
      <c r="BQ174" s="73" t="s">
        <v>288</v>
      </c>
      <c r="BR174" s="73" t="s">
        <v>289</v>
      </c>
      <c r="BS174" s="73" t="s">
        <v>290</v>
      </c>
      <c r="BT174" s="73" t="s">
        <v>291</v>
      </c>
      <c r="BU174" s="73" t="s">
        <v>292</v>
      </c>
      <c r="BV174" s="73" t="s">
        <v>293</v>
      </c>
      <c r="BW174" s="73" t="s">
        <v>294</v>
      </c>
      <c r="BX174" s="73" t="s">
        <v>295</v>
      </c>
      <c r="BY174" s="73" t="s">
        <v>296</v>
      </c>
      <c r="BZ174" s="73" t="s">
        <v>297</v>
      </c>
      <c r="CA174" s="73" t="s">
        <v>298</v>
      </c>
      <c r="CB174" s="73" t="s">
        <v>299</v>
      </c>
      <c r="CC174" s="73" t="s">
        <v>300</v>
      </c>
      <c r="CD174" s="73" t="s">
        <v>301</v>
      </c>
      <c r="CE174" s="73" t="s">
        <v>302</v>
      </c>
      <c r="CF174" s="67"/>
    </row>
    <row r="175" spans="1:84" x14ac:dyDescent="0.35">
      <c r="A175" s="71">
        <v>171</v>
      </c>
      <c r="B175" s="12" t="s">
        <v>154</v>
      </c>
      <c r="C175" s="12">
        <v>437.82608695652175</v>
      </c>
      <c r="D175" s="12">
        <v>446.10136452241716</v>
      </c>
      <c r="E175" s="12">
        <v>438.55388813096863</v>
      </c>
      <c r="F175" s="12">
        <v>468.13871579517746</v>
      </c>
      <c r="G175" s="12">
        <v>434.66516601012944</v>
      </c>
      <c r="H175" s="12">
        <v>436.13333333333333</v>
      </c>
      <c r="I175" s="12">
        <v>606.82515337423308</v>
      </c>
      <c r="J175" s="12">
        <v>439.95695839311333</v>
      </c>
      <c r="K175" s="12">
        <v>658.91509433962267</v>
      </c>
      <c r="L175" s="12">
        <v>375.04566530841646</v>
      </c>
      <c r="M175" s="12">
        <v>419.6</v>
      </c>
      <c r="N175" s="12">
        <v>429.1741472172352</v>
      </c>
      <c r="O175" s="12">
        <v>424.15621986499519</v>
      </c>
      <c r="P175" s="12">
        <v>403.54993983152826</v>
      </c>
      <c r="Q175" s="12">
        <v>403.60576923076923</v>
      </c>
      <c r="R175" s="12">
        <v>445.38461538461536</v>
      </c>
      <c r="S175" s="12">
        <v>441.58273381294964</v>
      </c>
      <c r="T175" s="12">
        <v>391.82673837879372</v>
      </c>
      <c r="U175" s="12">
        <v>432.74036425243543</v>
      </c>
      <c r="V175" s="12">
        <v>436.17122473246138</v>
      </c>
      <c r="W175" s="12">
        <v>429.21974522292993</v>
      </c>
      <c r="X175" s="12">
        <v>473.94264194669756</v>
      </c>
      <c r="Y175" s="12">
        <v>427.77777777777777</v>
      </c>
      <c r="Z175" s="12">
        <v>411.78343949044586</v>
      </c>
      <c r="AA175" s="12">
        <v>440.37184594953521</v>
      </c>
      <c r="AB175" s="12">
        <v>382.79672815871913</v>
      </c>
      <c r="AC175" s="12">
        <v>438.1531479110904</v>
      </c>
      <c r="AD175" s="12">
        <v>430.93645484949832</v>
      </c>
      <c r="AE175" s="12">
        <v>441.15201900237531</v>
      </c>
      <c r="AF175" s="12">
        <v>421.61764705882354</v>
      </c>
      <c r="AG175" s="12">
        <v>416.62865830482707</v>
      </c>
      <c r="AH175" s="12">
        <v>451.11111111111109</v>
      </c>
      <c r="AI175" s="12">
        <v>390.72785405303745</v>
      </c>
      <c r="AJ175" s="12">
        <v>451.93164933135216</v>
      </c>
      <c r="AK175" s="12">
        <v>437.38337134563551</v>
      </c>
      <c r="AL175" s="12">
        <v>428.14554522783948</v>
      </c>
      <c r="AM175" s="12">
        <v>426.16175948918055</v>
      </c>
      <c r="AN175" s="12">
        <v>412.87356321839081</v>
      </c>
      <c r="AO175" s="12">
        <v>462.85924834193071</v>
      </c>
      <c r="AP175" s="12">
        <v>462.75881365416899</v>
      </c>
      <c r="AQ175" s="12">
        <v>439.43298969072163</v>
      </c>
      <c r="AR175" s="12">
        <v>390.86307938199252</v>
      </c>
      <c r="AS175" s="12">
        <v>455.04166666666669</v>
      </c>
      <c r="AT175" s="12">
        <v>633.74573378839591</v>
      </c>
      <c r="AU175" s="12">
        <v>393.11324103656375</v>
      </c>
      <c r="AV175" s="12">
        <v>420.48015678588928</v>
      </c>
      <c r="AW175" s="12">
        <v>426.23809523809524</v>
      </c>
      <c r="AX175" s="12">
        <v>424.03047091412742</v>
      </c>
      <c r="AY175" s="12">
        <v>434.66653628007043</v>
      </c>
      <c r="AZ175" s="12">
        <v>425.49108491991535</v>
      </c>
      <c r="BA175" s="12">
        <v>422.53052164261931</v>
      </c>
      <c r="BB175" s="12">
        <v>398.84826325411336</v>
      </c>
      <c r="BC175" s="12">
        <v>466.47920674855703</v>
      </c>
      <c r="BD175" s="12">
        <v>450.84388185654007</v>
      </c>
      <c r="BE175" s="12">
        <v>452.30905861456483</v>
      </c>
      <c r="BF175" s="12">
        <v>429.75986277873074</v>
      </c>
      <c r="BG175" s="12">
        <v>503.41631355932202</v>
      </c>
      <c r="BH175" s="12">
        <v>423.54948805460754</v>
      </c>
      <c r="BI175" s="12">
        <v>519.19934640522877</v>
      </c>
      <c r="BJ175" s="12">
        <v>412.21264367816093</v>
      </c>
      <c r="BK175" s="12">
        <v>576.60714285714289</v>
      </c>
      <c r="BL175" s="12">
        <v>438.64159631619339</v>
      </c>
      <c r="BM175" s="12">
        <v>445.61855670103091</v>
      </c>
      <c r="BN175" s="12">
        <v>686.1142217245241</v>
      </c>
      <c r="BO175" s="12">
        <v>439.08582089552237</v>
      </c>
      <c r="BP175" s="12">
        <v>493.4</v>
      </c>
      <c r="BQ175" s="12">
        <v>426.39296187683283</v>
      </c>
      <c r="BR175" s="12">
        <v>433.33333333333331</v>
      </c>
      <c r="BS175" s="12">
        <v>439.7358490566038</v>
      </c>
      <c r="BT175" s="12">
        <v>445.44392523364485</v>
      </c>
      <c r="BU175" s="12">
        <v>435.89970501474926</v>
      </c>
      <c r="BV175" s="12">
        <v>450.24271844660194</v>
      </c>
      <c r="BW175" s="12">
        <v>457.95814838300572</v>
      </c>
      <c r="BX175" s="12">
        <v>379.40716408571876</v>
      </c>
      <c r="BY175" s="12">
        <v>436.88162544169609</v>
      </c>
      <c r="BZ175" s="12">
        <v>402.81904118838622</v>
      </c>
      <c r="CA175" s="12">
        <v>478.22983583154888</v>
      </c>
      <c r="CB175" s="12">
        <v>446.74915635545557</v>
      </c>
      <c r="CC175" s="12">
        <v>427.81690140845069</v>
      </c>
      <c r="CD175" s="12">
        <v>436.67296956600035</v>
      </c>
      <c r="CE175" s="12">
        <v>673</v>
      </c>
    </row>
    <row r="176" spans="1:84" ht="21" x14ac:dyDescent="0.35">
      <c r="A176" s="71">
        <v>172</v>
      </c>
      <c r="B176" s="78" t="s">
        <v>327</v>
      </c>
      <c r="C176" s="79" t="s">
        <v>222</v>
      </c>
      <c r="D176" s="79" t="s">
        <v>223</v>
      </c>
      <c r="E176" s="79" t="s">
        <v>224</v>
      </c>
      <c r="F176" s="79" t="s">
        <v>225</v>
      </c>
      <c r="G176" s="79" t="s">
        <v>226</v>
      </c>
      <c r="H176" s="79" t="s">
        <v>227</v>
      </c>
      <c r="I176" s="79" t="s">
        <v>228</v>
      </c>
      <c r="J176" s="79" t="s">
        <v>229</v>
      </c>
      <c r="K176" s="79" t="s">
        <v>230</v>
      </c>
      <c r="L176" s="79" t="s">
        <v>231</v>
      </c>
      <c r="M176" s="79" t="s">
        <v>232</v>
      </c>
      <c r="N176" s="79" t="s">
        <v>233</v>
      </c>
      <c r="O176" s="79" t="s">
        <v>234</v>
      </c>
      <c r="P176" s="79" t="s">
        <v>235</v>
      </c>
      <c r="Q176" s="79" t="s">
        <v>236</v>
      </c>
      <c r="R176" s="79" t="s">
        <v>237</v>
      </c>
      <c r="S176" s="79" t="s">
        <v>238</v>
      </c>
      <c r="T176" s="79" t="s">
        <v>239</v>
      </c>
      <c r="U176" s="79" t="s">
        <v>240</v>
      </c>
      <c r="V176" s="79" t="s">
        <v>241</v>
      </c>
      <c r="W176" s="79" t="s">
        <v>242</v>
      </c>
      <c r="X176" s="79" t="s">
        <v>243</v>
      </c>
      <c r="Y176" s="79" t="s">
        <v>244</v>
      </c>
      <c r="Z176" s="79" t="s">
        <v>245</v>
      </c>
      <c r="AA176" s="79" t="s">
        <v>246</v>
      </c>
      <c r="AB176" s="79" t="s">
        <v>247</v>
      </c>
      <c r="AC176" s="79" t="s">
        <v>248</v>
      </c>
      <c r="AD176" s="79" t="s">
        <v>249</v>
      </c>
      <c r="AE176" s="79" t="s">
        <v>250</v>
      </c>
      <c r="AF176" s="79" t="s">
        <v>251</v>
      </c>
      <c r="AG176" s="79" t="s">
        <v>252</v>
      </c>
      <c r="AH176" s="79" t="s">
        <v>253</v>
      </c>
      <c r="AI176" s="79" t="s">
        <v>254</v>
      </c>
      <c r="AJ176" s="79" t="s">
        <v>255</v>
      </c>
      <c r="AK176" s="79" t="s">
        <v>256</v>
      </c>
      <c r="AL176" s="79" t="s">
        <v>257</v>
      </c>
      <c r="AM176" s="79" t="s">
        <v>258</v>
      </c>
      <c r="AN176" s="79" t="s">
        <v>259</v>
      </c>
      <c r="AO176" s="79" t="s">
        <v>260</v>
      </c>
      <c r="AP176" s="79" t="s">
        <v>261</v>
      </c>
      <c r="AQ176" s="79" t="s">
        <v>262</v>
      </c>
      <c r="AR176" s="79" t="s">
        <v>263</v>
      </c>
      <c r="AS176" s="79" t="s">
        <v>264</v>
      </c>
      <c r="AT176" s="79" t="s">
        <v>265</v>
      </c>
      <c r="AU176" s="79" t="s">
        <v>266</v>
      </c>
      <c r="AV176" s="79" t="s">
        <v>267</v>
      </c>
      <c r="AW176" s="79" t="s">
        <v>268</v>
      </c>
      <c r="AX176" s="79" t="s">
        <v>269</v>
      </c>
      <c r="AY176" s="79" t="s">
        <v>270</v>
      </c>
      <c r="AZ176" s="79" t="s">
        <v>271</v>
      </c>
      <c r="BA176" s="79" t="s">
        <v>272</v>
      </c>
      <c r="BB176" s="79" t="s">
        <v>273</v>
      </c>
      <c r="BC176" s="79" t="s">
        <v>274</v>
      </c>
      <c r="BD176" s="79" t="s">
        <v>275</v>
      </c>
      <c r="BE176" s="79" t="s">
        <v>276</v>
      </c>
      <c r="BF176" s="79" t="s">
        <v>277</v>
      </c>
      <c r="BG176" s="79" t="s">
        <v>278</v>
      </c>
      <c r="BH176" s="79" t="s">
        <v>279</v>
      </c>
      <c r="BI176" s="79" t="s">
        <v>280</v>
      </c>
      <c r="BJ176" s="79" t="s">
        <v>281</v>
      </c>
      <c r="BK176" s="79" t="s">
        <v>282</v>
      </c>
      <c r="BL176" s="79" t="s">
        <v>283</v>
      </c>
      <c r="BM176" s="79" t="s">
        <v>284</v>
      </c>
      <c r="BN176" s="79" t="s">
        <v>285</v>
      </c>
      <c r="BO176" s="79" t="s">
        <v>286</v>
      </c>
      <c r="BP176" s="79" t="s">
        <v>287</v>
      </c>
      <c r="BQ176" s="79" t="s">
        <v>288</v>
      </c>
      <c r="BR176" s="79" t="s">
        <v>289</v>
      </c>
      <c r="BS176" s="79" t="s">
        <v>290</v>
      </c>
      <c r="BT176" s="79" t="s">
        <v>291</v>
      </c>
      <c r="BU176" s="79" t="s">
        <v>292</v>
      </c>
      <c r="BV176" s="79" t="s">
        <v>293</v>
      </c>
      <c r="BW176" s="79" t="s">
        <v>294</v>
      </c>
      <c r="BX176" s="79" t="s">
        <v>295</v>
      </c>
      <c r="BY176" s="79" t="s">
        <v>296</v>
      </c>
      <c r="BZ176" s="79" t="s">
        <v>297</v>
      </c>
      <c r="CA176" s="79" t="s">
        <v>298</v>
      </c>
      <c r="CB176" s="79" t="s">
        <v>299</v>
      </c>
      <c r="CC176" s="79" t="s">
        <v>300</v>
      </c>
      <c r="CD176" s="79" t="s">
        <v>301</v>
      </c>
      <c r="CE176" s="73" t="s">
        <v>302</v>
      </c>
    </row>
    <row r="177" spans="1:84" x14ac:dyDescent="0.35">
      <c r="A177" s="71">
        <v>173</v>
      </c>
      <c r="B177" s="75" t="s">
        <v>155</v>
      </c>
      <c r="C177" s="76">
        <v>400</v>
      </c>
      <c r="D177" s="76">
        <v>376</v>
      </c>
      <c r="E177" s="76">
        <v>2982</v>
      </c>
      <c r="F177" s="76">
        <v>3532</v>
      </c>
      <c r="G177" s="76">
        <v>1258</v>
      </c>
      <c r="H177" s="76">
        <v>1379</v>
      </c>
      <c r="I177" s="76">
        <v>3037</v>
      </c>
      <c r="J177" s="76">
        <v>476</v>
      </c>
      <c r="K177" s="76">
        <v>4460</v>
      </c>
      <c r="L177" s="76">
        <v>6944</v>
      </c>
      <c r="M177" s="76">
        <v>292</v>
      </c>
      <c r="N177" s="76">
        <v>1324</v>
      </c>
      <c r="O177" s="76">
        <v>1650</v>
      </c>
      <c r="P177" s="76">
        <v>6112</v>
      </c>
      <c r="Q177" s="76">
        <v>581</v>
      </c>
      <c r="R177" s="76">
        <v>634</v>
      </c>
      <c r="S177" s="76">
        <v>507</v>
      </c>
      <c r="T177" s="76">
        <v>5672</v>
      </c>
      <c r="U177" s="76">
        <v>1647</v>
      </c>
      <c r="V177" s="76">
        <v>3461</v>
      </c>
      <c r="W177" s="76">
        <v>421</v>
      </c>
      <c r="X177" s="76">
        <v>4297</v>
      </c>
      <c r="Y177" s="76">
        <v>660</v>
      </c>
      <c r="Z177" s="76">
        <v>400</v>
      </c>
      <c r="AA177" s="76">
        <v>3106</v>
      </c>
      <c r="AB177" s="76">
        <v>5379</v>
      </c>
      <c r="AC177" s="76">
        <v>7489</v>
      </c>
      <c r="AD177" s="76">
        <v>1821</v>
      </c>
      <c r="AE177" s="76">
        <v>527</v>
      </c>
      <c r="AF177" s="76">
        <v>268</v>
      </c>
      <c r="AG177" s="76">
        <v>3010</v>
      </c>
      <c r="AH177" s="76">
        <v>611</v>
      </c>
      <c r="AI177" s="76">
        <v>5207</v>
      </c>
      <c r="AJ177" s="76">
        <v>475</v>
      </c>
      <c r="AK177" s="76">
        <v>4602</v>
      </c>
      <c r="AL177" s="76">
        <v>4068</v>
      </c>
      <c r="AM177" s="76">
        <v>2427</v>
      </c>
      <c r="AN177" s="76">
        <v>327</v>
      </c>
      <c r="AO177" s="76">
        <v>958</v>
      </c>
      <c r="AP177" s="76">
        <v>4158</v>
      </c>
      <c r="AQ177" s="76">
        <v>234</v>
      </c>
      <c r="AR177" s="76">
        <v>2243</v>
      </c>
      <c r="AS177" s="76">
        <v>2898</v>
      </c>
      <c r="AT177" s="76">
        <v>1347</v>
      </c>
      <c r="AU177" s="76">
        <v>2486</v>
      </c>
      <c r="AV177" s="76">
        <v>1972</v>
      </c>
      <c r="AW177" s="76">
        <v>882</v>
      </c>
      <c r="AX177" s="76">
        <v>1102</v>
      </c>
      <c r="AY177" s="76">
        <v>6076</v>
      </c>
      <c r="AZ177" s="76">
        <v>4114</v>
      </c>
      <c r="BA177" s="76">
        <v>714</v>
      </c>
      <c r="BB177" s="76">
        <v>6614</v>
      </c>
      <c r="BC177" s="76">
        <v>5065</v>
      </c>
      <c r="BD177" s="76">
        <v>513</v>
      </c>
      <c r="BE177" s="76">
        <v>376</v>
      </c>
      <c r="BF177" s="76">
        <v>420</v>
      </c>
      <c r="BG177" s="76">
        <v>980</v>
      </c>
      <c r="BH177" s="76">
        <v>438</v>
      </c>
      <c r="BI177" s="76">
        <v>1918</v>
      </c>
      <c r="BJ177" s="76">
        <v>255</v>
      </c>
      <c r="BK177" s="76">
        <v>111</v>
      </c>
      <c r="BL177" s="76">
        <v>869</v>
      </c>
      <c r="BM177" s="76">
        <v>508</v>
      </c>
      <c r="BN177" s="76">
        <v>2433</v>
      </c>
      <c r="BO177" s="76">
        <v>434</v>
      </c>
      <c r="BP177" s="76">
        <v>605</v>
      </c>
      <c r="BQ177" s="76">
        <v>627</v>
      </c>
      <c r="BR177" s="76">
        <v>192</v>
      </c>
      <c r="BS177" s="76">
        <v>863</v>
      </c>
      <c r="BT177" s="76">
        <v>968</v>
      </c>
      <c r="BU177" s="76">
        <v>1249</v>
      </c>
      <c r="BV177" s="76">
        <v>114</v>
      </c>
      <c r="BW177" s="76">
        <v>4835</v>
      </c>
      <c r="BX177" s="76">
        <v>5813</v>
      </c>
      <c r="BY177" s="76">
        <v>1013</v>
      </c>
      <c r="BZ177" s="76">
        <v>3254</v>
      </c>
      <c r="CA177" s="76">
        <v>1821</v>
      </c>
      <c r="CB177" s="76">
        <v>3231</v>
      </c>
      <c r="CC177" s="76">
        <v>307</v>
      </c>
      <c r="CD177" s="76">
        <v>166938</v>
      </c>
      <c r="CE177" s="12">
        <v>120717</v>
      </c>
    </row>
    <row r="178" spans="1:84" ht="13.5" customHeight="1" x14ac:dyDescent="0.35">
      <c r="A178" s="71">
        <v>174</v>
      </c>
      <c r="B178" s="75" t="s">
        <v>156</v>
      </c>
      <c r="C178" s="76">
        <v>2345</v>
      </c>
      <c r="D178" s="76">
        <v>2005</v>
      </c>
      <c r="E178" s="76">
        <v>13113</v>
      </c>
      <c r="F178" s="76">
        <v>16134</v>
      </c>
      <c r="G178" s="76">
        <v>6983</v>
      </c>
      <c r="H178" s="76">
        <v>7578</v>
      </c>
      <c r="I178" s="76">
        <v>14311</v>
      </c>
      <c r="J178" s="76">
        <v>2831</v>
      </c>
      <c r="K178" s="76">
        <v>20541</v>
      </c>
      <c r="L178" s="76">
        <v>17383</v>
      </c>
      <c r="M178" s="76">
        <v>1232</v>
      </c>
      <c r="N178" s="76">
        <v>6302</v>
      </c>
      <c r="O178" s="76">
        <v>8726</v>
      </c>
      <c r="P178" s="76">
        <v>22403</v>
      </c>
      <c r="Q178" s="76">
        <v>2779</v>
      </c>
      <c r="R178" s="76">
        <v>3516</v>
      </c>
      <c r="S178" s="76">
        <v>2782</v>
      </c>
      <c r="T178" s="76">
        <v>13360</v>
      </c>
      <c r="U178" s="76">
        <v>9735</v>
      </c>
      <c r="V178" s="76">
        <v>15447</v>
      </c>
      <c r="W178" s="76">
        <v>2230</v>
      </c>
      <c r="X178" s="76">
        <v>15586</v>
      </c>
      <c r="Y178" s="76">
        <v>3260</v>
      </c>
      <c r="Z178" s="76">
        <v>2301</v>
      </c>
      <c r="AA178" s="76">
        <v>14639</v>
      </c>
      <c r="AB178" s="76">
        <v>14926</v>
      </c>
      <c r="AC178" s="76">
        <v>32259</v>
      </c>
      <c r="AD178" s="76">
        <v>8104</v>
      </c>
      <c r="AE178" s="76">
        <v>2818</v>
      </c>
      <c r="AF178" s="76">
        <v>1138</v>
      </c>
      <c r="AG178" s="76">
        <v>9135</v>
      </c>
      <c r="AH178" s="76">
        <v>3067</v>
      </c>
      <c r="AI178" s="76">
        <v>13702</v>
      </c>
      <c r="AJ178" s="76">
        <v>2579</v>
      </c>
      <c r="AK178" s="76">
        <v>19402</v>
      </c>
      <c r="AL178" s="76">
        <v>18459</v>
      </c>
      <c r="AM178" s="76">
        <v>9797</v>
      </c>
      <c r="AN178" s="76">
        <v>1452</v>
      </c>
      <c r="AO178" s="76">
        <v>6132</v>
      </c>
      <c r="AP178" s="76">
        <v>18981</v>
      </c>
      <c r="AQ178" s="76">
        <v>1688</v>
      </c>
      <c r="AR178" s="76">
        <v>5009</v>
      </c>
      <c r="AS178" s="76">
        <v>13642</v>
      </c>
      <c r="AT178" s="76">
        <v>6051</v>
      </c>
      <c r="AU178" s="76">
        <v>8068</v>
      </c>
      <c r="AV178" s="76">
        <v>7071</v>
      </c>
      <c r="AW178" s="76">
        <v>4295</v>
      </c>
      <c r="AX178" s="76">
        <v>5456</v>
      </c>
      <c r="AY178" s="76">
        <v>23337</v>
      </c>
      <c r="AZ178" s="76">
        <v>13218</v>
      </c>
      <c r="BA178" s="76">
        <v>3807</v>
      </c>
      <c r="BB178" s="76">
        <v>14157</v>
      </c>
      <c r="BC178" s="76">
        <v>30050</v>
      </c>
      <c r="BD178" s="76">
        <v>3551</v>
      </c>
      <c r="BE178" s="76">
        <v>2399</v>
      </c>
      <c r="BF178" s="76">
        <v>2510</v>
      </c>
      <c r="BG178" s="76">
        <v>6546</v>
      </c>
      <c r="BH178" s="76">
        <v>2151</v>
      </c>
      <c r="BI178" s="76">
        <v>8392</v>
      </c>
      <c r="BJ178" s="76">
        <v>1298</v>
      </c>
      <c r="BK178" s="76">
        <v>930</v>
      </c>
      <c r="BL178" s="76">
        <v>5276</v>
      </c>
      <c r="BM178" s="76">
        <v>2937</v>
      </c>
      <c r="BN178" s="76">
        <v>11947</v>
      </c>
      <c r="BO178" s="76">
        <v>2218</v>
      </c>
      <c r="BP178" s="76">
        <v>4150</v>
      </c>
      <c r="BQ178" s="76">
        <v>2747</v>
      </c>
      <c r="BR178" s="76">
        <v>1226</v>
      </c>
      <c r="BS178" s="76">
        <v>4744</v>
      </c>
      <c r="BT178" s="76">
        <v>4751</v>
      </c>
      <c r="BU178" s="76">
        <v>6628</v>
      </c>
      <c r="BV178" s="76">
        <v>767</v>
      </c>
      <c r="BW178" s="76">
        <v>21803</v>
      </c>
      <c r="BX178" s="76">
        <v>15758</v>
      </c>
      <c r="BY178" s="76">
        <v>4422</v>
      </c>
      <c r="BZ178" s="76">
        <v>11759</v>
      </c>
      <c r="CA178" s="76">
        <v>6395</v>
      </c>
      <c r="CB178" s="76">
        <v>18434</v>
      </c>
      <c r="CC178" s="76">
        <v>1308</v>
      </c>
      <c r="CD178" s="76">
        <v>680902</v>
      </c>
      <c r="CE178" s="12">
        <v>453062</v>
      </c>
    </row>
    <row r="179" spans="1:84" x14ac:dyDescent="0.35">
      <c r="A179" s="71">
        <v>175</v>
      </c>
      <c r="B179" s="75" t="s">
        <v>14</v>
      </c>
      <c r="C179" s="76">
        <f>SUM(C177:C178)</f>
        <v>2745</v>
      </c>
      <c r="D179" s="76">
        <f t="shared" ref="D179:M179" si="55">SUM(D177:D178)</f>
        <v>2381</v>
      </c>
      <c r="E179" s="76">
        <f t="shared" si="55"/>
        <v>16095</v>
      </c>
      <c r="F179" s="76">
        <f t="shared" si="55"/>
        <v>19666</v>
      </c>
      <c r="G179" s="76">
        <f t="shared" si="55"/>
        <v>8241</v>
      </c>
      <c r="H179" s="76">
        <f t="shared" si="55"/>
        <v>8957</v>
      </c>
      <c r="I179" s="76">
        <f t="shared" si="55"/>
        <v>17348</v>
      </c>
      <c r="J179" s="76">
        <f t="shared" si="55"/>
        <v>3307</v>
      </c>
      <c r="K179" s="76">
        <f t="shared" si="55"/>
        <v>25001</v>
      </c>
      <c r="L179" s="76">
        <f t="shared" si="55"/>
        <v>24327</v>
      </c>
      <c r="M179" s="76">
        <f t="shared" si="55"/>
        <v>1524</v>
      </c>
      <c r="N179" s="76">
        <f>SUM(N177:N178)</f>
        <v>7626</v>
      </c>
      <c r="O179" s="76">
        <f t="shared" ref="O179:P179" si="56">SUM(O177:O178)</f>
        <v>10376</v>
      </c>
      <c r="P179" s="76">
        <f t="shared" si="56"/>
        <v>28515</v>
      </c>
      <c r="Q179" s="76">
        <f t="shared" ref="Q179" si="57">SUM(Q177:Q178)</f>
        <v>3360</v>
      </c>
      <c r="R179" s="76">
        <f t="shared" ref="R179" si="58">SUM(R177:R178)</f>
        <v>4150</v>
      </c>
      <c r="S179" s="76">
        <f t="shared" ref="S179" si="59">SUM(S177:S178)</f>
        <v>3289</v>
      </c>
      <c r="T179" s="76">
        <f t="shared" ref="T179" si="60">SUM(T177:T178)</f>
        <v>19032</v>
      </c>
      <c r="U179" s="76">
        <f t="shared" ref="U179" si="61">SUM(U177:U178)</f>
        <v>11382</v>
      </c>
      <c r="V179" s="76">
        <f t="shared" ref="V179" si="62">SUM(V177:V178)</f>
        <v>18908</v>
      </c>
      <c r="W179" s="76">
        <f t="shared" ref="W179" si="63">SUM(W177:W178)</f>
        <v>2651</v>
      </c>
      <c r="X179" s="76">
        <f t="shared" ref="X179" si="64">SUM(X177:X178)</f>
        <v>19883</v>
      </c>
      <c r="Y179" s="76">
        <f t="shared" ref="Y179" si="65">SUM(Y177:Y178)</f>
        <v>3920</v>
      </c>
      <c r="Z179" s="76">
        <f t="shared" ref="Z179:AA179" si="66">SUM(Z177:Z178)</f>
        <v>2701</v>
      </c>
      <c r="AA179" s="76">
        <f t="shared" si="66"/>
        <v>17745</v>
      </c>
      <c r="AB179" s="76">
        <f t="shared" ref="AB179:AC179" si="67">SUM(AB177:AB178)</f>
        <v>20305</v>
      </c>
      <c r="AC179" s="76">
        <f t="shared" si="67"/>
        <v>39748</v>
      </c>
      <c r="AD179" s="76">
        <f t="shared" ref="AD179" si="68">SUM(AD177:AD178)</f>
        <v>9925</v>
      </c>
      <c r="AE179" s="76">
        <f t="shared" ref="AE179" si="69">SUM(AE177:AE178)</f>
        <v>3345</v>
      </c>
      <c r="AF179" s="76">
        <f t="shared" ref="AF179" si="70">SUM(AF177:AF178)</f>
        <v>1406</v>
      </c>
      <c r="AG179" s="76">
        <f t="shared" ref="AG179" si="71">SUM(AG177:AG178)</f>
        <v>12145</v>
      </c>
      <c r="AH179" s="76">
        <f t="shared" ref="AH179" si="72">SUM(AH177:AH178)</f>
        <v>3678</v>
      </c>
      <c r="AI179" s="76">
        <f t="shared" ref="AI179" si="73">SUM(AI177:AI178)</f>
        <v>18909</v>
      </c>
      <c r="AJ179" s="76">
        <f t="shared" ref="AJ179" si="74">SUM(AJ177:AJ178)</f>
        <v>3054</v>
      </c>
      <c r="AK179" s="76">
        <f t="shared" ref="AK179" si="75">SUM(AK177:AK178)</f>
        <v>24004</v>
      </c>
      <c r="AL179" s="76">
        <f t="shared" ref="AL179" si="76">SUM(AL177:AL178)</f>
        <v>22527</v>
      </c>
      <c r="AM179" s="76">
        <f t="shared" ref="AM179:AN179" si="77">SUM(AM177:AM178)</f>
        <v>12224</v>
      </c>
      <c r="AN179" s="76">
        <f t="shared" si="77"/>
        <v>1779</v>
      </c>
      <c r="AO179" s="76">
        <f t="shared" ref="AO179:AP179" si="78">SUM(AO177:AO178)</f>
        <v>7090</v>
      </c>
      <c r="AP179" s="76">
        <f t="shared" si="78"/>
        <v>23139</v>
      </c>
      <c r="AQ179" s="76">
        <f t="shared" ref="AQ179" si="79">SUM(AQ177:AQ178)</f>
        <v>1922</v>
      </c>
      <c r="AR179" s="76">
        <f t="shared" ref="AR179" si="80">SUM(AR177:AR178)</f>
        <v>7252</v>
      </c>
      <c r="AS179" s="76">
        <f t="shared" ref="AS179" si="81">SUM(AS177:AS178)</f>
        <v>16540</v>
      </c>
      <c r="AT179" s="76">
        <f t="shared" ref="AT179" si="82">SUM(AT177:AT178)</f>
        <v>7398</v>
      </c>
      <c r="AU179" s="76">
        <f t="shared" ref="AU179" si="83">SUM(AU177:AU178)</f>
        <v>10554</v>
      </c>
      <c r="AV179" s="76">
        <f t="shared" ref="AV179" si="84">SUM(AV177:AV178)</f>
        <v>9043</v>
      </c>
      <c r="AW179" s="76">
        <f t="shared" ref="AW179" si="85">SUM(AW177:AW178)</f>
        <v>5177</v>
      </c>
      <c r="AX179" s="76">
        <f t="shared" ref="AX179" si="86">SUM(AX177:AX178)</f>
        <v>6558</v>
      </c>
      <c r="AY179" s="76">
        <f t="shared" ref="AY179" si="87">SUM(AY177:AY178)</f>
        <v>29413</v>
      </c>
      <c r="AZ179" s="76">
        <f t="shared" ref="AZ179:BA179" si="88">SUM(AZ177:AZ178)</f>
        <v>17332</v>
      </c>
      <c r="BA179" s="76">
        <f t="shared" si="88"/>
        <v>4521</v>
      </c>
      <c r="BB179" s="76">
        <f t="shared" ref="BB179:BC179" si="89">SUM(BB177:BB178)</f>
        <v>20771</v>
      </c>
      <c r="BC179" s="76">
        <f t="shared" si="89"/>
        <v>35115</v>
      </c>
      <c r="BD179" s="76">
        <f t="shared" ref="BD179" si="90">SUM(BD177:BD178)</f>
        <v>4064</v>
      </c>
      <c r="BE179" s="76">
        <f t="shared" ref="BE179" si="91">SUM(BE177:BE178)</f>
        <v>2775</v>
      </c>
      <c r="BF179" s="76">
        <f t="shared" ref="BF179" si="92">SUM(BF177:BF178)</f>
        <v>2930</v>
      </c>
      <c r="BG179" s="76">
        <f t="shared" ref="BG179" si="93">SUM(BG177:BG178)</f>
        <v>7526</v>
      </c>
      <c r="BH179" s="76">
        <f t="shared" ref="BH179" si="94">SUM(BH177:BH178)</f>
        <v>2589</v>
      </c>
      <c r="BI179" s="76">
        <f t="shared" ref="BI179" si="95">SUM(BI177:BI178)</f>
        <v>10310</v>
      </c>
      <c r="BJ179" s="76">
        <f t="shared" ref="BJ179" si="96">SUM(BJ177:BJ178)</f>
        <v>1553</v>
      </c>
      <c r="BK179" s="76">
        <f t="shared" ref="BK179" si="97">SUM(BK177:BK178)</f>
        <v>1041</v>
      </c>
      <c r="BL179" s="76">
        <f t="shared" ref="BL179" si="98">SUM(BL177:BL178)</f>
        <v>6145</v>
      </c>
      <c r="BM179" s="76">
        <f t="shared" ref="BM179:BN179" si="99">SUM(BM177:BM178)</f>
        <v>3445</v>
      </c>
      <c r="BN179" s="76">
        <f t="shared" si="99"/>
        <v>14380</v>
      </c>
      <c r="BO179" s="76">
        <f t="shared" ref="BO179:BP179" si="100">SUM(BO177:BO178)</f>
        <v>2652</v>
      </c>
      <c r="BP179" s="76">
        <f t="shared" si="100"/>
        <v>4755</v>
      </c>
      <c r="BQ179" s="76">
        <f t="shared" ref="BQ179" si="101">SUM(BQ177:BQ178)</f>
        <v>3374</v>
      </c>
      <c r="BR179" s="76">
        <f t="shared" ref="BR179" si="102">SUM(BR177:BR178)</f>
        <v>1418</v>
      </c>
      <c r="BS179" s="76">
        <f t="shared" ref="BS179" si="103">SUM(BS177:BS178)</f>
        <v>5607</v>
      </c>
      <c r="BT179" s="76">
        <f t="shared" ref="BT179" si="104">SUM(BT177:BT178)</f>
        <v>5719</v>
      </c>
      <c r="BU179" s="76">
        <f t="shared" ref="BU179" si="105">SUM(BU177:BU178)</f>
        <v>7877</v>
      </c>
      <c r="BV179" s="76">
        <f t="shared" ref="BV179" si="106">SUM(BV177:BV178)</f>
        <v>881</v>
      </c>
      <c r="BW179" s="76">
        <f t="shared" ref="BW179" si="107">SUM(BW177:BW178)</f>
        <v>26638</v>
      </c>
      <c r="BX179" s="76">
        <f t="shared" ref="BX179" si="108">SUM(BX177:BX178)</f>
        <v>21571</v>
      </c>
      <c r="BY179" s="76">
        <f t="shared" ref="BY179" si="109">SUM(BY177:BY178)</f>
        <v>5435</v>
      </c>
      <c r="BZ179" s="76">
        <f t="shared" ref="BZ179:CA179" si="110">SUM(BZ177:BZ178)</f>
        <v>15013</v>
      </c>
      <c r="CA179" s="76">
        <f t="shared" si="110"/>
        <v>8216</v>
      </c>
      <c r="CB179" s="76">
        <f t="shared" ref="CB179:CC179" si="111">SUM(CB177:CB178)</f>
        <v>21665</v>
      </c>
      <c r="CC179" s="76">
        <f t="shared" si="111"/>
        <v>1615</v>
      </c>
      <c r="CD179" s="76">
        <f t="shared" ref="CD179" si="112">SUM(CD177:CD178)</f>
        <v>847840</v>
      </c>
      <c r="CE179" s="76">
        <f t="shared" ref="CE179" si="113">SUM(CE177:CE178)</f>
        <v>573779</v>
      </c>
    </row>
    <row r="180" spans="1:84" s="74" customFormat="1" ht="18.75" x14ac:dyDescent="0.35">
      <c r="A180" s="71">
        <v>176</v>
      </c>
      <c r="B180" s="72" t="s">
        <v>328</v>
      </c>
      <c r="C180" s="73" t="s">
        <v>222</v>
      </c>
      <c r="D180" s="73" t="s">
        <v>223</v>
      </c>
      <c r="E180" s="73" t="s">
        <v>224</v>
      </c>
      <c r="F180" s="73" t="s">
        <v>225</v>
      </c>
      <c r="G180" s="73" t="s">
        <v>226</v>
      </c>
      <c r="H180" s="73" t="s">
        <v>227</v>
      </c>
      <c r="I180" s="73" t="s">
        <v>228</v>
      </c>
      <c r="J180" s="73" t="s">
        <v>229</v>
      </c>
      <c r="K180" s="73" t="s">
        <v>230</v>
      </c>
      <c r="L180" s="73" t="s">
        <v>231</v>
      </c>
      <c r="M180" s="73" t="s">
        <v>232</v>
      </c>
      <c r="N180" s="73" t="s">
        <v>233</v>
      </c>
      <c r="O180" s="73" t="s">
        <v>234</v>
      </c>
      <c r="P180" s="73" t="s">
        <v>235</v>
      </c>
      <c r="Q180" s="73" t="s">
        <v>236</v>
      </c>
      <c r="R180" s="73" t="s">
        <v>237</v>
      </c>
      <c r="S180" s="73" t="s">
        <v>238</v>
      </c>
      <c r="T180" s="73" t="s">
        <v>239</v>
      </c>
      <c r="U180" s="73" t="s">
        <v>240</v>
      </c>
      <c r="V180" s="73" t="s">
        <v>241</v>
      </c>
      <c r="W180" s="73" t="s">
        <v>242</v>
      </c>
      <c r="X180" s="73" t="s">
        <v>243</v>
      </c>
      <c r="Y180" s="73" t="s">
        <v>244</v>
      </c>
      <c r="Z180" s="73" t="s">
        <v>245</v>
      </c>
      <c r="AA180" s="73" t="s">
        <v>246</v>
      </c>
      <c r="AB180" s="73" t="s">
        <v>247</v>
      </c>
      <c r="AC180" s="73" t="s">
        <v>248</v>
      </c>
      <c r="AD180" s="73" t="s">
        <v>249</v>
      </c>
      <c r="AE180" s="73" t="s">
        <v>250</v>
      </c>
      <c r="AF180" s="73" t="s">
        <v>251</v>
      </c>
      <c r="AG180" s="73" t="s">
        <v>252</v>
      </c>
      <c r="AH180" s="73" t="s">
        <v>253</v>
      </c>
      <c r="AI180" s="73" t="s">
        <v>254</v>
      </c>
      <c r="AJ180" s="73" t="s">
        <v>255</v>
      </c>
      <c r="AK180" s="73" t="s">
        <v>256</v>
      </c>
      <c r="AL180" s="73" t="s">
        <v>257</v>
      </c>
      <c r="AM180" s="73" t="s">
        <v>258</v>
      </c>
      <c r="AN180" s="73" t="s">
        <v>259</v>
      </c>
      <c r="AO180" s="73" t="s">
        <v>260</v>
      </c>
      <c r="AP180" s="73" t="s">
        <v>261</v>
      </c>
      <c r="AQ180" s="73" t="s">
        <v>262</v>
      </c>
      <c r="AR180" s="73" t="s">
        <v>263</v>
      </c>
      <c r="AS180" s="73" t="s">
        <v>264</v>
      </c>
      <c r="AT180" s="73" t="s">
        <v>265</v>
      </c>
      <c r="AU180" s="73" t="s">
        <v>266</v>
      </c>
      <c r="AV180" s="73" t="s">
        <v>267</v>
      </c>
      <c r="AW180" s="73" t="s">
        <v>268</v>
      </c>
      <c r="AX180" s="73" t="s">
        <v>269</v>
      </c>
      <c r="AY180" s="73" t="s">
        <v>270</v>
      </c>
      <c r="AZ180" s="73" t="s">
        <v>271</v>
      </c>
      <c r="BA180" s="73" t="s">
        <v>272</v>
      </c>
      <c r="BB180" s="73" t="s">
        <v>273</v>
      </c>
      <c r="BC180" s="73" t="s">
        <v>274</v>
      </c>
      <c r="BD180" s="73" t="s">
        <v>275</v>
      </c>
      <c r="BE180" s="73" t="s">
        <v>276</v>
      </c>
      <c r="BF180" s="73" t="s">
        <v>277</v>
      </c>
      <c r="BG180" s="73" t="s">
        <v>278</v>
      </c>
      <c r="BH180" s="73" t="s">
        <v>279</v>
      </c>
      <c r="BI180" s="73" t="s">
        <v>280</v>
      </c>
      <c r="BJ180" s="73" t="s">
        <v>281</v>
      </c>
      <c r="BK180" s="73" t="s">
        <v>282</v>
      </c>
      <c r="BL180" s="73" t="s">
        <v>283</v>
      </c>
      <c r="BM180" s="73" t="s">
        <v>284</v>
      </c>
      <c r="BN180" s="73" t="s">
        <v>285</v>
      </c>
      <c r="BO180" s="73" t="s">
        <v>286</v>
      </c>
      <c r="BP180" s="73" t="s">
        <v>287</v>
      </c>
      <c r="BQ180" s="73" t="s">
        <v>288</v>
      </c>
      <c r="BR180" s="73" t="s">
        <v>289</v>
      </c>
      <c r="BS180" s="73" t="s">
        <v>290</v>
      </c>
      <c r="BT180" s="73" t="s">
        <v>291</v>
      </c>
      <c r="BU180" s="73" t="s">
        <v>292</v>
      </c>
      <c r="BV180" s="73" t="s">
        <v>293</v>
      </c>
      <c r="BW180" s="73" t="s">
        <v>294</v>
      </c>
      <c r="BX180" s="73" t="s">
        <v>295</v>
      </c>
      <c r="BY180" s="73" t="s">
        <v>296</v>
      </c>
      <c r="BZ180" s="73" t="s">
        <v>297</v>
      </c>
      <c r="CA180" s="73" t="s">
        <v>298</v>
      </c>
      <c r="CB180" s="73" t="s">
        <v>299</v>
      </c>
      <c r="CC180" s="73" t="s">
        <v>300</v>
      </c>
      <c r="CD180" s="73" t="s">
        <v>301</v>
      </c>
      <c r="CE180" s="73" t="s">
        <v>302</v>
      </c>
      <c r="CF180" s="67"/>
    </row>
    <row r="181" spans="1:84" x14ac:dyDescent="0.35">
      <c r="A181" s="71">
        <v>177</v>
      </c>
      <c r="B181" s="75" t="s">
        <v>157</v>
      </c>
      <c r="C181" s="76">
        <v>1109</v>
      </c>
      <c r="D181" s="76">
        <v>959</v>
      </c>
      <c r="E181" s="76">
        <v>5773</v>
      </c>
      <c r="F181" s="76">
        <v>7306</v>
      </c>
      <c r="G181" s="76">
        <v>3224</v>
      </c>
      <c r="H181" s="76">
        <v>3521</v>
      </c>
      <c r="I181" s="76">
        <v>6444</v>
      </c>
      <c r="J181" s="76">
        <v>1282</v>
      </c>
      <c r="K181" s="76">
        <v>9172</v>
      </c>
      <c r="L181" s="76">
        <v>9372</v>
      </c>
      <c r="M181" s="76">
        <v>611</v>
      </c>
      <c r="N181" s="76">
        <v>2961</v>
      </c>
      <c r="O181" s="76">
        <v>4112</v>
      </c>
      <c r="P181" s="76">
        <v>11073</v>
      </c>
      <c r="Q181" s="76">
        <v>1302</v>
      </c>
      <c r="R181" s="76">
        <v>1578</v>
      </c>
      <c r="S181" s="76">
        <v>1292</v>
      </c>
      <c r="T181" s="76">
        <v>6875</v>
      </c>
      <c r="U181" s="76">
        <v>4781</v>
      </c>
      <c r="V181" s="76">
        <v>7058</v>
      </c>
      <c r="W181" s="76">
        <v>1031</v>
      </c>
      <c r="X181" s="76">
        <v>7214</v>
      </c>
      <c r="Y181" s="76">
        <v>1574</v>
      </c>
      <c r="Z181" s="76">
        <v>1189</v>
      </c>
      <c r="AA181" s="76">
        <v>6713</v>
      </c>
      <c r="AB181" s="76">
        <v>7732</v>
      </c>
      <c r="AC181" s="76">
        <v>14707</v>
      </c>
      <c r="AD181" s="76">
        <v>3855</v>
      </c>
      <c r="AE181" s="76">
        <v>1346</v>
      </c>
      <c r="AF181" s="76">
        <v>577</v>
      </c>
      <c r="AG181" s="76">
        <v>4505</v>
      </c>
      <c r="AH181" s="76">
        <v>1356</v>
      </c>
      <c r="AI181" s="76">
        <v>7359</v>
      </c>
      <c r="AJ181" s="76">
        <v>1265</v>
      </c>
      <c r="AK181" s="76">
        <v>8876</v>
      </c>
      <c r="AL181" s="76">
        <v>8551</v>
      </c>
      <c r="AM181" s="76">
        <v>4672</v>
      </c>
      <c r="AN181" s="76">
        <v>755</v>
      </c>
      <c r="AO181" s="76">
        <v>2977</v>
      </c>
      <c r="AP181" s="76">
        <v>8817</v>
      </c>
      <c r="AQ181" s="76">
        <v>805</v>
      </c>
      <c r="AR181" s="76">
        <v>2718</v>
      </c>
      <c r="AS181" s="76">
        <v>6018</v>
      </c>
      <c r="AT181" s="76">
        <v>3047</v>
      </c>
      <c r="AU181" s="76">
        <v>4201</v>
      </c>
      <c r="AV181" s="76">
        <v>3375</v>
      </c>
      <c r="AW181" s="76">
        <v>2044</v>
      </c>
      <c r="AX181" s="76">
        <v>2589</v>
      </c>
      <c r="AY181" s="76">
        <v>10982</v>
      </c>
      <c r="AZ181" s="76">
        <v>6303</v>
      </c>
      <c r="BA181" s="76">
        <v>1790</v>
      </c>
      <c r="BB181" s="76">
        <v>7300</v>
      </c>
      <c r="BC181" s="76">
        <v>13579</v>
      </c>
      <c r="BD181" s="76">
        <v>1578</v>
      </c>
      <c r="BE181" s="76">
        <v>1117</v>
      </c>
      <c r="BF181" s="76">
        <v>1254</v>
      </c>
      <c r="BG181" s="76">
        <v>3104</v>
      </c>
      <c r="BH181" s="76">
        <v>1023</v>
      </c>
      <c r="BI181" s="76">
        <v>4231</v>
      </c>
      <c r="BJ181" s="76">
        <v>662</v>
      </c>
      <c r="BK181" s="76">
        <v>387</v>
      </c>
      <c r="BL181" s="76">
        <v>2440</v>
      </c>
      <c r="BM181" s="76">
        <v>1307</v>
      </c>
      <c r="BN181" s="76">
        <v>5409</v>
      </c>
      <c r="BO181" s="76">
        <v>1085</v>
      </c>
      <c r="BP181" s="76">
        <v>1928</v>
      </c>
      <c r="BQ181" s="76">
        <v>1273</v>
      </c>
      <c r="BR181" s="76">
        <v>591</v>
      </c>
      <c r="BS181" s="76">
        <v>2153</v>
      </c>
      <c r="BT181" s="76">
        <v>2088</v>
      </c>
      <c r="BU181" s="76">
        <v>3204</v>
      </c>
      <c r="BV181" s="76">
        <v>365</v>
      </c>
      <c r="BW181" s="76">
        <v>9504</v>
      </c>
      <c r="BX181" s="76">
        <v>8379</v>
      </c>
      <c r="BY181" s="76">
        <v>2022</v>
      </c>
      <c r="BZ181" s="76">
        <v>5837</v>
      </c>
      <c r="CA181" s="76">
        <v>3106</v>
      </c>
      <c r="CB181" s="76">
        <v>8669</v>
      </c>
      <c r="CC181" s="76">
        <v>650</v>
      </c>
      <c r="CD181" s="76">
        <v>323238</v>
      </c>
      <c r="CE181" s="12">
        <v>216853</v>
      </c>
    </row>
    <row r="182" spans="1:84" x14ac:dyDescent="0.35">
      <c r="A182" s="71">
        <v>178</v>
      </c>
      <c r="B182" s="75" t="s">
        <v>158</v>
      </c>
      <c r="C182" s="76">
        <v>140</v>
      </c>
      <c r="D182" s="76">
        <v>128</v>
      </c>
      <c r="E182" s="76">
        <v>902</v>
      </c>
      <c r="F182" s="76">
        <v>1274</v>
      </c>
      <c r="G182" s="76">
        <v>444</v>
      </c>
      <c r="H182" s="76">
        <v>481</v>
      </c>
      <c r="I182" s="76">
        <v>1005</v>
      </c>
      <c r="J182" s="76">
        <v>191</v>
      </c>
      <c r="K182" s="76">
        <v>1529</v>
      </c>
      <c r="L182" s="76">
        <v>1394</v>
      </c>
      <c r="M182" s="76">
        <v>74</v>
      </c>
      <c r="N182" s="76">
        <v>420</v>
      </c>
      <c r="O182" s="76">
        <v>541</v>
      </c>
      <c r="P182" s="76">
        <v>1532</v>
      </c>
      <c r="Q182" s="76">
        <v>157</v>
      </c>
      <c r="R182" s="76">
        <v>228</v>
      </c>
      <c r="S182" s="76">
        <v>156</v>
      </c>
      <c r="T182" s="76">
        <v>1007</v>
      </c>
      <c r="U182" s="76">
        <v>597</v>
      </c>
      <c r="V182" s="76">
        <v>978</v>
      </c>
      <c r="W182" s="76">
        <v>162</v>
      </c>
      <c r="X182" s="76">
        <v>1160</v>
      </c>
      <c r="Y182" s="76">
        <v>196</v>
      </c>
      <c r="Z182" s="76">
        <v>170</v>
      </c>
      <c r="AA182" s="76">
        <v>1027</v>
      </c>
      <c r="AB182" s="76">
        <v>1050</v>
      </c>
      <c r="AC182" s="76">
        <v>2218</v>
      </c>
      <c r="AD182" s="76">
        <v>529</v>
      </c>
      <c r="AE182" s="76">
        <v>171</v>
      </c>
      <c r="AF182" s="76">
        <v>58</v>
      </c>
      <c r="AG182" s="76">
        <v>658</v>
      </c>
      <c r="AH182" s="76">
        <v>188</v>
      </c>
      <c r="AI182" s="76">
        <v>1103</v>
      </c>
      <c r="AJ182" s="76">
        <v>155</v>
      </c>
      <c r="AK182" s="76">
        <v>1244</v>
      </c>
      <c r="AL182" s="76">
        <v>1262</v>
      </c>
      <c r="AM182" s="76">
        <v>656</v>
      </c>
      <c r="AN182" s="76">
        <v>99</v>
      </c>
      <c r="AO182" s="76">
        <v>388</v>
      </c>
      <c r="AP182" s="76">
        <v>1366</v>
      </c>
      <c r="AQ182" s="76">
        <v>99</v>
      </c>
      <c r="AR182" s="76">
        <v>356</v>
      </c>
      <c r="AS182" s="76">
        <v>882</v>
      </c>
      <c r="AT182" s="76">
        <v>380</v>
      </c>
      <c r="AU182" s="76">
        <v>636</v>
      </c>
      <c r="AV182" s="76">
        <v>479</v>
      </c>
      <c r="AW182" s="76">
        <v>294</v>
      </c>
      <c r="AX182" s="76">
        <v>320</v>
      </c>
      <c r="AY182" s="76">
        <v>1791</v>
      </c>
      <c r="AZ182" s="76">
        <v>971</v>
      </c>
      <c r="BA182" s="76">
        <v>283</v>
      </c>
      <c r="BB182" s="76">
        <v>1137</v>
      </c>
      <c r="BC182" s="76">
        <v>1833</v>
      </c>
      <c r="BD182" s="76">
        <v>221</v>
      </c>
      <c r="BE182" s="76">
        <v>156</v>
      </c>
      <c r="BF182" s="76">
        <v>166</v>
      </c>
      <c r="BG182" s="76">
        <v>490</v>
      </c>
      <c r="BH182" s="76">
        <v>144</v>
      </c>
      <c r="BI182" s="76">
        <v>542</v>
      </c>
      <c r="BJ182" s="76">
        <v>91</v>
      </c>
      <c r="BK182" s="76">
        <v>65</v>
      </c>
      <c r="BL182" s="76">
        <v>347</v>
      </c>
      <c r="BM182" s="76">
        <v>160</v>
      </c>
      <c r="BN182" s="76">
        <v>813</v>
      </c>
      <c r="BO182" s="76">
        <v>133</v>
      </c>
      <c r="BP182" s="76">
        <v>280</v>
      </c>
      <c r="BQ182" s="76">
        <v>180</v>
      </c>
      <c r="BR182" s="76">
        <v>76</v>
      </c>
      <c r="BS182" s="76">
        <v>281</v>
      </c>
      <c r="BT182" s="76">
        <v>293</v>
      </c>
      <c r="BU182" s="76">
        <v>425</v>
      </c>
      <c r="BV182" s="76">
        <v>42</v>
      </c>
      <c r="BW182" s="76">
        <v>1557</v>
      </c>
      <c r="BX182" s="76">
        <v>1314</v>
      </c>
      <c r="BY182" s="76">
        <v>302</v>
      </c>
      <c r="BZ182" s="76">
        <v>865</v>
      </c>
      <c r="CA182" s="76">
        <v>470</v>
      </c>
      <c r="CB182" s="76">
        <v>1222</v>
      </c>
      <c r="CC182" s="76">
        <v>88</v>
      </c>
      <c r="CD182" s="76">
        <v>47289</v>
      </c>
      <c r="CE182" s="12">
        <v>32362</v>
      </c>
    </row>
    <row r="183" spans="1:84" x14ac:dyDescent="0.35">
      <c r="A183" s="71">
        <v>179</v>
      </c>
      <c r="B183" s="75" t="s">
        <v>159</v>
      </c>
      <c r="C183" s="76">
        <f>SUM(C181:C182)</f>
        <v>1249</v>
      </c>
      <c r="D183" s="76">
        <f t="shared" ref="D183:BO183" si="114">SUM(D181:D182)</f>
        <v>1087</v>
      </c>
      <c r="E183" s="76">
        <f t="shared" si="114"/>
        <v>6675</v>
      </c>
      <c r="F183" s="76">
        <f t="shared" si="114"/>
        <v>8580</v>
      </c>
      <c r="G183" s="76">
        <f t="shared" si="114"/>
        <v>3668</v>
      </c>
      <c r="H183" s="76">
        <f t="shared" si="114"/>
        <v>4002</v>
      </c>
      <c r="I183" s="76">
        <f t="shared" si="114"/>
        <v>7449</v>
      </c>
      <c r="J183" s="76">
        <f t="shared" si="114"/>
        <v>1473</v>
      </c>
      <c r="K183" s="76">
        <f t="shared" si="114"/>
        <v>10701</v>
      </c>
      <c r="L183" s="76">
        <f t="shared" si="114"/>
        <v>10766</v>
      </c>
      <c r="M183" s="76">
        <f t="shared" si="114"/>
        <v>685</v>
      </c>
      <c r="N183" s="76">
        <f t="shared" si="114"/>
        <v>3381</v>
      </c>
      <c r="O183" s="76">
        <f t="shared" si="114"/>
        <v>4653</v>
      </c>
      <c r="P183" s="76">
        <f t="shared" si="114"/>
        <v>12605</v>
      </c>
      <c r="Q183" s="76">
        <f t="shared" si="114"/>
        <v>1459</v>
      </c>
      <c r="R183" s="76">
        <f t="shared" si="114"/>
        <v>1806</v>
      </c>
      <c r="S183" s="76">
        <f t="shared" si="114"/>
        <v>1448</v>
      </c>
      <c r="T183" s="76">
        <f t="shared" si="114"/>
        <v>7882</v>
      </c>
      <c r="U183" s="76">
        <f t="shared" si="114"/>
        <v>5378</v>
      </c>
      <c r="V183" s="76">
        <f t="shared" si="114"/>
        <v>8036</v>
      </c>
      <c r="W183" s="76">
        <f t="shared" si="114"/>
        <v>1193</v>
      </c>
      <c r="X183" s="76">
        <f t="shared" si="114"/>
        <v>8374</v>
      </c>
      <c r="Y183" s="76">
        <f t="shared" si="114"/>
        <v>1770</v>
      </c>
      <c r="Z183" s="76">
        <f t="shared" si="114"/>
        <v>1359</v>
      </c>
      <c r="AA183" s="76">
        <f t="shared" si="114"/>
        <v>7740</v>
      </c>
      <c r="AB183" s="76">
        <f t="shared" si="114"/>
        <v>8782</v>
      </c>
      <c r="AC183" s="76">
        <f t="shared" si="114"/>
        <v>16925</v>
      </c>
      <c r="AD183" s="76">
        <f t="shared" si="114"/>
        <v>4384</v>
      </c>
      <c r="AE183" s="76">
        <f t="shared" si="114"/>
        <v>1517</v>
      </c>
      <c r="AF183" s="76">
        <f t="shared" si="114"/>
        <v>635</v>
      </c>
      <c r="AG183" s="76">
        <f t="shared" si="114"/>
        <v>5163</v>
      </c>
      <c r="AH183" s="76">
        <f t="shared" si="114"/>
        <v>1544</v>
      </c>
      <c r="AI183" s="76">
        <f t="shared" si="114"/>
        <v>8462</v>
      </c>
      <c r="AJ183" s="76">
        <f t="shared" si="114"/>
        <v>1420</v>
      </c>
      <c r="AK183" s="76">
        <f t="shared" si="114"/>
        <v>10120</v>
      </c>
      <c r="AL183" s="76">
        <f t="shared" si="114"/>
        <v>9813</v>
      </c>
      <c r="AM183" s="76">
        <f t="shared" si="114"/>
        <v>5328</v>
      </c>
      <c r="AN183" s="76">
        <f t="shared" si="114"/>
        <v>854</v>
      </c>
      <c r="AO183" s="76">
        <f t="shared" si="114"/>
        <v>3365</v>
      </c>
      <c r="AP183" s="76">
        <f t="shared" si="114"/>
        <v>10183</v>
      </c>
      <c r="AQ183" s="76">
        <f t="shared" si="114"/>
        <v>904</v>
      </c>
      <c r="AR183" s="76">
        <f t="shared" si="114"/>
        <v>3074</v>
      </c>
      <c r="AS183" s="76">
        <f t="shared" si="114"/>
        <v>6900</v>
      </c>
      <c r="AT183" s="76">
        <f t="shared" si="114"/>
        <v>3427</v>
      </c>
      <c r="AU183" s="76">
        <f t="shared" si="114"/>
        <v>4837</v>
      </c>
      <c r="AV183" s="76">
        <f t="shared" si="114"/>
        <v>3854</v>
      </c>
      <c r="AW183" s="76">
        <f t="shared" si="114"/>
        <v>2338</v>
      </c>
      <c r="AX183" s="76">
        <f t="shared" si="114"/>
        <v>2909</v>
      </c>
      <c r="AY183" s="76">
        <f t="shared" si="114"/>
        <v>12773</v>
      </c>
      <c r="AZ183" s="76">
        <f t="shared" si="114"/>
        <v>7274</v>
      </c>
      <c r="BA183" s="76">
        <f t="shared" si="114"/>
        <v>2073</v>
      </c>
      <c r="BB183" s="76">
        <f t="shared" si="114"/>
        <v>8437</v>
      </c>
      <c r="BC183" s="76">
        <f t="shared" si="114"/>
        <v>15412</v>
      </c>
      <c r="BD183" s="76">
        <f t="shared" si="114"/>
        <v>1799</v>
      </c>
      <c r="BE183" s="76">
        <f t="shared" si="114"/>
        <v>1273</v>
      </c>
      <c r="BF183" s="76">
        <f t="shared" si="114"/>
        <v>1420</v>
      </c>
      <c r="BG183" s="76">
        <f t="shared" si="114"/>
        <v>3594</v>
      </c>
      <c r="BH183" s="76">
        <f t="shared" si="114"/>
        <v>1167</v>
      </c>
      <c r="BI183" s="76">
        <f t="shared" si="114"/>
        <v>4773</v>
      </c>
      <c r="BJ183" s="76">
        <f t="shared" si="114"/>
        <v>753</v>
      </c>
      <c r="BK183" s="76">
        <f t="shared" si="114"/>
        <v>452</v>
      </c>
      <c r="BL183" s="76">
        <f t="shared" si="114"/>
        <v>2787</v>
      </c>
      <c r="BM183" s="76">
        <f t="shared" si="114"/>
        <v>1467</v>
      </c>
      <c r="BN183" s="76">
        <f t="shared" si="114"/>
        <v>6222</v>
      </c>
      <c r="BO183" s="76">
        <f t="shared" si="114"/>
        <v>1218</v>
      </c>
      <c r="BP183" s="76">
        <f t="shared" ref="BP183:CE183" si="115">SUM(BP181:BP182)</f>
        <v>2208</v>
      </c>
      <c r="BQ183" s="76">
        <f t="shared" si="115"/>
        <v>1453</v>
      </c>
      <c r="BR183" s="76">
        <f t="shared" si="115"/>
        <v>667</v>
      </c>
      <c r="BS183" s="76">
        <f t="shared" si="115"/>
        <v>2434</v>
      </c>
      <c r="BT183" s="76">
        <f t="shared" si="115"/>
        <v>2381</v>
      </c>
      <c r="BU183" s="76">
        <f t="shared" si="115"/>
        <v>3629</v>
      </c>
      <c r="BV183" s="76">
        <f t="shared" si="115"/>
        <v>407</v>
      </c>
      <c r="BW183" s="76">
        <f t="shared" si="115"/>
        <v>11061</v>
      </c>
      <c r="BX183" s="76">
        <f t="shared" si="115"/>
        <v>9693</v>
      </c>
      <c r="BY183" s="76">
        <f t="shared" si="115"/>
        <v>2324</v>
      </c>
      <c r="BZ183" s="76">
        <f t="shared" si="115"/>
        <v>6702</v>
      </c>
      <c r="CA183" s="76">
        <f t="shared" si="115"/>
        <v>3576</v>
      </c>
      <c r="CB183" s="76">
        <f t="shared" si="115"/>
        <v>9891</v>
      </c>
      <c r="CC183" s="76">
        <f t="shared" si="115"/>
        <v>738</v>
      </c>
      <c r="CD183" s="76">
        <f t="shared" si="115"/>
        <v>370527</v>
      </c>
      <c r="CE183" s="76">
        <f t="shared" si="115"/>
        <v>249215</v>
      </c>
    </row>
    <row r="184" spans="1:84" x14ac:dyDescent="0.35">
      <c r="A184" s="71">
        <v>180</v>
      </c>
      <c r="B184" s="75" t="s">
        <v>160</v>
      </c>
      <c r="C184" s="76">
        <v>1171</v>
      </c>
      <c r="D184" s="76">
        <v>1000</v>
      </c>
      <c r="E184" s="76">
        <v>7278</v>
      </c>
      <c r="F184" s="76">
        <v>8702</v>
      </c>
      <c r="G184" s="76">
        <v>3539</v>
      </c>
      <c r="H184" s="76">
        <v>3715</v>
      </c>
      <c r="I184" s="76">
        <v>7901</v>
      </c>
      <c r="J184" s="76">
        <v>1382</v>
      </c>
      <c r="K184" s="76">
        <v>11520</v>
      </c>
      <c r="L184" s="76">
        <v>10349</v>
      </c>
      <c r="M184" s="76">
        <v>612</v>
      </c>
      <c r="N184" s="76">
        <v>3144</v>
      </c>
      <c r="O184" s="76">
        <v>4423</v>
      </c>
      <c r="P184" s="76">
        <v>12619</v>
      </c>
      <c r="Q184" s="76">
        <v>1397</v>
      </c>
      <c r="R184" s="76">
        <v>1800</v>
      </c>
      <c r="S184" s="76">
        <v>1386</v>
      </c>
      <c r="T184" s="76">
        <v>8768</v>
      </c>
      <c r="U184" s="76">
        <v>4546</v>
      </c>
      <c r="V184" s="76">
        <v>8463</v>
      </c>
      <c r="W184" s="76">
        <v>1122</v>
      </c>
      <c r="X184" s="76">
        <v>9190</v>
      </c>
      <c r="Y184" s="76">
        <v>1626</v>
      </c>
      <c r="Z184" s="76">
        <v>1025</v>
      </c>
      <c r="AA184" s="76">
        <v>7675</v>
      </c>
      <c r="AB184" s="76">
        <v>9213</v>
      </c>
      <c r="AC184" s="76">
        <v>17768</v>
      </c>
      <c r="AD184" s="76">
        <v>4189</v>
      </c>
      <c r="AE184" s="76">
        <v>1403</v>
      </c>
      <c r="AF184" s="76">
        <v>590</v>
      </c>
      <c r="AG184" s="76">
        <v>5448</v>
      </c>
      <c r="AH184" s="76">
        <v>1641</v>
      </c>
      <c r="AI184" s="76">
        <v>8178</v>
      </c>
      <c r="AJ184" s="76">
        <v>1209</v>
      </c>
      <c r="AK184" s="76">
        <v>10829</v>
      </c>
      <c r="AL184" s="76">
        <v>10084</v>
      </c>
      <c r="AM184" s="76">
        <v>5307</v>
      </c>
      <c r="AN184" s="76">
        <v>665</v>
      </c>
      <c r="AO184" s="76">
        <v>2921</v>
      </c>
      <c r="AP184" s="76">
        <v>10386</v>
      </c>
      <c r="AQ184" s="76">
        <v>758</v>
      </c>
      <c r="AR184" s="76">
        <v>3359</v>
      </c>
      <c r="AS184" s="76">
        <v>7654</v>
      </c>
      <c r="AT184" s="76">
        <v>3167</v>
      </c>
      <c r="AU184" s="76">
        <v>4428</v>
      </c>
      <c r="AV184" s="76">
        <v>3802</v>
      </c>
      <c r="AW184" s="76">
        <v>2120</v>
      </c>
      <c r="AX184" s="76">
        <v>2664</v>
      </c>
      <c r="AY184" s="76">
        <v>13358</v>
      </c>
      <c r="AZ184" s="76">
        <v>7805</v>
      </c>
      <c r="BA184" s="76">
        <v>1905</v>
      </c>
      <c r="BB184" s="76">
        <v>9851</v>
      </c>
      <c r="BC184" s="76">
        <v>15294</v>
      </c>
      <c r="BD184" s="76">
        <v>1691</v>
      </c>
      <c r="BE184" s="76">
        <v>1141</v>
      </c>
      <c r="BF184" s="76">
        <v>1143</v>
      </c>
      <c r="BG184" s="76">
        <v>3089</v>
      </c>
      <c r="BH184" s="76">
        <v>1082</v>
      </c>
      <c r="BI184" s="76">
        <v>4436</v>
      </c>
      <c r="BJ184" s="76">
        <v>590</v>
      </c>
      <c r="BK184" s="76">
        <v>476</v>
      </c>
      <c r="BL184" s="76">
        <v>2579</v>
      </c>
      <c r="BM184" s="76">
        <v>1524</v>
      </c>
      <c r="BN184" s="76">
        <v>6560</v>
      </c>
      <c r="BO184" s="76">
        <v>1049</v>
      </c>
      <c r="BP184" s="76">
        <v>2019</v>
      </c>
      <c r="BQ184" s="76">
        <v>1426</v>
      </c>
      <c r="BR184" s="76">
        <v>536</v>
      </c>
      <c r="BS184" s="76">
        <v>2430</v>
      </c>
      <c r="BT184" s="76">
        <v>2559</v>
      </c>
      <c r="BU184" s="76">
        <v>3240</v>
      </c>
      <c r="BV184" s="76">
        <v>346</v>
      </c>
      <c r="BW184" s="76">
        <v>12260</v>
      </c>
      <c r="BX184" s="76">
        <v>9414</v>
      </c>
      <c r="BY184" s="76">
        <v>2385</v>
      </c>
      <c r="BZ184" s="76">
        <v>6506</v>
      </c>
      <c r="CA184" s="76">
        <v>3658</v>
      </c>
      <c r="CB184" s="76">
        <v>9290</v>
      </c>
      <c r="CC184" s="76">
        <v>649</v>
      </c>
      <c r="CD184" s="76">
        <v>372618</v>
      </c>
      <c r="CE184" s="12">
        <v>256202</v>
      </c>
    </row>
    <row r="185" spans="1:84" x14ac:dyDescent="0.35">
      <c r="A185" s="71">
        <v>181</v>
      </c>
      <c r="B185" s="75" t="s">
        <v>161</v>
      </c>
      <c r="C185" s="76">
        <v>170</v>
      </c>
      <c r="D185" s="76">
        <v>140</v>
      </c>
      <c r="E185" s="76">
        <v>1250</v>
      </c>
      <c r="F185" s="76">
        <v>1672</v>
      </c>
      <c r="G185" s="76">
        <v>556</v>
      </c>
      <c r="H185" s="76">
        <v>654</v>
      </c>
      <c r="I185" s="76">
        <v>1471</v>
      </c>
      <c r="J185" s="76">
        <v>238</v>
      </c>
      <c r="K185" s="76">
        <v>2256</v>
      </c>
      <c r="L185" s="76">
        <v>1755</v>
      </c>
      <c r="M185" s="76">
        <v>120</v>
      </c>
      <c r="N185" s="76">
        <v>489</v>
      </c>
      <c r="O185" s="76">
        <v>734</v>
      </c>
      <c r="P185" s="76">
        <v>1830</v>
      </c>
      <c r="Q185" s="76">
        <v>192</v>
      </c>
      <c r="R185" s="76">
        <v>252</v>
      </c>
      <c r="S185" s="76">
        <v>189</v>
      </c>
      <c r="T185" s="76">
        <v>1408</v>
      </c>
      <c r="U185" s="76">
        <v>717</v>
      </c>
      <c r="V185" s="76">
        <v>1268</v>
      </c>
      <c r="W185" s="76">
        <v>167</v>
      </c>
      <c r="X185" s="76">
        <v>1629</v>
      </c>
      <c r="Y185" s="76">
        <v>200</v>
      </c>
      <c r="Z185" s="76">
        <v>190</v>
      </c>
      <c r="AA185" s="76">
        <v>1280</v>
      </c>
      <c r="AB185" s="76">
        <v>1244</v>
      </c>
      <c r="AC185" s="76">
        <v>2981</v>
      </c>
      <c r="AD185" s="76">
        <v>682</v>
      </c>
      <c r="AE185" s="76">
        <v>225</v>
      </c>
      <c r="AF185" s="76">
        <v>80</v>
      </c>
      <c r="AG185" s="76">
        <v>904</v>
      </c>
      <c r="AH185" s="76">
        <v>245</v>
      </c>
      <c r="AI185" s="76">
        <v>1365</v>
      </c>
      <c r="AJ185" s="76">
        <v>235</v>
      </c>
      <c r="AK185" s="76">
        <v>1779</v>
      </c>
      <c r="AL185" s="76">
        <v>1610</v>
      </c>
      <c r="AM185" s="76">
        <v>802</v>
      </c>
      <c r="AN185" s="76">
        <v>111</v>
      </c>
      <c r="AO185" s="76">
        <v>514</v>
      </c>
      <c r="AP185" s="76">
        <v>1865</v>
      </c>
      <c r="AQ185" s="76">
        <v>122</v>
      </c>
      <c r="AR185" s="76">
        <v>448</v>
      </c>
      <c r="AS185" s="76">
        <v>1251</v>
      </c>
      <c r="AT185" s="76">
        <v>536</v>
      </c>
      <c r="AU185" s="76">
        <v>735</v>
      </c>
      <c r="AV185" s="76">
        <v>644</v>
      </c>
      <c r="AW185" s="76">
        <v>365</v>
      </c>
      <c r="AX185" s="76">
        <v>407</v>
      </c>
      <c r="AY185" s="76">
        <v>2292</v>
      </c>
      <c r="AZ185" s="76">
        <v>1371</v>
      </c>
      <c r="BA185" s="76">
        <v>339</v>
      </c>
      <c r="BB185" s="76">
        <v>1563</v>
      </c>
      <c r="BC185" s="76">
        <v>2545</v>
      </c>
      <c r="BD185" s="76">
        <v>328</v>
      </c>
      <c r="BE185" s="76">
        <v>177</v>
      </c>
      <c r="BF185" s="76">
        <v>181</v>
      </c>
      <c r="BG185" s="76">
        <v>653</v>
      </c>
      <c r="BH185" s="76">
        <v>182</v>
      </c>
      <c r="BI185" s="76">
        <v>813</v>
      </c>
      <c r="BJ185" s="76">
        <v>111</v>
      </c>
      <c r="BK185" s="76">
        <v>73</v>
      </c>
      <c r="BL185" s="76">
        <v>419</v>
      </c>
      <c r="BM185" s="76">
        <v>197</v>
      </c>
      <c r="BN185" s="76">
        <v>1211</v>
      </c>
      <c r="BO185" s="76">
        <v>178</v>
      </c>
      <c r="BP185" s="76">
        <v>369</v>
      </c>
      <c r="BQ185" s="76">
        <v>238</v>
      </c>
      <c r="BR185" s="76">
        <v>91</v>
      </c>
      <c r="BS185" s="76">
        <v>388</v>
      </c>
      <c r="BT185" s="76">
        <v>394</v>
      </c>
      <c r="BU185" s="76">
        <v>523</v>
      </c>
      <c r="BV185" s="76">
        <v>63</v>
      </c>
      <c r="BW185" s="76">
        <v>2145</v>
      </c>
      <c r="BX185" s="76">
        <v>1577</v>
      </c>
      <c r="BY185" s="76">
        <v>417</v>
      </c>
      <c r="BZ185" s="76">
        <v>1051</v>
      </c>
      <c r="CA185" s="76">
        <v>679</v>
      </c>
      <c r="CB185" s="76">
        <v>1546</v>
      </c>
      <c r="CC185" s="76">
        <v>120</v>
      </c>
      <c r="CD185" s="76">
        <v>62234</v>
      </c>
      <c r="CE185" s="12">
        <v>43206</v>
      </c>
    </row>
    <row r="186" spans="1:84" x14ac:dyDescent="0.35">
      <c r="A186" s="71">
        <v>182</v>
      </c>
      <c r="B186" s="75" t="s">
        <v>162</v>
      </c>
      <c r="C186" s="76">
        <f>SUM(C184:C185)</f>
        <v>1341</v>
      </c>
      <c r="D186" s="76">
        <f t="shared" ref="D186" si="116">SUM(D184:D185)</f>
        <v>1140</v>
      </c>
      <c r="E186" s="76">
        <f t="shared" ref="E186" si="117">SUM(E184:E185)</f>
        <v>8528</v>
      </c>
      <c r="F186" s="76">
        <f t="shared" ref="F186" si="118">SUM(F184:F185)</f>
        <v>10374</v>
      </c>
      <c r="G186" s="76">
        <f t="shared" ref="G186" si="119">SUM(G184:G185)</f>
        <v>4095</v>
      </c>
      <c r="H186" s="76">
        <f t="shared" ref="H186" si="120">SUM(H184:H185)</f>
        <v>4369</v>
      </c>
      <c r="I186" s="76">
        <f t="shared" ref="I186" si="121">SUM(I184:I185)</f>
        <v>9372</v>
      </c>
      <c r="J186" s="76">
        <f t="shared" ref="J186" si="122">SUM(J184:J185)</f>
        <v>1620</v>
      </c>
      <c r="K186" s="76">
        <f t="shared" ref="K186" si="123">SUM(K184:K185)</f>
        <v>13776</v>
      </c>
      <c r="L186" s="76">
        <f t="shared" ref="L186" si="124">SUM(L184:L185)</f>
        <v>12104</v>
      </c>
      <c r="M186" s="76">
        <f t="shared" ref="M186" si="125">SUM(M184:M185)</f>
        <v>732</v>
      </c>
      <c r="N186" s="76">
        <f t="shared" ref="N186" si="126">SUM(N184:N185)</f>
        <v>3633</v>
      </c>
      <c r="O186" s="76">
        <f t="shared" ref="O186" si="127">SUM(O184:O185)</f>
        <v>5157</v>
      </c>
      <c r="P186" s="76">
        <f t="shared" ref="P186" si="128">SUM(P184:P185)</f>
        <v>14449</v>
      </c>
      <c r="Q186" s="76">
        <f t="shared" ref="Q186" si="129">SUM(Q184:Q185)</f>
        <v>1589</v>
      </c>
      <c r="R186" s="76">
        <f t="shared" ref="R186" si="130">SUM(R184:R185)</f>
        <v>2052</v>
      </c>
      <c r="S186" s="76">
        <f t="shared" ref="S186" si="131">SUM(S184:S185)</f>
        <v>1575</v>
      </c>
      <c r="T186" s="76">
        <f t="shared" ref="T186" si="132">SUM(T184:T185)</f>
        <v>10176</v>
      </c>
      <c r="U186" s="76">
        <f t="shared" ref="U186" si="133">SUM(U184:U185)</f>
        <v>5263</v>
      </c>
      <c r="V186" s="76">
        <f t="shared" ref="V186" si="134">SUM(V184:V185)</f>
        <v>9731</v>
      </c>
      <c r="W186" s="76">
        <f t="shared" ref="W186" si="135">SUM(W184:W185)</f>
        <v>1289</v>
      </c>
      <c r="X186" s="76">
        <f t="shared" ref="X186" si="136">SUM(X184:X185)</f>
        <v>10819</v>
      </c>
      <c r="Y186" s="76">
        <f t="shared" ref="Y186" si="137">SUM(Y184:Y185)</f>
        <v>1826</v>
      </c>
      <c r="Z186" s="76">
        <f t="shared" ref="Z186" si="138">SUM(Z184:Z185)</f>
        <v>1215</v>
      </c>
      <c r="AA186" s="76">
        <f t="shared" ref="AA186" si="139">SUM(AA184:AA185)</f>
        <v>8955</v>
      </c>
      <c r="AB186" s="76">
        <f t="shared" ref="AB186" si="140">SUM(AB184:AB185)</f>
        <v>10457</v>
      </c>
      <c r="AC186" s="76">
        <f t="shared" ref="AC186" si="141">SUM(AC184:AC185)</f>
        <v>20749</v>
      </c>
      <c r="AD186" s="76">
        <f t="shared" ref="AD186" si="142">SUM(AD184:AD185)</f>
        <v>4871</v>
      </c>
      <c r="AE186" s="76">
        <f t="shared" ref="AE186" si="143">SUM(AE184:AE185)</f>
        <v>1628</v>
      </c>
      <c r="AF186" s="76">
        <f t="shared" ref="AF186" si="144">SUM(AF184:AF185)</f>
        <v>670</v>
      </c>
      <c r="AG186" s="76">
        <f t="shared" ref="AG186" si="145">SUM(AG184:AG185)</f>
        <v>6352</v>
      </c>
      <c r="AH186" s="76">
        <f t="shared" ref="AH186" si="146">SUM(AH184:AH185)</f>
        <v>1886</v>
      </c>
      <c r="AI186" s="76">
        <f t="shared" ref="AI186" si="147">SUM(AI184:AI185)</f>
        <v>9543</v>
      </c>
      <c r="AJ186" s="76">
        <f t="shared" ref="AJ186" si="148">SUM(AJ184:AJ185)</f>
        <v>1444</v>
      </c>
      <c r="AK186" s="76">
        <f t="shared" ref="AK186" si="149">SUM(AK184:AK185)</f>
        <v>12608</v>
      </c>
      <c r="AL186" s="76">
        <f t="shared" ref="AL186" si="150">SUM(AL184:AL185)</f>
        <v>11694</v>
      </c>
      <c r="AM186" s="76">
        <f t="shared" ref="AM186" si="151">SUM(AM184:AM185)</f>
        <v>6109</v>
      </c>
      <c r="AN186" s="76">
        <f t="shared" ref="AN186" si="152">SUM(AN184:AN185)</f>
        <v>776</v>
      </c>
      <c r="AO186" s="76">
        <f t="shared" ref="AO186" si="153">SUM(AO184:AO185)</f>
        <v>3435</v>
      </c>
      <c r="AP186" s="76">
        <f t="shared" ref="AP186" si="154">SUM(AP184:AP185)</f>
        <v>12251</v>
      </c>
      <c r="AQ186" s="76">
        <f t="shared" ref="AQ186" si="155">SUM(AQ184:AQ185)</f>
        <v>880</v>
      </c>
      <c r="AR186" s="76">
        <f t="shared" ref="AR186" si="156">SUM(AR184:AR185)</f>
        <v>3807</v>
      </c>
      <c r="AS186" s="76">
        <f t="shared" ref="AS186" si="157">SUM(AS184:AS185)</f>
        <v>8905</v>
      </c>
      <c r="AT186" s="76">
        <f t="shared" ref="AT186" si="158">SUM(AT184:AT185)</f>
        <v>3703</v>
      </c>
      <c r="AU186" s="76">
        <f t="shared" ref="AU186" si="159">SUM(AU184:AU185)</f>
        <v>5163</v>
      </c>
      <c r="AV186" s="76">
        <f t="shared" ref="AV186" si="160">SUM(AV184:AV185)</f>
        <v>4446</v>
      </c>
      <c r="AW186" s="76">
        <f t="shared" ref="AW186" si="161">SUM(AW184:AW185)</f>
        <v>2485</v>
      </c>
      <c r="AX186" s="76">
        <f t="shared" ref="AX186" si="162">SUM(AX184:AX185)</f>
        <v>3071</v>
      </c>
      <c r="AY186" s="76">
        <f t="shared" ref="AY186" si="163">SUM(AY184:AY185)</f>
        <v>15650</v>
      </c>
      <c r="AZ186" s="76">
        <f t="shared" ref="AZ186" si="164">SUM(AZ184:AZ185)</f>
        <v>9176</v>
      </c>
      <c r="BA186" s="76">
        <f t="shared" ref="BA186" si="165">SUM(BA184:BA185)</f>
        <v>2244</v>
      </c>
      <c r="BB186" s="76">
        <f t="shared" ref="BB186" si="166">SUM(BB184:BB185)</f>
        <v>11414</v>
      </c>
      <c r="BC186" s="76">
        <f t="shared" ref="BC186" si="167">SUM(BC184:BC185)</f>
        <v>17839</v>
      </c>
      <c r="BD186" s="76">
        <f t="shared" ref="BD186" si="168">SUM(BD184:BD185)</f>
        <v>2019</v>
      </c>
      <c r="BE186" s="76">
        <f t="shared" ref="BE186" si="169">SUM(BE184:BE185)</f>
        <v>1318</v>
      </c>
      <c r="BF186" s="76">
        <f t="shared" ref="BF186" si="170">SUM(BF184:BF185)</f>
        <v>1324</v>
      </c>
      <c r="BG186" s="76">
        <f t="shared" ref="BG186" si="171">SUM(BG184:BG185)</f>
        <v>3742</v>
      </c>
      <c r="BH186" s="76">
        <f t="shared" ref="BH186" si="172">SUM(BH184:BH185)</f>
        <v>1264</v>
      </c>
      <c r="BI186" s="76">
        <f t="shared" ref="BI186" si="173">SUM(BI184:BI185)</f>
        <v>5249</v>
      </c>
      <c r="BJ186" s="76">
        <f t="shared" ref="BJ186" si="174">SUM(BJ184:BJ185)</f>
        <v>701</v>
      </c>
      <c r="BK186" s="76">
        <f t="shared" ref="BK186" si="175">SUM(BK184:BK185)</f>
        <v>549</v>
      </c>
      <c r="BL186" s="76">
        <f t="shared" ref="BL186" si="176">SUM(BL184:BL185)</f>
        <v>2998</v>
      </c>
      <c r="BM186" s="76">
        <f t="shared" ref="BM186" si="177">SUM(BM184:BM185)</f>
        <v>1721</v>
      </c>
      <c r="BN186" s="76">
        <f t="shared" ref="BN186" si="178">SUM(BN184:BN185)</f>
        <v>7771</v>
      </c>
      <c r="BO186" s="76">
        <f t="shared" ref="BO186" si="179">SUM(BO184:BO185)</f>
        <v>1227</v>
      </c>
      <c r="BP186" s="76">
        <f t="shared" ref="BP186" si="180">SUM(BP184:BP185)</f>
        <v>2388</v>
      </c>
      <c r="BQ186" s="76">
        <f t="shared" ref="BQ186" si="181">SUM(BQ184:BQ185)</f>
        <v>1664</v>
      </c>
      <c r="BR186" s="76">
        <f t="shared" ref="BR186" si="182">SUM(BR184:BR185)</f>
        <v>627</v>
      </c>
      <c r="BS186" s="76">
        <f t="shared" ref="BS186" si="183">SUM(BS184:BS185)</f>
        <v>2818</v>
      </c>
      <c r="BT186" s="76">
        <f t="shared" ref="BT186" si="184">SUM(BT184:BT185)</f>
        <v>2953</v>
      </c>
      <c r="BU186" s="76">
        <f t="shared" ref="BU186" si="185">SUM(BU184:BU185)</f>
        <v>3763</v>
      </c>
      <c r="BV186" s="76">
        <f t="shared" ref="BV186" si="186">SUM(BV184:BV185)</f>
        <v>409</v>
      </c>
      <c r="BW186" s="76">
        <f t="shared" ref="BW186" si="187">SUM(BW184:BW185)</f>
        <v>14405</v>
      </c>
      <c r="BX186" s="76">
        <f t="shared" ref="BX186" si="188">SUM(BX184:BX185)</f>
        <v>10991</v>
      </c>
      <c r="BY186" s="76">
        <f t="shared" ref="BY186" si="189">SUM(BY184:BY185)</f>
        <v>2802</v>
      </c>
      <c r="BZ186" s="76">
        <f t="shared" ref="BZ186" si="190">SUM(BZ184:BZ185)</f>
        <v>7557</v>
      </c>
      <c r="CA186" s="76">
        <f t="shared" ref="CA186" si="191">SUM(CA184:CA185)</f>
        <v>4337</v>
      </c>
      <c r="CB186" s="76">
        <f t="shared" ref="CB186" si="192">SUM(CB184:CB185)</f>
        <v>10836</v>
      </c>
      <c r="CC186" s="76">
        <f t="shared" ref="CC186" si="193">SUM(CC184:CC185)</f>
        <v>769</v>
      </c>
      <c r="CD186" s="76">
        <f t="shared" ref="CD186" si="194">SUM(CD184:CD185)</f>
        <v>434852</v>
      </c>
      <c r="CE186" s="76">
        <f t="shared" ref="CE186" si="195">SUM(CE184:CE185)</f>
        <v>299408</v>
      </c>
    </row>
    <row r="187" spans="1:84" x14ac:dyDescent="0.35">
      <c r="A187" s="71">
        <v>183</v>
      </c>
      <c r="B187" s="75" t="s">
        <v>163</v>
      </c>
      <c r="C187" s="76">
        <v>2281</v>
      </c>
      <c r="D187" s="76">
        <v>1962</v>
      </c>
      <c r="E187" s="76">
        <v>13055</v>
      </c>
      <c r="F187" s="76">
        <v>16008</v>
      </c>
      <c r="G187" s="76">
        <v>6763</v>
      </c>
      <c r="H187" s="76">
        <v>7233</v>
      </c>
      <c r="I187" s="76">
        <v>14345</v>
      </c>
      <c r="J187" s="76">
        <v>2659</v>
      </c>
      <c r="K187" s="76">
        <v>20690</v>
      </c>
      <c r="L187" s="76">
        <v>19721</v>
      </c>
      <c r="M187" s="76">
        <v>1221</v>
      </c>
      <c r="N187" s="76">
        <v>6108</v>
      </c>
      <c r="O187" s="76">
        <v>8530</v>
      </c>
      <c r="P187" s="76">
        <v>23696</v>
      </c>
      <c r="Q187" s="76">
        <v>2697</v>
      </c>
      <c r="R187" s="76">
        <v>3381</v>
      </c>
      <c r="S187" s="76">
        <v>2679</v>
      </c>
      <c r="T187" s="76">
        <v>15639</v>
      </c>
      <c r="U187" s="76">
        <v>9328</v>
      </c>
      <c r="V187" s="76">
        <v>15524</v>
      </c>
      <c r="W187" s="76">
        <v>2151</v>
      </c>
      <c r="X187" s="76">
        <v>16408</v>
      </c>
      <c r="Y187" s="76">
        <v>3202</v>
      </c>
      <c r="Z187" s="76">
        <v>2215</v>
      </c>
      <c r="AA187" s="76">
        <v>14389</v>
      </c>
      <c r="AB187" s="76">
        <v>16945</v>
      </c>
      <c r="AC187" s="76">
        <v>32470</v>
      </c>
      <c r="AD187" s="76">
        <v>8050</v>
      </c>
      <c r="AE187" s="76">
        <v>2750</v>
      </c>
      <c r="AF187" s="76">
        <v>1166</v>
      </c>
      <c r="AG187" s="76">
        <v>9953</v>
      </c>
      <c r="AH187" s="76">
        <v>2992</v>
      </c>
      <c r="AI187" s="76">
        <v>15533</v>
      </c>
      <c r="AJ187" s="76">
        <v>2468</v>
      </c>
      <c r="AK187" s="76">
        <v>19709</v>
      </c>
      <c r="AL187" s="76">
        <v>18629</v>
      </c>
      <c r="AM187" s="76">
        <v>9980</v>
      </c>
      <c r="AN187" s="76">
        <v>1425</v>
      </c>
      <c r="AO187" s="76">
        <v>5897</v>
      </c>
      <c r="AP187" s="76">
        <v>19198</v>
      </c>
      <c r="AQ187" s="76">
        <v>1563</v>
      </c>
      <c r="AR187" s="76">
        <v>6075</v>
      </c>
      <c r="AS187" s="76">
        <v>13669</v>
      </c>
      <c r="AT187" s="76">
        <v>6213</v>
      </c>
      <c r="AU187" s="76">
        <v>8628</v>
      </c>
      <c r="AV187" s="76">
        <v>7177</v>
      </c>
      <c r="AW187" s="76">
        <v>4163</v>
      </c>
      <c r="AX187" s="76">
        <v>5255</v>
      </c>
      <c r="AY187" s="76">
        <v>24334</v>
      </c>
      <c r="AZ187" s="76">
        <v>14103</v>
      </c>
      <c r="BA187" s="76">
        <v>3689</v>
      </c>
      <c r="BB187" s="76">
        <v>17157</v>
      </c>
      <c r="BC187" s="76">
        <v>28875</v>
      </c>
      <c r="BD187" s="76">
        <v>3270</v>
      </c>
      <c r="BE187" s="76">
        <v>2258</v>
      </c>
      <c r="BF187" s="76">
        <v>2395</v>
      </c>
      <c r="BG187" s="76">
        <v>6197</v>
      </c>
      <c r="BH187" s="76">
        <v>2103</v>
      </c>
      <c r="BI187" s="76">
        <v>8665</v>
      </c>
      <c r="BJ187" s="76">
        <v>1250</v>
      </c>
      <c r="BK187" s="76">
        <v>860</v>
      </c>
      <c r="BL187" s="76">
        <v>5022</v>
      </c>
      <c r="BM187" s="76">
        <v>2827</v>
      </c>
      <c r="BN187" s="76">
        <v>11967</v>
      </c>
      <c r="BO187" s="76">
        <v>2138</v>
      </c>
      <c r="BP187" s="76">
        <v>3944</v>
      </c>
      <c r="BQ187" s="76">
        <v>2702</v>
      </c>
      <c r="BR187" s="76">
        <v>1122</v>
      </c>
      <c r="BS187" s="76">
        <v>4581</v>
      </c>
      <c r="BT187" s="76">
        <v>4643</v>
      </c>
      <c r="BU187" s="76">
        <v>6439</v>
      </c>
      <c r="BV187" s="76">
        <v>710</v>
      </c>
      <c r="BW187" s="76">
        <v>21760</v>
      </c>
      <c r="BX187" s="76">
        <v>17792</v>
      </c>
      <c r="BY187" s="76">
        <v>4405</v>
      </c>
      <c r="BZ187" s="76">
        <v>12346</v>
      </c>
      <c r="CA187" s="76">
        <v>6759</v>
      </c>
      <c r="CB187" s="76">
        <v>17958</v>
      </c>
      <c r="CC187" s="76">
        <v>1300</v>
      </c>
      <c r="CD187" s="76">
        <v>695863</v>
      </c>
      <c r="CE187" s="12">
        <v>473026</v>
      </c>
    </row>
    <row r="188" spans="1:84" x14ac:dyDescent="0.35">
      <c r="A188" s="71">
        <v>184</v>
      </c>
      <c r="B188" s="75" t="s">
        <v>164</v>
      </c>
      <c r="C188" s="76">
        <v>314</v>
      </c>
      <c r="D188" s="76">
        <v>273</v>
      </c>
      <c r="E188" s="76">
        <v>2150</v>
      </c>
      <c r="F188" s="76">
        <v>2944</v>
      </c>
      <c r="G188" s="76">
        <v>996</v>
      </c>
      <c r="H188" s="76">
        <v>1131</v>
      </c>
      <c r="I188" s="76">
        <v>2480</v>
      </c>
      <c r="J188" s="76">
        <v>428</v>
      </c>
      <c r="K188" s="76">
        <v>3783</v>
      </c>
      <c r="L188" s="76">
        <v>3158</v>
      </c>
      <c r="M188" s="76">
        <v>190</v>
      </c>
      <c r="N188" s="76">
        <v>908</v>
      </c>
      <c r="O188" s="76">
        <v>1273</v>
      </c>
      <c r="P188" s="76">
        <v>3365</v>
      </c>
      <c r="Q188" s="76">
        <v>352</v>
      </c>
      <c r="R188" s="76">
        <v>480</v>
      </c>
      <c r="S188" s="76">
        <v>347</v>
      </c>
      <c r="T188" s="76">
        <v>2407</v>
      </c>
      <c r="U188" s="76">
        <v>1310</v>
      </c>
      <c r="V188" s="76">
        <v>2245</v>
      </c>
      <c r="W188" s="76">
        <v>327</v>
      </c>
      <c r="X188" s="76">
        <v>2790</v>
      </c>
      <c r="Y188" s="76">
        <v>395</v>
      </c>
      <c r="Z188" s="76">
        <v>358</v>
      </c>
      <c r="AA188" s="76">
        <v>2302</v>
      </c>
      <c r="AB188" s="76">
        <v>2291</v>
      </c>
      <c r="AC188" s="76">
        <v>5199</v>
      </c>
      <c r="AD188" s="76">
        <v>1209</v>
      </c>
      <c r="AE188" s="76">
        <v>400</v>
      </c>
      <c r="AF188" s="76">
        <v>139</v>
      </c>
      <c r="AG188" s="76">
        <v>1563</v>
      </c>
      <c r="AH188" s="76">
        <v>439</v>
      </c>
      <c r="AI188" s="76">
        <v>2467</v>
      </c>
      <c r="AJ188" s="76">
        <v>389</v>
      </c>
      <c r="AK188" s="76">
        <v>3024</v>
      </c>
      <c r="AL188" s="76">
        <v>2874</v>
      </c>
      <c r="AM188" s="76">
        <v>1461</v>
      </c>
      <c r="AN188" s="76">
        <v>217</v>
      </c>
      <c r="AO188" s="76">
        <v>897</v>
      </c>
      <c r="AP188" s="76">
        <v>3235</v>
      </c>
      <c r="AQ188" s="76">
        <v>220</v>
      </c>
      <c r="AR188" s="76">
        <v>804</v>
      </c>
      <c r="AS188" s="76">
        <v>2136</v>
      </c>
      <c r="AT188" s="76">
        <v>917</v>
      </c>
      <c r="AU188" s="76">
        <v>1372</v>
      </c>
      <c r="AV188" s="76">
        <v>1128</v>
      </c>
      <c r="AW188" s="76">
        <v>658</v>
      </c>
      <c r="AX188" s="76">
        <v>727</v>
      </c>
      <c r="AY188" s="76">
        <v>4083</v>
      </c>
      <c r="AZ188" s="76">
        <v>2343</v>
      </c>
      <c r="BA188" s="76">
        <v>621</v>
      </c>
      <c r="BB188" s="76">
        <v>2697</v>
      </c>
      <c r="BC188" s="76">
        <v>4376</v>
      </c>
      <c r="BD188" s="76">
        <v>547</v>
      </c>
      <c r="BE188" s="76">
        <v>334</v>
      </c>
      <c r="BF188" s="76">
        <v>352</v>
      </c>
      <c r="BG188" s="76">
        <v>1140</v>
      </c>
      <c r="BH188" s="76">
        <v>321</v>
      </c>
      <c r="BI188" s="76">
        <v>1360</v>
      </c>
      <c r="BJ188" s="76">
        <v>205</v>
      </c>
      <c r="BK188" s="76">
        <v>140</v>
      </c>
      <c r="BL188" s="76">
        <v>764</v>
      </c>
      <c r="BM188" s="76">
        <v>356</v>
      </c>
      <c r="BN188" s="76">
        <v>2024</v>
      </c>
      <c r="BO188" s="76">
        <v>311</v>
      </c>
      <c r="BP188" s="76">
        <v>650</v>
      </c>
      <c r="BQ188" s="76">
        <v>411</v>
      </c>
      <c r="BR188" s="76">
        <v>169</v>
      </c>
      <c r="BS188" s="76">
        <v>675</v>
      </c>
      <c r="BT188" s="76">
        <v>685</v>
      </c>
      <c r="BU188" s="76">
        <v>943</v>
      </c>
      <c r="BV188" s="76">
        <v>100</v>
      </c>
      <c r="BW188" s="76">
        <v>3705</v>
      </c>
      <c r="BX188" s="76">
        <v>2894</v>
      </c>
      <c r="BY188" s="76">
        <v>717</v>
      </c>
      <c r="BZ188" s="76">
        <v>1917</v>
      </c>
      <c r="CA188" s="76">
        <v>1149</v>
      </c>
      <c r="CB188" s="76">
        <v>2766</v>
      </c>
      <c r="CC188" s="76">
        <v>209</v>
      </c>
      <c r="CD188" s="76">
        <v>109523</v>
      </c>
      <c r="CE188" s="12">
        <v>75582</v>
      </c>
    </row>
    <row r="189" spans="1:84" x14ac:dyDescent="0.35">
      <c r="A189" s="71">
        <v>185</v>
      </c>
      <c r="B189" s="75" t="s">
        <v>153</v>
      </c>
      <c r="C189" s="76">
        <f>SUM(C187:C188)</f>
        <v>2595</v>
      </c>
      <c r="D189" s="76">
        <f t="shared" ref="D189" si="196">SUM(D187:D188)</f>
        <v>2235</v>
      </c>
      <c r="E189" s="76">
        <f t="shared" ref="E189" si="197">SUM(E187:E188)</f>
        <v>15205</v>
      </c>
      <c r="F189" s="76">
        <f t="shared" ref="F189" si="198">SUM(F187:F188)</f>
        <v>18952</v>
      </c>
      <c r="G189" s="76">
        <f t="shared" ref="G189" si="199">SUM(G187:G188)</f>
        <v>7759</v>
      </c>
      <c r="H189" s="76">
        <f t="shared" ref="H189" si="200">SUM(H187:H188)</f>
        <v>8364</v>
      </c>
      <c r="I189" s="76">
        <f t="shared" ref="I189" si="201">SUM(I187:I188)</f>
        <v>16825</v>
      </c>
      <c r="J189" s="76">
        <f t="shared" ref="J189" si="202">SUM(J187:J188)</f>
        <v>3087</v>
      </c>
      <c r="K189" s="76">
        <f t="shared" ref="K189" si="203">SUM(K187:K188)</f>
        <v>24473</v>
      </c>
      <c r="L189" s="76">
        <f t="shared" ref="L189" si="204">SUM(L187:L188)</f>
        <v>22879</v>
      </c>
      <c r="M189" s="76">
        <f t="shared" ref="M189" si="205">SUM(M187:M188)</f>
        <v>1411</v>
      </c>
      <c r="N189" s="76">
        <f t="shared" ref="N189" si="206">SUM(N187:N188)</f>
        <v>7016</v>
      </c>
      <c r="O189" s="76">
        <f t="shared" ref="O189" si="207">SUM(O187:O188)</f>
        <v>9803</v>
      </c>
      <c r="P189" s="76">
        <f t="shared" ref="P189" si="208">SUM(P187:P188)</f>
        <v>27061</v>
      </c>
      <c r="Q189" s="76">
        <f t="shared" ref="Q189" si="209">SUM(Q187:Q188)</f>
        <v>3049</v>
      </c>
      <c r="R189" s="76">
        <f t="shared" ref="R189" si="210">SUM(R187:R188)</f>
        <v>3861</v>
      </c>
      <c r="S189" s="76">
        <f t="shared" ref="S189" si="211">SUM(S187:S188)</f>
        <v>3026</v>
      </c>
      <c r="T189" s="76">
        <f t="shared" ref="T189" si="212">SUM(T187:T188)</f>
        <v>18046</v>
      </c>
      <c r="U189" s="76">
        <f t="shared" ref="U189" si="213">SUM(U187:U188)</f>
        <v>10638</v>
      </c>
      <c r="V189" s="76">
        <f t="shared" ref="V189" si="214">SUM(V187:V188)</f>
        <v>17769</v>
      </c>
      <c r="W189" s="76">
        <f t="shared" ref="W189" si="215">SUM(W187:W188)</f>
        <v>2478</v>
      </c>
      <c r="X189" s="76">
        <f t="shared" ref="X189" si="216">SUM(X187:X188)</f>
        <v>19198</v>
      </c>
      <c r="Y189" s="76">
        <f t="shared" ref="Y189" si="217">SUM(Y187:Y188)</f>
        <v>3597</v>
      </c>
      <c r="Z189" s="76">
        <f t="shared" ref="Z189" si="218">SUM(Z187:Z188)</f>
        <v>2573</v>
      </c>
      <c r="AA189" s="76">
        <f t="shared" ref="AA189" si="219">SUM(AA187:AA188)</f>
        <v>16691</v>
      </c>
      <c r="AB189" s="76">
        <f t="shared" ref="AB189" si="220">SUM(AB187:AB188)</f>
        <v>19236</v>
      </c>
      <c r="AC189" s="76">
        <f t="shared" ref="AC189" si="221">SUM(AC187:AC188)</f>
        <v>37669</v>
      </c>
      <c r="AD189" s="76">
        <f t="shared" ref="AD189" si="222">SUM(AD187:AD188)</f>
        <v>9259</v>
      </c>
      <c r="AE189" s="76">
        <f t="shared" ref="AE189" si="223">SUM(AE187:AE188)</f>
        <v>3150</v>
      </c>
      <c r="AF189" s="76">
        <f t="shared" ref="AF189" si="224">SUM(AF187:AF188)</f>
        <v>1305</v>
      </c>
      <c r="AG189" s="76">
        <f t="shared" ref="AG189" si="225">SUM(AG187:AG188)</f>
        <v>11516</v>
      </c>
      <c r="AH189" s="76">
        <f t="shared" ref="AH189" si="226">SUM(AH187:AH188)</f>
        <v>3431</v>
      </c>
      <c r="AI189" s="76">
        <f t="shared" ref="AI189" si="227">SUM(AI187:AI188)</f>
        <v>18000</v>
      </c>
      <c r="AJ189" s="76">
        <f t="shared" ref="AJ189" si="228">SUM(AJ187:AJ188)</f>
        <v>2857</v>
      </c>
      <c r="AK189" s="76">
        <f t="shared" ref="AK189" si="229">SUM(AK187:AK188)</f>
        <v>22733</v>
      </c>
      <c r="AL189" s="76">
        <f t="shared" ref="AL189" si="230">SUM(AL187:AL188)</f>
        <v>21503</v>
      </c>
      <c r="AM189" s="76">
        <f t="shared" ref="AM189" si="231">SUM(AM187:AM188)</f>
        <v>11441</v>
      </c>
      <c r="AN189" s="76">
        <f t="shared" ref="AN189" si="232">SUM(AN187:AN188)</f>
        <v>1642</v>
      </c>
      <c r="AO189" s="76">
        <f t="shared" ref="AO189" si="233">SUM(AO187:AO188)</f>
        <v>6794</v>
      </c>
      <c r="AP189" s="76">
        <f t="shared" ref="AP189" si="234">SUM(AP187:AP188)</f>
        <v>22433</v>
      </c>
      <c r="AQ189" s="76">
        <f t="shared" ref="AQ189" si="235">SUM(AQ187:AQ188)</f>
        <v>1783</v>
      </c>
      <c r="AR189" s="76">
        <f t="shared" ref="AR189" si="236">SUM(AR187:AR188)</f>
        <v>6879</v>
      </c>
      <c r="AS189" s="76">
        <f t="shared" ref="AS189" si="237">SUM(AS187:AS188)</f>
        <v>15805</v>
      </c>
      <c r="AT189" s="76">
        <f t="shared" ref="AT189" si="238">SUM(AT187:AT188)</f>
        <v>7130</v>
      </c>
      <c r="AU189" s="76">
        <f t="shared" ref="AU189" si="239">SUM(AU187:AU188)</f>
        <v>10000</v>
      </c>
      <c r="AV189" s="76">
        <f t="shared" ref="AV189" si="240">SUM(AV187:AV188)</f>
        <v>8305</v>
      </c>
      <c r="AW189" s="76">
        <f t="shared" ref="AW189" si="241">SUM(AW187:AW188)</f>
        <v>4821</v>
      </c>
      <c r="AX189" s="76">
        <f t="shared" ref="AX189" si="242">SUM(AX187:AX188)</f>
        <v>5982</v>
      </c>
      <c r="AY189" s="76">
        <f t="shared" ref="AY189" si="243">SUM(AY187:AY188)</f>
        <v>28417</v>
      </c>
      <c r="AZ189" s="76">
        <f t="shared" ref="AZ189" si="244">SUM(AZ187:AZ188)</f>
        <v>16446</v>
      </c>
      <c r="BA189" s="76">
        <f t="shared" ref="BA189" si="245">SUM(BA187:BA188)</f>
        <v>4310</v>
      </c>
      <c r="BB189" s="76">
        <f t="shared" ref="BB189" si="246">SUM(BB187:BB188)</f>
        <v>19854</v>
      </c>
      <c r="BC189" s="76">
        <f t="shared" ref="BC189" si="247">SUM(BC187:BC188)</f>
        <v>33251</v>
      </c>
      <c r="BD189" s="76">
        <f t="shared" ref="BD189" si="248">SUM(BD187:BD188)</f>
        <v>3817</v>
      </c>
      <c r="BE189" s="76">
        <f t="shared" ref="BE189" si="249">SUM(BE187:BE188)</f>
        <v>2592</v>
      </c>
      <c r="BF189" s="76">
        <f t="shared" ref="BF189" si="250">SUM(BF187:BF188)</f>
        <v>2747</v>
      </c>
      <c r="BG189" s="76">
        <f t="shared" ref="BG189" si="251">SUM(BG187:BG188)</f>
        <v>7337</v>
      </c>
      <c r="BH189" s="76">
        <f t="shared" ref="BH189" si="252">SUM(BH187:BH188)</f>
        <v>2424</v>
      </c>
      <c r="BI189" s="76">
        <f t="shared" ref="BI189" si="253">SUM(BI187:BI188)</f>
        <v>10025</v>
      </c>
      <c r="BJ189" s="76">
        <f t="shared" ref="BJ189" si="254">SUM(BJ187:BJ188)</f>
        <v>1455</v>
      </c>
      <c r="BK189" s="76">
        <f t="shared" ref="BK189" si="255">SUM(BK187:BK188)</f>
        <v>1000</v>
      </c>
      <c r="BL189" s="76">
        <f t="shared" ref="BL189" si="256">SUM(BL187:BL188)</f>
        <v>5786</v>
      </c>
      <c r="BM189" s="76">
        <f t="shared" ref="BM189" si="257">SUM(BM187:BM188)</f>
        <v>3183</v>
      </c>
      <c r="BN189" s="76">
        <f t="shared" ref="BN189" si="258">SUM(BN187:BN188)</f>
        <v>13991</v>
      </c>
      <c r="BO189" s="76">
        <f t="shared" ref="BO189" si="259">SUM(BO187:BO188)</f>
        <v>2449</v>
      </c>
      <c r="BP189" s="76">
        <f t="shared" ref="BP189" si="260">SUM(BP187:BP188)</f>
        <v>4594</v>
      </c>
      <c r="BQ189" s="76">
        <f t="shared" ref="BQ189" si="261">SUM(BQ187:BQ188)</f>
        <v>3113</v>
      </c>
      <c r="BR189" s="76">
        <f t="shared" ref="BR189" si="262">SUM(BR187:BR188)</f>
        <v>1291</v>
      </c>
      <c r="BS189" s="76">
        <f t="shared" ref="BS189" si="263">SUM(BS187:BS188)</f>
        <v>5256</v>
      </c>
      <c r="BT189" s="76">
        <f t="shared" ref="BT189" si="264">SUM(BT187:BT188)</f>
        <v>5328</v>
      </c>
      <c r="BU189" s="76">
        <f t="shared" ref="BU189" si="265">SUM(BU187:BU188)</f>
        <v>7382</v>
      </c>
      <c r="BV189" s="76">
        <f t="shared" ref="BV189" si="266">SUM(BV187:BV188)</f>
        <v>810</v>
      </c>
      <c r="BW189" s="76">
        <f t="shared" ref="BW189" si="267">SUM(BW187:BW188)</f>
        <v>25465</v>
      </c>
      <c r="BX189" s="76">
        <f t="shared" ref="BX189" si="268">SUM(BX187:BX188)</f>
        <v>20686</v>
      </c>
      <c r="BY189" s="76">
        <f t="shared" ref="BY189" si="269">SUM(BY187:BY188)</f>
        <v>5122</v>
      </c>
      <c r="BZ189" s="76">
        <f t="shared" ref="BZ189" si="270">SUM(BZ187:BZ188)</f>
        <v>14263</v>
      </c>
      <c r="CA189" s="76">
        <f t="shared" ref="CA189" si="271">SUM(CA187:CA188)</f>
        <v>7908</v>
      </c>
      <c r="CB189" s="76">
        <f t="shared" ref="CB189" si="272">SUM(CB187:CB188)</f>
        <v>20724</v>
      </c>
      <c r="CC189" s="76">
        <f t="shared" ref="CC189" si="273">SUM(CC187:CC188)</f>
        <v>1509</v>
      </c>
      <c r="CD189" s="76">
        <f t="shared" ref="CD189" si="274">SUM(CD187:CD188)</f>
        <v>805386</v>
      </c>
      <c r="CE189" s="76">
        <f t="shared" ref="CE189" si="275">SUM(CE187:CE188)</f>
        <v>548608</v>
      </c>
    </row>
    <row r="190" spans="1:84" s="74" customFormat="1" ht="18.75" x14ac:dyDescent="0.35">
      <c r="A190" s="71">
        <v>186</v>
      </c>
      <c r="B190" s="72" t="s">
        <v>329</v>
      </c>
      <c r="C190" s="73" t="s">
        <v>222</v>
      </c>
      <c r="D190" s="73" t="s">
        <v>223</v>
      </c>
      <c r="E190" s="73" t="s">
        <v>224</v>
      </c>
      <c r="F190" s="73" t="s">
        <v>225</v>
      </c>
      <c r="G190" s="73" t="s">
        <v>226</v>
      </c>
      <c r="H190" s="73" t="s">
        <v>227</v>
      </c>
      <c r="I190" s="73" t="s">
        <v>228</v>
      </c>
      <c r="J190" s="73" t="s">
        <v>229</v>
      </c>
      <c r="K190" s="73" t="s">
        <v>230</v>
      </c>
      <c r="L190" s="73" t="s">
        <v>231</v>
      </c>
      <c r="M190" s="73" t="s">
        <v>232</v>
      </c>
      <c r="N190" s="73" t="s">
        <v>233</v>
      </c>
      <c r="O190" s="73" t="s">
        <v>234</v>
      </c>
      <c r="P190" s="73" t="s">
        <v>235</v>
      </c>
      <c r="Q190" s="73" t="s">
        <v>236</v>
      </c>
      <c r="R190" s="73" t="s">
        <v>237</v>
      </c>
      <c r="S190" s="73" t="s">
        <v>238</v>
      </c>
      <c r="T190" s="73" t="s">
        <v>239</v>
      </c>
      <c r="U190" s="73" t="s">
        <v>240</v>
      </c>
      <c r="V190" s="73" t="s">
        <v>241</v>
      </c>
      <c r="W190" s="73" t="s">
        <v>242</v>
      </c>
      <c r="X190" s="73" t="s">
        <v>243</v>
      </c>
      <c r="Y190" s="73" t="s">
        <v>244</v>
      </c>
      <c r="Z190" s="73" t="s">
        <v>245</v>
      </c>
      <c r="AA190" s="73" t="s">
        <v>246</v>
      </c>
      <c r="AB190" s="73" t="s">
        <v>247</v>
      </c>
      <c r="AC190" s="73" t="s">
        <v>248</v>
      </c>
      <c r="AD190" s="73" t="s">
        <v>249</v>
      </c>
      <c r="AE190" s="73" t="s">
        <v>250</v>
      </c>
      <c r="AF190" s="73" t="s">
        <v>251</v>
      </c>
      <c r="AG190" s="73" t="s">
        <v>252</v>
      </c>
      <c r="AH190" s="73" t="s">
        <v>253</v>
      </c>
      <c r="AI190" s="73" t="s">
        <v>254</v>
      </c>
      <c r="AJ190" s="73" t="s">
        <v>255</v>
      </c>
      <c r="AK190" s="73" t="s">
        <v>256</v>
      </c>
      <c r="AL190" s="73" t="s">
        <v>257</v>
      </c>
      <c r="AM190" s="73" t="s">
        <v>258</v>
      </c>
      <c r="AN190" s="73" t="s">
        <v>259</v>
      </c>
      <c r="AO190" s="73" t="s">
        <v>260</v>
      </c>
      <c r="AP190" s="73" t="s">
        <v>261</v>
      </c>
      <c r="AQ190" s="73" t="s">
        <v>262</v>
      </c>
      <c r="AR190" s="73" t="s">
        <v>263</v>
      </c>
      <c r="AS190" s="73" t="s">
        <v>264</v>
      </c>
      <c r="AT190" s="73" t="s">
        <v>265</v>
      </c>
      <c r="AU190" s="73" t="s">
        <v>266</v>
      </c>
      <c r="AV190" s="73" t="s">
        <v>267</v>
      </c>
      <c r="AW190" s="73" t="s">
        <v>268</v>
      </c>
      <c r="AX190" s="73" t="s">
        <v>269</v>
      </c>
      <c r="AY190" s="73" t="s">
        <v>270</v>
      </c>
      <c r="AZ190" s="73" t="s">
        <v>271</v>
      </c>
      <c r="BA190" s="73" t="s">
        <v>272</v>
      </c>
      <c r="BB190" s="73" t="s">
        <v>273</v>
      </c>
      <c r="BC190" s="73" t="s">
        <v>274</v>
      </c>
      <c r="BD190" s="73" t="s">
        <v>275</v>
      </c>
      <c r="BE190" s="73" t="s">
        <v>276</v>
      </c>
      <c r="BF190" s="73" t="s">
        <v>277</v>
      </c>
      <c r="BG190" s="73" t="s">
        <v>278</v>
      </c>
      <c r="BH190" s="73" t="s">
        <v>279</v>
      </c>
      <c r="BI190" s="73" t="s">
        <v>280</v>
      </c>
      <c r="BJ190" s="73" t="s">
        <v>281</v>
      </c>
      <c r="BK190" s="73" t="s">
        <v>282</v>
      </c>
      <c r="BL190" s="73" t="s">
        <v>283</v>
      </c>
      <c r="BM190" s="73" t="s">
        <v>284</v>
      </c>
      <c r="BN190" s="73" t="s">
        <v>285</v>
      </c>
      <c r="BO190" s="73" t="s">
        <v>286</v>
      </c>
      <c r="BP190" s="73" t="s">
        <v>287</v>
      </c>
      <c r="BQ190" s="73" t="s">
        <v>288</v>
      </c>
      <c r="BR190" s="73" t="s">
        <v>289</v>
      </c>
      <c r="BS190" s="73" t="s">
        <v>290</v>
      </c>
      <c r="BT190" s="73" t="s">
        <v>291</v>
      </c>
      <c r="BU190" s="73" t="s">
        <v>292</v>
      </c>
      <c r="BV190" s="73" t="s">
        <v>293</v>
      </c>
      <c r="BW190" s="73" t="s">
        <v>294</v>
      </c>
      <c r="BX190" s="73" t="s">
        <v>295</v>
      </c>
      <c r="BY190" s="73" t="s">
        <v>296</v>
      </c>
      <c r="BZ190" s="73" t="s">
        <v>297</v>
      </c>
      <c r="CA190" s="73" t="s">
        <v>298</v>
      </c>
      <c r="CB190" s="73" t="s">
        <v>299</v>
      </c>
      <c r="CC190" s="73" t="s">
        <v>300</v>
      </c>
      <c r="CD190" s="73" t="s">
        <v>301</v>
      </c>
      <c r="CE190" s="73" t="s">
        <v>302</v>
      </c>
      <c r="CF190" s="67"/>
    </row>
    <row r="191" spans="1:84" x14ac:dyDescent="0.35">
      <c r="A191" s="71">
        <v>187</v>
      </c>
      <c r="B191" s="75" t="s">
        <v>167</v>
      </c>
      <c r="C191" s="76">
        <v>862</v>
      </c>
      <c r="D191" s="76">
        <v>818</v>
      </c>
      <c r="E191" s="76">
        <v>5900</v>
      </c>
      <c r="F191" s="76">
        <v>6777</v>
      </c>
      <c r="G191" s="76">
        <v>2674</v>
      </c>
      <c r="H191" s="76">
        <v>2689</v>
      </c>
      <c r="I191" s="76">
        <v>5855</v>
      </c>
      <c r="J191" s="76">
        <v>1104</v>
      </c>
      <c r="K191" s="76">
        <v>8211</v>
      </c>
      <c r="L191" s="76">
        <v>8270</v>
      </c>
      <c r="M191" s="76">
        <v>567</v>
      </c>
      <c r="N191" s="76">
        <v>2387</v>
      </c>
      <c r="O191" s="76">
        <v>3309</v>
      </c>
      <c r="P191" s="76">
        <v>9569</v>
      </c>
      <c r="Q191" s="76">
        <v>1298</v>
      </c>
      <c r="R191" s="76">
        <v>1433</v>
      </c>
      <c r="S191" s="76">
        <v>1110</v>
      </c>
      <c r="T191" s="76">
        <v>7947</v>
      </c>
      <c r="U191" s="76">
        <v>3444</v>
      </c>
      <c r="V191" s="76">
        <v>7574</v>
      </c>
      <c r="W191" s="76">
        <v>868</v>
      </c>
      <c r="X191" s="76">
        <v>7642</v>
      </c>
      <c r="Y191" s="76">
        <v>1305</v>
      </c>
      <c r="Z191" s="76">
        <v>743</v>
      </c>
      <c r="AA191" s="76">
        <v>6243</v>
      </c>
      <c r="AB191" s="76">
        <v>7699</v>
      </c>
      <c r="AC191" s="76">
        <v>13625</v>
      </c>
      <c r="AD191" s="76">
        <v>3317</v>
      </c>
      <c r="AE191" s="76">
        <v>1218</v>
      </c>
      <c r="AF191" s="76">
        <v>492</v>
      </c>
      <c r="AG191" s="76">
        <v>4803</v>
      </c>
      <c r="AH191" s="76">
        <v>1276</v>
      </c>
      <c r="AI191" s="76">
        <v>6563</v>
      </c>
      <c r="AJ191" s="76">
        <v>908</v>
      </c>
      <c r="AK191" s="76">
        <v>8919</v>
      </c>
      <c r="AL191" s="76">
        <v>7088</v>
      </c>
      <c r="AM191" s="76">
        <v>4359</v>
      </c>
      <c r="AN191" s="76">
        <v>704</v>
      </c>
      <c r="AO191" s="76">
        <v>2063</v>
      </c>
      <c r="AP191" s="76">
        <v>6179</v>
      </c>
      <c r="AQ191" s="76">
        <v>600</v>
      </c>
      <c r="AR191" s="76">
        <v>3347</v>
      </c>
      <c r="AS191" s="76">
        <v>5765</v>
      </c>
      <c r="AT191" s="76">
        <v>2916</v>
      </c>
      <c r="AU191" s="76">
        <v>3645</v>
      </c>
      <c r="AV191" s="76">
        <v>3206</v>
      </c>
      <c r="AW191" s="76">
        <v>1745</v>
      </c>
      <c r="AX191" s="76">
        <v>2099</v>
      </c>
      <c r="AY191" s="76">
        <v>9152</v>
      </c>
      <c r="AZ191" s="76">
        <v>6281</v>
      </c>
      <c r="BA191" s="76">
        <v>1551</v>
      </c>
      <c r="BB191" s="76">
        <v>8557</v>
      </c>
      <c r="BC191" s="76">
        <v>10910</v>
      </c>
      <c r="BD191" s="76">
        <v>1563</v>
      </c>
      <c r="BE191" s="76">
        <v>860</v>
      </c>
      <c r="BF191" s="76">
        <v>949</v>
      </c>
      <c r="BG191" s="76">
        <v>1862</v>
      </c>
      <c r="BH191" s="76">
        <v>916</v>
      </c>
      <c r="BI191" s="76">
        <v>4473</v>
      </c>
      <c r="BJ191" s="76">
        <v>556</v>
      </c>
      <c r="BK191" s="76">
        <v>314</v>
      </c>
      <c r="BL191" s="76">
        <v>1894</v>
      </c>
      <c r="BM191" s="76">
        <v>1216</v>
      </c>
      <c r="BN191" s="76">
        <v>5473</v>
      </c>
      <c r="BO191" s="76">
        <v>884</v>
      </c>
      <c r="BP191" s="76">
        <v>1196</v>
      </c>
      <c r="BQ191" s="76">
        <v>1211</v>
      </c>
      <c r="BR191" s="76">
        <v>406</v>
      </c>
      <c r="BS191" s="76">
        <v>1969</v>
      </c>
      <c r="BT191" s="76">
        <v>1964</v>
      </c>
      <c r="BU191" s="76">
        <v>2689</v>
      </c>
      <c r="BV191" s="76">
        <v>322</v>
      </c>
      <c r="BW191" s="76">
        <v>9402</v>
      </c>
      <c r="BX191" s="76">
        <v>6584</v>
      </c>
      <c r="BY191" s="76">
        <v>1836</v>
      </c>
      <c r="BZ191" s="76">
        <v>5230</v>
      </c>
      <c r="CA191" s="76">
        <v>3750</v>
      </c>
      <c r="CB191" s="76">
        <v>6783</v>
      </c>
      <c r="CC191" s="76">
        <v>577</v>
      </c>
      <c r="CD191" s="76">
        <v>292519</v>
      </c>
      <c r="CE191" s="12">
        <v>200535</v>
      </c>
    </row>
    <row r="192" spans="1:84" x14ac:dyDescent="0.35">
      <c r="A192" s="71">
        <v>188</v>
      </c>
      <c r="B192" s="75" t="s">
        <v>168</v>
      </c>
      <c r="C192" s="76">
        <v>99</v>
      </c>
      <c r="D192" s="76">
        <v>68</v>
      </c>
      <c r="E192" s="76">
        <v>433</v>
      </c>
      <c r="F192" s="76">
        <v>439</v>
      </c>
      <c r="G192" s="76">
        <v>266</v>
      </c>
      <c r="H192" s="76">
        <v>234</v>
      </c>
      <c r="I192" s="76">
        <v>511</v>
      </c>
      <c r="J192" s="76">
        <v>131</v>
      </c>
      <c r="K192" s="76">
        <v>569</v>
      </c>
      <c r="L192" s="76">
        <v>568</v>
      </c>
      <c r="M192" s="76">
        <v>26</v>
      </c>
      <c r="N192" s="76">
        <v>242</v>
      </c>
      <c r="O192" s="76">
        <v>350</v>
      </c>
      <c r="P192" s="76">
        <v>766</v>
      </c>
      <c r="Q192" s="76">
        <v>124</v>
      </c>
      <c r="R192" s="76">
        <v>106</v>
      </c>
      <c r="S192" s="76">
        <v>90</v>
      </c>
      <c r="T192" s="76">
        <v>498</v>
      </c>
      <c r="U192" s="76">
        <v>451</v>
      </c>
      <c r="V192" s="76">
        <v>605</v>
      </c>
      <c r="W192" s="76">
        <v>76</v>
      </c>
      <c r="X192" s="76">
        <v>522</v>
      </c>
      <c r="Y192" s="76">
        <v>103</v>
      </c>
      <c r="Z192" s="76">
        <v>110</v>
      </c>
      <c r="AA192" s="76">
        <v>459</v>
      </c>
      <c r="AB192" s="76">
        <v>440</v>
      </c>
      <c r="AC192" s="76">
        <v>1013</v>
      </c>
      <c r="AD192" s="76">
        <v>290</v>
      </c>
      <c r="AE192" s="76">
        <v>140</v>
      </c>
      <c r="AF192" s="76">
        <v>37</v>
      </c>
      <c r="AG192" s="76">
        <v>353</v>
      </c>
      <c r="AH192" s="76">
        <v>57</v>
      </c>
      <c r="AI192" s="76">
        <v>482</v>
      </c>
      <c r="AJ192" s="76">
        <v>120</v>
      </c>
      <c r="AK192" s="76">
        <v>602</v>
      </c>
      <c r="AL192" s="76">
        <v>474</v>
      </c>
      <c r="AM192" s="76">
        <v>343</v>
      </c>
      <c r="AN192" s="76">
        <v>53</v>
      </c>
      <c r="AO192" s="76">
        <v>238</v>
      </c>
      <c r="AP192" s="76">
        <v>390</v>
      </c>
      <c r="AQ192" s="76">
        <v>97</v>
      </c>
      <c r="AR192" s="76">
        <v>184</v>
      </c>
      <c r="AS192" s="76">
        <v>367</v>
      </c>
      <c r="AT192" s="76">
        <v>333</v>
      </c>
      <c r="AU192" s="76">
        <v>345</v>
      </c>
      <c r="AV192" s="76">
        <v>279</v>
      </c>
      <c r="AW192" s="76">
        <v>192</v>
      </c>
      <c r="AX192" s="76">
        <v>190</v>
      </c>
      <c r="AY192" s="76">
        <v>446</v>
      </c>
      <c r="AZ192" s="76">
        <v>343</v>
      </c>
      <c r="BA192" s="76">
        <v>147</v>
      </c>
      <c r="BB192" s="76">
        <v>462</v>
      </c>
      <c r="BC192" s="76">
        <v>1229</v>
      </c>
      <c r="BD192" s="76">
        <v>231</v>
      </c>
      <c r="BE192" s="76">
        <v>71</v>
      </c>
      <c r="BF192" s="76">
        <v>116</v>
      </c>
      <c r="BG192" s="76">
        <v>243</v>
      </c>
      <c r="BH192" s="76">
        <v>97</v>
      </c>
      <c r="BI192" s="76">
        <v>530</v>
      </c>
      <c r="BJ192" s="76">
        <v>53</v>
      </c>
      <c r="BK192" s="76">
        <v>18</v>
      </c>
      <c r="BL192" s="76">
        <v>185</v>
      </c>
      <c r="BM192" s="76">
        <v>70</v>
      </c>
      <c r="BN192" s="76">
        <v>411</v>
      </c>
      <c r="BO192" s="76">
        <v>110</v>
      </c>
      <c r="BP192" s="76">
        <v>135</v>
      </c>
      <c r="BQ192" s="76">
        <v>83</v>
      </c>
      <c r="BR192" s="76">
        <v>41</v>
      </c>
      <c r="BS192" s="76">
        <v>146</v>
      </c>
      <c r="BT192" s="76">
        <v>127</v>
      </c>
      <c r="BU192" s="76">
        <v>241</v>
      </c>
      <c r="BV192" s="76">
        <v>22</v>
      </c>
      <c r="BW192" s="76">
        <v>499</v>
      </c>
      <c r="BX192" s="76">
        <v>438</v>
      </c>
      <c r="BY192" s="76">
        <v>154</v>
      </c>
      <c r="BZ192" s="76">
        <v>445</v>
      </c>
      <c r="CA192" s="76">
        <v>387</v>
      </c>
      <c r="CB192" s="76">
        <v>711</v>
      </c>
      <c r="CC192" s="76">
        <v>33</v>
      </c>
      <c r="CD192" s="76">
        <v>23114</v>
      </c>
      <c r="CE192" s="12">
        <v>14942</v>
      </c>
    </row>
    <row r="193" spans="1:84" x14ac:dyDescent="0.35">
      <c r="A193" s="71">
        <v>189</v>
      </c>
      <c r="B193" s="75" t="s">
        <v>169</v>
      </c>
      <c r="C193" s="76">
        <v>1455</v>
      </c>
      <c r="D193" s="76">
        <v>1215</v>
      </c>
      <c r="E193" s="76">
        <v>7919</v>
      </c>
      <c r="F193" s="76">
        <v>10977</v>
      </c>
      <c r="G193" s="76">
        <v>4219</v>
      </c>
      <c r="H193" s="76">
        <v>5062</v>
      </c>
      <c r="I193" s="76">
        <v>8988</v>
      </c>
      <c r="J193" s="76">
        <v>1705</v>
      </c>
      <c r="K193" s="76">
        <v>13406</v>
      </c>
      <c r="L193" s="76">
        <v>14156</v>
      </c>
      <c r="M193" s="76">
        <v>781</v>
      </c>
      <c r="N193" s="76">
        <v>4090</v>
      </c>
      <c r="O193" s="76">
        <v>5840</v>
      </c>
      <c r="P193" s="76">
        <v>15945</v>
      </c>
      <c r="Q193" s="76">
        <v>1671</v>
      </c>
      <c r="R193" s="76">
        <v>2021</v>
      </c>
      <c r="S193" s="76">
        <v>1694</v>
      </c>
      <c r="T193" s="76">
        <v>9160</v>
      </c>
      <c r="U193" s="76">
        <v>6078</v>
      </c>
      <c r="V193" s="76">
        <v>9230</v>
      </c>
      <c r="W193" s="76">
        <v>1420</v>
      </c>
      <c r="X193" s="76">
        <v>9809</v>
      </c>
      <c r="Y193" s="76">
        <v>1946</v>
      </c>
      <c r="Z193" s="76">
        <v>1621</v>
      </c>
      <c r="AA193" s="76">
        <v>9412</v>
      </c>
      <c r="AB193" s="76">
        <v>10435</v>
      </c>
      <c r="AC193" s="76">
        <v>20769</v>
      </c>
      <c r="AD193" s="76">
        <v>5205</v>
      </c>
      <c r="AE193" s="76">
        <v>1636</v>
      </c>
      <c r="AF193" s="76">
        <v>712</v>
      </c>
      <c r="AG193" s="76">
        <v>6092</v>
      </c>
      <c r="AH193" s="76">
        <v>1942</v>
      </c>
      <c r="AI193" s="76">
        <v>10749</v>
      </c>
      <c r="AJ193" s="76">
        <v>1626</v>
      </c>
      <c r="AK193" s="76">
        <v>12496</v>
      </c>
      <c r="AL193" s="76">
        <v>12730</v>
      </c>
      <c r="AM193" s="76">
        <v>6196</v>
      </c>
      <c r="AN193" s="76">
        <v>879</v>
      </c>
      <c r="AO193" s="76">
        <v>4107</v>
      </c>
      <c r="AP193" s="76">
        <v>14534</v>
      </c>
      <c r="AQ193" s="76">
        <v>946</v>
      </c>
      <c r="AR193" s="76">
        <v>3098</v>
      </c>
      <c r="AS193" s="76">
        <v>8598</v>
      </c>
      <c r="AT193" s="76">
        <v>3172</v>
      </c>
      <c r="AU193" s="76">
        <v>6023</v>
      </c>
      <c r="AV193" s="76">
        <v>4731</v>
      </c>
      <c r="AW193" s="76">
        <v>2833</v>
      </c>
      <c r="AX193" s="76">
        <v>3435</v>
      </c>
      <c r="AY193" s="76">
        <v>17307</v>
      </c>
      <c r="AZ193" s="76">
        <v>9343</v>
      </c>
      <c r="BA193" s="76">
        <v>2558</v>
      </c>
      <c r="BB193" s="76">
        <v>9858</v>
      </c>
      <c r="BC193" s="76">
        <v>18875</v>
      </c>
      <c r="BD193" s="76">
        <v>1982</v>
      </c>
      <c r="BE193" s="76">
        <v>1564</v>
      </c>
      <c r="BF193" s="76">
        <v>1529</v>
      </c>
      <c r="BG193" s="76">
        <v>4780</v>
      </c>
      <c r="BH193" s="76">
        <v>1325</v>
      </c>
      <c r="BI193" s="76">
        <v>4282</v>
      </c>
      <c r="BJ193" s="76">
        <v>817</v>
      </c>
      <c r="BK193" s="76">
        <v>579</v>
      </c>
      <c r="BL193" s="76">
        <v>3321</v>
      </c>
      <c r="BM193" s="76">
        <v>1717</v>
      </c>
      <c r="BN193" s="76">
        <v>7164</v>
      </c>
      <c r="BO193" s="76">
        <v>1353</v>
      </c>
      <c r="BP193" s="76">
        <v>2707</v>
      </c>
      <c r="BQ193" s="76">
        <v>1733</v>
      </c>
      <c r="BR193" s="76">
        <v>772</v>
      </c>
      <c r="BS193" s="76">
        <v>2961</v>
      </c>
      <c r="BT193" s="76">
        <v>2947</v>
      </c>
      <c r="BU193" s="76">
        <v>4108</v>
      </c>
      <c r="BV193" s="76">
        <v>434</v>
      </c>
      <c r="BW193" s="76">
        <v>14302</v>
      </c>
      <c r="BX193" s="76">
        <v>13061</v>
      </c>
      <c r="BY193" s="76">
        <v>2783</v>
      </c>
      <c r="BZ193" s="76">
        <v>8406</v>
      </c>
      <c r="CA193" s="76">
        <v>3408</v>
      </c>
      <c r="CB193" s="76">
        <v>12148</v>
      </c>
      <c r="CC193" s="76">
        <v>810</v>
      </c>
      <c r="CD193" s="76">
        <v>451688</v>
      </c>
      <c r="CE193" s="12">
        <v>308372</v>
      </c>
    </row>
    <row r="194" spans="1:84" s="74" customFormat="1" x14ac:dyDescent="0.35">
      <c r="A194" s="71">
        <v>190</v>
      </c>
      <c r="B194" s="72" t="s">
        <v>333</v>
      </c>
      <c r="C194" s="80" t="s">
        <v>222</v>
      </c>
      <c r="D194" s="80" t="s">
        <v>223</v>
      </c>
      <c r="E194" s="80" t="s">
        <v>224</v>
      </c>
      <c r="F194" s="80" t="s">
        <v>225</v>
      </c>
      <c r="G194" s="80" t="s">
        <v>226</v>
      </c>
      <c r="H194" s="80" t="s">
        <v>227</v>
      </c>
      <c r="I194" s="80" t="s">
        <v>228</v>
      </c>
      <c r="J194" s="80" t="s">
        <v>229</v>
      </c>
      <c r="K194" s="80" t="s">
        <v>230</v>
      </c>
      <c r="L194" s="80" t="s">
        <v>231</v>
      </c>
      <c r="M194" s="80" t="s">
        <v>232</v>
      </c>
      <c r="N194" s="80" t="s">
        <v>233</v>
      </c>
      <c r="O194" s="80" t="s">
        <v>234</v>
      </c>
      <c r="P194" s="80" t="s">
        <v>235</v>
      </c>
      <c r="Q194" s="80" t="s">
        <v>236</v>
      </c>
      <c r="R194" s="80" t="s">
        <v>237</v>
      </c>
      <c r="S194" s="80" t="s">
        <v>238</v>
      </c>
      <c r="T194" s="80" t="s">
        <v>239</v>
      </c>
      <c r="U194" s="80" t="s">
        <v>240</v>
      </c>
      <c r="V194" s="80" t="s">
        <v>241</v>
      </c>
      <c r="W194" s="80" t="s">
        <v>242</v>
      </c>
      <c r="X194" s="80" t="s">
        <v>243</v>
      </c>
      <c r="Y194" s="80" t="s">
        <v>244</v>
      </c>
      <c r="Z194" s="80" t="s">
        <v>245</v>
      </c>
      <c r="AA194" s="80" t="s">
        <v>246</v>
      </c>
      <c r="AB194" s="80" t="s">
        <v>247</v>
      </c>
      <c r="AC194" s="80" t="s">
        <v>248</v>
      </c>
      <c r="AD194" s="80" t="s">
        <v>249</v>
      </c>
      <c r="AE194" s="80" t="s">
        <v>250</v>
      </c>
      <c r="AF194" s="80" t="s">
        <v>251</v>
      </c>
      <c r="AG194" s="80" t="s">
        <v>252</v>
      </c>
      <c r="AH194" s="80" t="s">
        <v>253</v>
      </c>
      <c r="AI194" s="80" t="s">
        <v>254</v>
      </c>
      <c r="AJ194" s="80" t="s">
        <v>255</v>
      </c>
      <c r="AK194" s="80" t="s">
        <v>256</v>
      </c>
      <c r="AL194" s="80" t="s">
        <v>257</v>
      </c>
      <c r="AM194" s="80" t="s">
        <v>258</v>
      </c>
      <c r="AN194" s="80" t="s">
        <v>259</v>
      </c>
      <c r="AO194" s="80" t="s">
        <v>260</v>
      </c>
      <c r="AP194" s="80" t="s">
        <v>261</v>
      </c>
      <c r="AQ194" s="80" t="s">
        <v>262</v>
      </c>
      <c r="AR194" s="80" t="s">
        <v>263</v>
      </c>
      <c r="AS194" s="80" t="s">
        <v>264</v>
      </c>
      <c r="AT194" s="80" t="s">
        <v>265</v>
      </c>
      <c r="AU194" s="80" t="s">
        <v>266</v>
      </c>
      <c r="AV194" s="80" t="s">
        <v>267</v>
      </c>
      <c r="AW194" s="80" t="s">
        <v>268</v>
      </c>
      <c r="AX194" s="80" t="s">
        <v>269</v>
      </c>
      <c r="AY194" s="80" t="s">
        <v>270</v>
      </c>
      <c r="AZ194" s="80" t="s">
        <v>271</v>
      </c>
      <c r="BA194" s="80" t="s">
        <v>272</v>
      </c>
      <c r="BB194" s="80" t="s">
        <v>273</v>
      </c>
      <c r="BC194" s="80" t="s">
        <v>274</v>
      </c>
      <c r="BD194" s="80" t="s">
        <v>275</v>
      </c>
      <c r="BE194" s="80" t="s">
        <v>276</v>
      </c>
      <c r="BF194" s="80" t="s">
        <v>277</v>
      </c>
      <c r="BG194" s="80" t="s">
        <v>278</v>
      </c>
      <c r="BH194" s="80" t="s">
        <v>279</v>
      </c>
      <c r="BI194" s="80" t="s">
        <v>280</v>
      </c>
      <c r="BJ194" s="80" t="s">
        <v>281</v>
      </c>
      <c r="BK194" s="80" t="s">
        <v>282</v>
      </c>
      <c r="BL194" s="80" t="s">
        <v>283</v>
      </c>
      <c r="BM194" s="80" t="s">
        <v>284</v>
      </c>
      <c r="BN194" s="80" t="s">
        <v>285</v>
      </c>
      <c r="BO194" s="80" t="s">
        <v>286</v>
      </c>
      <c r="BP194" s="80" t="s">
        <v>287</v>
      </c>
      <c r="BQ194" s="80" t="s">
        <v>288</v>
      </c>
      <c r="BR194" s="80" t="s">
        <v>289</v>
      </c>
      <c r="BS194" s="80" t="s">
        <v>290</v>
      </c>
      <c r="BT194" s="80" t="s">
        <v>291</v>
      </c>
      <c r="BU194" s="80" t="s">
        <v>292</v>
      </c>
      <c r="BV194" s="80" t="s">
        <v>293</v>
      </c>
      <c r="BW194" s="80" t="s">
        <v>294</v>
      </c>
      <c r="BX194" s="80" t="s">
        <v>295</v>
      </c>
      <c r="BY194" s="80" t="s">
        <v>296</v>
      </c>
      <c r="BZ194" s="80" t="s">
        <v>297</v>
      </c>
      <c r="CA194" s="80" t="s">
        <v>298</v>
      </c>
      <c r="CB194" s="80" t="s">
        <v>299</v>
      </c>
      <c r="CC194" s="80" t="s">
        <v>300</v>
      </c>
      <c r="CD194" s="80" t="s">
        <v>301</v>
      </c>
      <c r="CE194" s="80">
        <v>0</v>
      </c>
      <c r="CF194" s="67"/>
    </row>
    <row r="195" spans="1:84" x14ac:dyDescent="0.35">
      <c r="A195" s="71">
        <v>191</v>
      </c>
      <c r="B195" s="12" t="s">
        <v>170</v>
      </c>
      <c r="C195" s="12">
        <v>1549</v>
      </c>
      <c r="D195" s="12">
        <v>1284</v>
      </c>
      <c r="E195" s="12">
        <v>8326</v>
      </c>
      <c r="F195" s="12">
        <v>11400</v>
      </c>
      <c r="G195" s="12">
        <v>4470</v>
      </c>
      <c r="H195" s="12">
        <v>5277</v>
      </c>
      <c r="I195" s="12">
        <v>9473</v>
      </c>
      <c r="J195" s="12">
        <v>1833</v>
      </c>
      <c r="K195" s="12">
        <v>13934</v>
      </c>
      <c r="L195" s="12">
        <v>14703</v>
      </c>
      <c r="M195" s="12">
        <v>807</v>
      </c>
      <c r="N195" s="12">
        <v>4323</v>
      </c>
      <c r="O195" s="12">
        <v>6179</v>
      </c>
      <c r="P195" s="12">
        <v>16700</v>
      </c>
      <c r="Q195" s="12">
        <v>1787</v>
      </c>
      <c r="R195" s="12">
        <v>2120</v>
      </c>
      <c r="S195" s="12">
        <v>1778</v>
      </c>
      <c r="T195" s="12">
        <v>9607</v>
      </c>
      <c r="U195" s="12">
        <v>6517</v>
      </c>
      <c r="V195" s="12">
        <v>9812</v>
      </c>
      <c r="W195" s="12">
        <v>1496</v>
      </c>
      <c r="X195" s="12">
        <v>10291</v>
      </c>
      <c r="Y195" s="12">
        <v>2043</v>
      </c>
      <c r="Z195" s="12">
        <v>1720</v>
      </c>
      <c r="AA195" s="12">
        <v>9863</v>
      </c>
      <c r="AB195" s="12">
        <v>10859</v>
      </c>
      <c r="AC195" s="12">
        <v>21734</v>
      </c>
      <c r="AD195" s="12">
        <v>5492</v>
      </c>
      <c r="AE195" s="12">
        <v>1754</v>
      </c>
      <c r="AF195" s="12">
        <v>749</v>
      </c>
      <c r="AG195" s="12">
        <v>6429</v>
      </c>
      <c r="AH195" s="12">
        <v>1996</v>
      </c>
      <c r="AI195" s="12">
        <v>11216</v>
      </c>
      <c r="AJ195" s="12">
        <v>1746</v>
      </c>
      <c r="AK195" s="12">
        <v>13073</v>
      </c>
      <c r="AL195" s="12">
        <v>13190</v>
      </c>
      <c r="AM195" s="12">
        <v>6531</v>
      </c>
      <c r="AN195" s="12">
        <v>937</v>
      </c>
      <c r="AO195" s="12">
        <v>4327</v>
      </c>
      <c r="AP195" s="12">
        <v>14913</v>
      </c>
      <c r="AQ195" s="12">
        <v>1043</v>
      </c>
      <c r="AR195" s="12">
        <v>3264</v>
      </c>
      <c r="AS195" s="12">
        <v>8951</v>
      </c>
      <c r="AT195" s="12">
        <v>3447</v>
      </c>
      <c r="AU195" s="12">
        <v>6356</v>
      </c>
      <c r="AV195" s="12">
        <v>5002</v>
      </c>
      <c r="AW195" s="12">
        <v>3023</v>
      </c>
      <c r="AX195" s="12">
        <v>3619</v>
      </c>
      <c r="AY195" s="12">
        <v>17738</v>
      </c>
      <c r="AZ195" s="12">
        <v>9657</v>
      </c>
      <c r="BA195" s="12">
        <v>2697</v>
      </c>
      <c r="BB195" s="12">
        <v>10292</v>
      </c>
      <c r="BC195" s="12">
        <v>20071</v>
      </c>
      <c r="BD195" s="12">
        <v>2185</v>
      </c>
      <c r="BE195" s="12">
        <v>1629</v>
      </c>
      <c r="BF195" s="12">
        <v>1637</v>
      </c>
      <c r="BG195" s="12">
        <v>5014</v>
      </c>
      <c r="BH195" s="12">
        <v>1420</v>
      </c>
      <c r="BI195" s="12">
        <v>4753</v>
      </c>
      <c r="BJ195" s="12">
        <v>877</v>
      </c>
      <c r="BK195" s="12">
        <v>597</v>
      </c>
      <c r="BL195" s="12">
        <v>3500</v>
      </c>
      <c r="BM195" s="12">
        <v>1783</v>
      </c>
      <c r="BN195" s="12">
        <v>7528</v>
      </c>
      <c r="BO195" s="12">
        <v>1460</v>
      </c>
      <c r="BP195" s="12">
        <v>2837</v>
      </c>
      <c r="BQ195" s="12">
        <v>1816</v>
      </c>
      <c r="BR195" s="12">
        <v>811</v>
      </c>
      <c r="BS195" s="12">
        <v>3099</v>
      </c>
      <c r="BT195" s="12">
        <v>3069</v>
      </c>
      <c r="BU195" s="12">
        <v>4337</v>
      </c>
      <c r="BV195" s="12">
        <v>448</v>
      </c>
      <c r="BW195" s="12">
        <v>14776</v>
      </c>
      <c r="BX195" s="12">
        <v>13486</v>
      </c>
      <c r="BY195" s="12">
        <v>2937</v>
      </c>
      <c r="BZ195" s="12">
        <v>8830</v>
      </c>
      <c r="CA195" s="12">
        <v>3746</v>
      </c>
      <c r="CB195" s="12">
        <v>12836</v>
      </c>
      <c r="CC195" s="12">
        <v>843</v>
      </c>
      <c r="CD195" s="12">
        <v>473699</v>
      </c>
      <c r="CE195" s="12">
        <v>322524</v>
      </c>
    </row>
    <row r="196" spans="1:84" x14ac:dyDescent="0.35">
      <c r="A196" s="71">
        <v>192</v>
      </c>
      <c r="B196" s="12" t="s">
        <v>171</v>
      </c>
      <c r="C196" s="12">
        <v>0</v>
      </c>
      <c r="D196" s="12">
        <v>0</v>
      </c>
      <c r="E196" s="12">
        <v>25</v>
      </c>
      <c r="F196" s="12">
        <v>16</v>
      </c>
      <c r="G196" s="12">
        <v>11</v>
      </c>
      <c r="H196" s="12">
        <v>16</v>
      </c>
      <c r="I196" s="12">
        <v>25</v>
      </c>
      <c r="J196" s="12">
        <v>7</v>
      </c>
      <c r="K196" s="12">
        <v>41</v>
      </c>
      <c r="L196" s="12">
        <v>16</v>
      </c>
      <c r="M196" s="12">
        <v>0</v>
      </c>
      <c r="N196" s="12">
        <v>5</v>
      </c>
      <c r="O196" s="12">
        <v>13</v>
      </c>
      <c r="P196" s="12">
        <v>19</v>
      </c>
      <c r="Q196" s="12">
        <v>5</v>
      </c>
      <c r="R196" s="12">
        <v>3</v>
      </c>
      <c r="S196" s="12">
        <v>8</v>
      </c>
      <c r="T196" s="12">
        <v>50</v>
      </c>
      <c r="U196" s="12">
        <v>15</v>
      </c>
      <c r="V196" s="12">
        <v>22</v>
      </c>
      <c r="W196" s="12">
        <v>0</v>
      </c>
      <c r="X196" s="12">
        <v>37</v>
      </c>
      <c r="Y196" s="12">
        <v>8</v>
      </c>
      <c r="Z196" s="12">
        <v>7</v>
      </c>
      <c r="AA196" s="12">
        <v>9</v>
      </c>
      <c r="AB196" s="12">
        <v>15</v>
      </c>
      <c r="AC196" s="12">
        <v>46</v>
      </c>
      <c r="AD196" s="12">
        <v>5</v>
      </c>
      <c r="AE196" s="12">
        <v>23</v>
      </c>
      <c r="AF196" s="12">
        <v>0</v>
      </c>
      <c r="AG196" s="12">
        <v>21</v>
      </c>
      <c r="AH196" s="12">
        <v>0</v>
      </c>
      <c r="AI196" s="12">
        <v>11</v>
      </c>
      <c r="AJ196" s="12">
        <v>3</v>
      </c>
      <c r="AK196" s="12">
        <v>23</v>
      </c>
      <c r="AL196" s="12">
        <v>16</v>
      </c>
      <c r="AM196" s="12">
        <v>13</v>
      </c>
      <c r="AN196" s="12">
        <v>0</v>
      </c>
      <c r="AO196" s="12">
        <v>18</v>
      </c>
      <c r="AP196" s="12">
        <v>13</v>
      </c>
      <c r="AQ196" s="12">
        <v>0</v>
      </c>
      <c r="AR196" s="12">
        <v>16</v>
      </c>
      <c r="AS196" s="12">
        <v>14</v>
      </c>
      <c r="AT196" s="12">
        <v>57</v>
      </c>
      <c r="AU196" s="12">
        <v>13</v>
      </c>
      <c r="AV196" s="12">
        <v>4</v>
      </c>
      <c r="AW196" s="12">
        <v>3</v>
      </c>
      <c r="AX196" s="12">
        <v>0</v>
      </c>
      <c r="AY196" s="12">
        <v>11</v>
      </c>
      <c r="AZ196" s="12">
        <v>24</v>
      </c>
      <c r="BA196" s="12">
        <v>3</v>
      </c>
      <c r="BB196" s="12">
        <v>29</v>
      </c>
      <c r="BC196" s="12">
        <v>38</v>
      </c>
      <c r="BD196" s="12">
        <v>23</v>
      </c>
      <c r="BE196" s="12">
        <v>8</v>
      </c>
      <c r="BF196" s="12">
        <v>7</v>
      </c>
      <c r="BG196" s="12">
        <v>5</v>
      </c>
      <c r="BH196" s="12">
        <v>0</v>
      </c>
      <c r="BI196" s="12">
        <v>55</v>
      </c>
      <c r="BJ196" s="12">
        <v>0</v>
      </c>
      <c r="BK196" s="12">
        <v>0</v>
      </c>
      <c r="BL196" s="12">
        <v>9</v>
      </c>
      <c r="BM196" s="12">
        <v>7</v>
      </c>
      <c r="BN196" s="12">
        <v>42</v>
      </c>
      <c r="BO196" s="12">
        <v>0</v>
      </c>
      <c r="BP196" s="12">
        <v>4</v>
      </c>
      <c r="BQ196" s="12">
        <v>0</v>
      </c>
      <c r="BR196" s="12">
        <v>0</v>
      </c>
      <c r="BS196" s="12">
        <v>9</v>
      </c>
      <c r="BT196" s="12">
        <v>0</v>
      </c>
      <c r="BU196" s="12">
        <v>10</v>
      </c>
      <c r="BV196" s="12">
        <v>0</v>
      </c>
      <c r="BW196" s="12">
        <v>24</v>
      </c>
      <c r="BX196" s="12">
        <v>17</v>
      </c>
      <c r="BY196" s="12">
        <v>3</v>
      </c>
      <c r="BZ196" s="12">
        <v>19</v>
      </c>
      <c r="CA196" s="12">
        <v>59</v>
      </c>
      <c r="CB196" s="12">
        <v>22</v>
      </c>
      <c r="CC196" s="12">
        <v>0</v>
      </c>
      <c r="CD196" s="12">
        <v>1109</v>
      </c>
      <c r="CE196" s="12">
        <v>783</v>
      </c>
    </row>
    <row r="197" spans="1:84" x14ac:dyDescent="0.35">
      <c r="A197" s="71">
        <v>193</v>
      </c>
      <c r="B197" s="12" t="s">
        <v>172</v>
      </c>
      <c r="C197" s="12">
        <v>71</v>
      </c>
      <c r="D197" s="12">
        <v>77</v>
      </c>
      <c r="E197" s="12">
        <v>602</v>
      </c>
      <c r="F197" s="12">
        <v>1109</v>
      </c>
      <c r="G197" s="12">
        <v>243</v>
      </c>
      <c r="H197" s="12">
        <v>285</v>
      </c>
      <c r="I197" s="12">
        <v>670</v>
      </c>
      <c r="J197" s="12">
        <v>100</v>
      </c>
      <c r="K197" s="12">
        <v>968</v>
      </c>
      <c r="L197" s="12">
        <v>1835</v>
      </c>
      <c r="M197" s="12">
        <v>52</v>
      </c>
      <c r="N197" s="12">
        <v>223</v>
      </c>
      <c r="O197" s="12">
        <v>450</v>
      </c>
      <c r="P197" s="12">
        <v>1595</v>
      </c>
      <c r="Q197" s="12">
        <v>140</v>
      </c>
      <c r="R197" s="12">
        <v>153</v>
      </c>
      <c r="S197" s="12">
        <v>124</v>
      </c>
      <c r="T197" s="12">
        <v>1485</v>
      </c>
      <c r="U197" s="12">
        <v>271</v>
      </c>
      <c r="V197" s="12">
        <v>1046</v>
      </c>
      <c r="W197" s="12">
        <v>75</v>
      </c>
      <c r="X197" s="12">
        <v>955</v>
      </c>
      <c r="Y197" s="12">
        <v>121</v>
      </c>
      <c r="Z197" s="12">
        <v>95</v>
      </c>
      <c r="AA197" s="12">
        <v>698</v>
      </c>
      <c r="AB197" s="12">
        <v>1440</v>
      </c>
      <c r="AC197" s="12">
        <v>1584</v>
      </c>
      <c r="AD197" s="12">
        <v>365</v>
      </c>
      <c r="AE197" s="12">
        <v>123</v>
      </c>
      <c r="AF197" s="12">
        <v>49</v>
      </c>
      <c r="AG197" s="12">
        <v>858</v>
      </c>
      <c r="AH197" s="12">
        <v>113</v>
      </c>
      <c r="AI197" s="12">
        <v>1409</v>
      </c>
      <c r="AJ197" s="12">
        <v>89</v>
      </c>
      <c r="AK197" s="12">
        <v>1323</v>
      </c>
      <c r="AL197" s="12">
        <v>1038</v>
      </c>
      <c r="AM197" s="12">
        <v>489</v>
      </c>
      <c r="AN197" s="12">
        <v>62</v>
      </c>
      <c r="AO197" s="12">
        <v>259</v>
      </c>
      <c r="AP197" s="12">
        <v>996</v>
      </c>
      <c r="AQ197" s="12">
        <v>41</v>
      </c>
      <c r="AR197" s="12">
        <v>662</v>
      </c>
      <c r="AS197" s="12">
        <v>795</v>
      </c>
      <c r="AT197" s="12">
        <v>321</v>
      </c>
      <c r="AU197" s="12">
        <v>636</v>
      </c>
      <c r="AV197" s="12">
        <v>336</v>
      </c>
      <c r="AW197" s="12">
        <v>251</v>
      </c>
      <c r="AX197" s="12">
        <v>205</v>
      </c>
      <c r="AY197" s="12">
        <v>1532</v>
      </c>
      <c r="AZ197" s="12">
        <v>1093</v>
      </c>
      <c r="BA197" s="12">
        <v>216</v>
      </c>
      <c r="BB197" s="12">
        <v>1596</v>
      </c>
      <c r="BC197" s="12">
        <v>1096</v>
      </c>
      <c r="BD197" s="12">
        <v>136</v>
      </c>
      <c r="BE197" s="12">
        <v>121</v>
      </c>
      <c r="BF197" s="12">
        <v>73</v>
      </c>
      <c r="BG197" s="12">
        <v>289</v>
      </c>
      <c r="BH197" s="12">
        <v>77</v>
      </c>
      <c r="BI197" s="12">
        <v>445</v>
      </c>
      <c r="BJ197" s="12">
        <v>52</v>
      </c>
      <c r="BK197" s="12">
        <v>22</v>
      </c>
      <c r="BL197" s="12">
        <v>159</v>
      </c>
      <c r="BM197" s="12">
        <v>96</v>
      </c>
      <c r="BN197" s="12">
        <v>590</v>
      </c>
      <c r="BO197" s="12">
        <v>81</v>
      </c>
      <c r="BP197" s="12">
        <v>122</v>
      </c>
      <c r="BQ197" s="12">
        <v>117</v>
      </c>
      <c r="BR197" s="12">
        <v>19</v>
      </c>
      <c r="BS197" s="12">
        <v>195</v>
      </c>
      <c r="BT197" s="12">
        <v>212</v>
      </c>
      <c r="BU197" s="12">
        <v>238</v>
      </c>
      <c r="BV197" s="12">
        <v>24</v>
      </c>
      <c r="BW197" s="12">
        <v>1374</v>
      </c>
      <c r="BX197" s="12">
        <v>1386</v>
      </c>
      <c r="BY197" s="12">
        <v>215</v>
      </c>
      <c r="BZ197" s="12">
        <v>889</v>
      </c>
      <c r="CA197" s="12">
        <v>578</v>
      </c>
      <c r="CB197" s="12">
        <v>912</v>
      </c>
      <c r="CC197" s="12">
        <v>52</v>
      </c>
      <c r="CD197" s="12">
        <v>40903</v>
      </c>
      <c r="CE197" s="12">
        <v>31371</v>
      </c>
    </row>
    <row r="198" spans="1:84" x14ac:dyDescent="0.35">
      <c r="A198" s="71">
        <v>194</v>
      </c>
      <c r="B198" s="12" t="s">
        <v>173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2">
        <v>0</v>
      </c>
    </row>
    <row r="199" spans="1:84" x14ac:dyDescent="0.35">
      <c r="A199" s="71">
        <v>195</v>
      </c>
      <c r="B199" s="12" t="s">
        <v>174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v>0</v>
      </c>
    </row>
    <row r="200" spans="1:84" x14ac:dyDescent="0.35">
      <c r="A200" s="71">
        <v>196</v>
      </c>
      <c r="B200" s="12" t="s">
        <v>175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v>0</v>
      </c>
    </row>
    <row r="201" spans="1:84" x14ac:dyDescent="0.35">
      <c r="A201" s="71">
        <v>197</v>
      </c>
      <c r="B201" s="12" t="s">
        <v>176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v>0</v>
      </c>
    </row>
    <row r="202" spans="1:84" x14ac:dyDescent="0.35">
      <c r="A202" s="71">
        <v>198</v>
      </c>
      <c r="B202" s="12" t="s">
        <v>177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v>0</v>
      </c>
    </row>
    <row r="203" spans="1:84" x14ac:dyDescent="0.35">
      <c r="A203" s="71">
        <v>199</v>
      </c>
      <c r="B203" s="12" t="s">
        <v>178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2">
        <v>0</v>
      </c>
    </row>
    <row r="204" spans="1:84" x14ac:dyDescent="0.35">
      <c r="A204" s="71">
        <v>200</v>
      </c>
      <c r="B204" s="12" t="s">
        <v>179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v>0</v>
      </c>
    </row>
    <row r="205" spans="1:84" x14ac:dyDescent="0.35">
      <c r="A205" s="71">
        <v>201</v>
      </c>
      <c r="B205" s="12" t="s">
        <v>180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2">
        <v>0</v>
      </c>
    </row>
    <row r="206" spans="1:84" x14ac:dyDescent="0.35">
      <c r="A206" s="71">
        <v>202</v>
      </c>
      <c r="B206" s="12" t="s">
        <v>181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>
        <v>0</v>
      </c>
      <c r="BG206" s="12">
        <v>0</v>
      </c>
      <c r="BH206" s="12">
        <v>0</v>
      </c>
      <c r="BI206" s="12">
        <v>0</v>
      </c>
      <c r="BJ206" s="12">
        <v>0</v>
      </c>
      <c r="BK206" s="12">
        <v>0</v>
      </c>
      <c r="BL206" s="12">
        <v>0</v>
      </c>
      <c r="BM206" s="12">
        <v>0</v>
      </c>
      <c r="BN206" s="12">
        <v>0</v>
      </c>
      <c r="BO206" s="12">
        <v>0</v>
      </c>
      <c r="BP206" s="12">
        <v>0</v>
      </c>
      <c r="BQ206" s="12">
        <v>0</v>
      </c>
      <c r="BR206" s="12">
        <v>0</v>
      </c>
      <c r="BS206" s="12">
        <v>0</v>
      </c>
      <c r="BT206" s="12">
        <v>0</v>
      </c>
      <c r="BU206" s="12">
        <v>0</v>
      </c>
      <c r="BV206" s="12">
        <v>0</v>
      </c>
      <c r="BW206" s="12">
        <v>0</v>
      </c>
      <c r="BX206" s="12">
        <v>0</v>
      </c>
      <c r="BY206" s="12">
        <v>0</v>
      </c>
      <c r="BZ206" s="12">
        <v>0</v>
      </c>
      <c r="CA206" s="12">
        <v>0</v>
      </c>
      <c r="CB206" s="12">
        <v>0</v>
      </c>
      <c r="CC206" s="12">
        <v>0</v>
      </c>
      <c r="CD206" s="12">
        <v>0</v>
      </c>
      <c r="CE206" s="12">
        <v>0</v>
      </c>
    </row>
    <row r="207" spans="1:84" x14ac:dyDescent="0.35">
      <c r="A207" s="71">
        <v>203</v>
      </c>
      <c r="B207" s="12" t="s">
        <v>182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0</v>
      </c>
      <c r="AZ207" s="12">
        <v>0</v>
      </c>
      <c r="BA207" s="12">
        <v>0</v>
      </c>
      <c r="BB207" s="12">
        <v>0</v>
      </c>
      <c r="BC207" s="12">
        <v>0</v>
      </c>
      <c r="BD207" s="12">
        <v>0</v>
      </c>
      <c r="BE207" s="12">
        <v>0</v>
      </c>
      <c r="BF207" s="12">
        <v>0</v>
      </c>
      <c r="BG207" s="12">
        <v>0</v>
      </c>
      <c r="BH207" s="12">
        <v>0</v>
      </c>
      <c r="BI207" s="12">
        <v>0</v>
      </c>
      <c r="BJ207" s="12">
        <v>0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0</v>
      </c>
      <c r="BX207" s="12">
        <v>0</v>
      </c>
      <c r="BY207" s="12">
        <v>0</v>
      </c>
      <c r="BZ207" s="12">
        <v>0</v>
      </c>
      <c r="CA207" s="12">
        <v>0</v>
      </c>
      <c r="CB207" s="12">
        <v>0</v>
      </c>
      <c r="CC207" s="12">
        <v>0</v>
      </c>
      <c r="CD207" s="12">
        <v>0</v>
      </c>
      <c r="CE207" s="12">
        <v>0</v>
      </c>
    </row>
    <row r="208" spans="1:84" x14ac:dyDescent="0.35">
      <c r="A208" s="71">
        <v>204</v>
      </c>
      <c r="B208" s="12" t="s">
        <v>183</v>
      </c>
      <c r="C208" s="12">
        <v>0</v>
      </c>
      <c r="D208" s="12">
        <v>4</v>
      </c>
      <c r="E208" s="12">
        <v>31</v>
      </c>
      <c r="F208" s="12">
        <v>54</v>
      </c>
      <c r="G208" s="12">
        <v>12</v>
      </c>
      <c r="H208" s="12">
        <v>6</v>
      </c>
      <c r="I208" s="12">
        <v>40</v>
      </c>
      <c r="J208" s="12">
        <v>5</v>
      </c>
      <c r="K208" s="12">
        <v>37</v>
      </c>
      <c r="L208" s="12">
        <v>48</v>
      </c>
      <c r="M208" s="12">
        <v>4</v>
      </c>
      <c r="N208" s="12">
        <v>9</v>
      </c>
      <c r="O208" s="12">
        <v>13</v>
      </c>
      <c r="P208" s="12">
        <v>65</v>
      </c>
      <c r="Q208" s="12">
        <v>3</v>
      </c>
      <c r="R208" s="12">
        <v>8</v>
      </c>
      <c r="S208" s="12">
        <v>9</v>
      </c>
      <c r="T208" s="12">
        <v>57</v>
      </c>
      <c r="U208" s="12">
        <v>12</v>
      </c>
      <c r="V208" s="12">
        <v>51</v>
      </c>
      <c r="W208" s="12">
        <v>5</v>
      </c>
      <c r="X208" s="12">
        <v>62</v>
      </c>
      <c r="Y208" s="12">
        <v>5</v>
      </c>
      <c r="Z208" s="12">
        <v>0</v>
      </c>
      <c r="AA208" s="12">
        <v>34</v>
      </c>
      <c r="AB208" s="12">
        <v>62</v>
      </c>
      <c r="AC208" s="12">
        <v>64</v>
      </c>
      <c r="AD208" s="12">
        <v>11</v>
      </c>
      <c r="AE208" s="12">
        <v>11</v>
      </c>
      <c r="AF208" s="12">
        <v>7</v>
      </c>
      <c r="AG208" s="12">
        <v>52</v>
      </c>
      <c r="AH208" s="12">
        <v>11</v>
      </c>
      <c r="AI208" s="12">
        <v>41</v>
      </c>
      <c r="AJ208" s="12">
        <v>10</v>
      </c>
      <c r="AK208" s="12">
        <v>53</v>
      </c>
      <c r="AL208" s="12">
        <v>29</v>
      </c>
      <c r="AM208" s="12">
        <v>24</v>
      </c>
      <c r="AN208" s="12">
        <v>3</v>
      </c>
      <c r="AO208" s="12">
        <v>13</v>
      </c>
      <c r="AP208" s="12">
        <v>39</v>
      </c>
      <c r="AQ208" s="12">
        <v>0</v>
      </c>
      <c r="AR208" s="12">
        <v>26</v>
      </c>
      <c r="AS208" s="12">
        <v>33</v>
      </c>
      <c r="AT208" s="12">
        <v>8</v>
      </c>
      <c r="AU208" s="12">
        <v>25</v>
      </c>
      <c r="AV208" s="12">
        <v>11</v>
      </c>
      <c r="AW208" s="12">
        <v>14</v>
      </c>
      <c r="AX208" s="12">
        <v>4</v>
      </c>
      <c r="AY208" s="12">
        <v>61</v>
      </c>
      <c r="AZ208" s="12">
        <v>53</v>
      </c>
      <c r="BA208" s="12">
        <v>12</v>
      </c>
      <c r="BB208" s="12">
        <v>75</v>
      </c>
      <c r="BC208" s="12">
        <v>41</v>
      </c>
      <c r="BD208" s="12">
        <v>16</v>
      </c>
      <c r="BE208" s="12">
        <v>6</v>
      </c>
      <c r="BF208" s="12">
        <v>9</v>
      </c>
      <c r="BG208" s="12">
        <v>8</v>
      </c>
      <c r="BH208" s="12">
        <v>0</v>
      </c>
      <c r="BI208" s="12">
        <v>16</v>
      </c>
      <c r="BJ208" s="12">
        <v>0</v>
      </c>
      <c r="BK208" s="12">
        <v>5</v>
      </c>
      <c r="BL208" s="12">
        <v>12</v>
      </c>
      <c r="BM208" s="12">
        <v>4</v>
      </c>
      <c r="BN208" s="12">
        <v>19</v>
      </c>
      <c r="BO208" s="12">
        <v>3</v>
      </c>
      <c r="BP208" s="12">
        <v>7</v>
      </c>
      <c r="BQ208" s="12">
        <v>6</v>
      </c>
      <c r="BR208" s="12">
        <v>3</v>
      </c>
      <c r="BS208" s="12">
        <v>7</v>
      </c>
      <c r="BT208" s="12">
        <v>9</v>
      </c>
      <c r="BU208" s="12">
        <v>7</v>
      </c>
      <c r="BV208" s="12">
        <v>0</v>
      </c>
      <c r="BW208" s="12">
        <v>51</v>
      </c>
      <c r="BX208" s="12">
        <v>36</v>
      </c>
      <c r="BY208" s="12">
        <v>10</v>
      </c>
      <c r="BZ208" s="12">
        <v>23</v>
      </c>
      <c r="CA208" s="12">
        <v>12</v>
      </c>
      <c r="CB208" s="12">
        <v>34</v>
      </c>
      <c r="CC208" s="12">
        <v>0</v>
      </c>
      <c r="CD208" s="12">
        <v>1656</v>
      </c>
      <c r="CE208" s="12">
        <v>1224</v>
      </c>
    </row>
    <row r="209" spans="1:84" x14ac:dyDescent="0.35">
      <c r="A209" s="71">
        <v>205</v>
      </c>
      <c r="B209" s="12" t="s">
        <v>184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6</v>
      </c>
      <c r="Q209" s="12">
        <v>0</v>
      </c>
      <c r="R209" s="12">
        <v>0</v>
      </c>
      <c r="S209" s="12">
        <v>0</v>
      </c>
      <c r="T209" s="12">
        <v>4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4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3</v>
      </c>
      <c r="AL209" s="12"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4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0</v>
      </c>
      <c r="AY209" s="12">
        <v>4</v>
      </c>
      <c r="AZ209" s="12">
        <v>0</v>
      </c>
      <c r="BA209" s="12">
        <v>0</v>
      </c>
      <c r="BB209" s="12">
        <v>0</v>
      </c>
      <c r="BC209" s="12">
        <v>0</v>
      </c>
      <c r="BD209" s="12">
        <v>0</v>
      </c>
      <c r="BE209" s="12">
        <v>0</v>
      </c>
      <c r="BF209" s="12">
        <v>0</v>
      </c>
      <c r="BG209" s="12">
        <v>0</v>
      </c>
      <c r="BH209" s="12">
        <v>0</v>
      </c>
      <c r="BI209" s="12">
        <v>0</v>
      </c>
      <c r="BJ209" s="12">
        <v>0</v>
      </c>
      <c r="BK209" s="12">
        <v>0</v>
      </c>
      <c r="BL209" s="12">
        <v>0</v>
      </c>
      <c r="BM209" s="12">
        <v>0</v>
      </c>
      <c r="BN209" s="12">
        <v>0</v>
      </c>
      <c r="BO209" s="12">
        <v>0</v>
      </c>
      <c r="BP209" s="12">
        <v>0</v>
      </c>
      <c r="BQ209" s="12">
        <v>0</v>
      </c>
      <c r="BR209" s="12">
        <v>0</v>
      </c>
      <c r="BS209" s="12">
        <v>0</v>
      </c>
      <c r="BT209" s="12">
        <v>0</v>
      </c>
      <c r="BU209" s="12">
        <v>0</v>
      </c>
      <c r="BV209" s="12">
        <v>0</v>
      </c>
      <c r="BW209" s="12">
        <v>3</v>
      </c>
      <c r="BX209" s="12">
        <v>0</v>
      </c>
      <c r="BY209" s="12">
        <v>0</v>
      </c>
      <c r="BZ209" s="12">
        <v>3</v>
      </c>
      <c r="CA209" s="12">
        <v>0</v>
      </c>
      <c r="CB209" s="12">
        <v>6</v>
      </c>
      <c r="CC209" s="12">
        <v>0</v>
      </c>
      <c r="CD209" s="12">
        <v>57</v>
      </c>
      <c r="CE209" s="12">
        <v>33</v>
      </c>
    </row>
    <row r="210" spans="1:84" x14ac:dyDescent="0.35">
      <c r="A210" s="71">
        <v>206</v>
      </c>
      <c r="B210" s="12" t="s">
        <v>185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12">
        <v>0</v>
      </c>
      <c r="AZ210" s="12">
        <v>0</v>
      </c>
      <c r="BA210" s="12">
        <v>0</v>
      </c>
      <c r="BB210" s="12">
        <v>0</v>
      </c>
      <c r="BC210" s="12">
        <v>0</v>
      </c>
      <c r="BD210" s="12">
        <v>0</v>
      </c>
      <c r="BE210" s="12">
        <v>0</v>
      </c>
      <c r="BF210" s="12">
        <v>0</v>
      </c>
      <c r="BG210" s="12">
        <v>0</v>
      </c>
      <c r="BH210" s="12">
        <v>0</v>
      </c>
      <c r="BI210" s="12">
        <v>0</v>
      </c>
      <c r="BJ210" s="12">
        <v>0</v>
      </c>
      <c r="BK210" s="12">
        <v>0</v>
      </c>
      <c r="BL210" s="12">
        <v>0</v>
      </c>
      <c r="BM210" s="12">
        <v>0</v>
      </c>
      <c r="BN210" s="12">
        <v>0</v>
      </c>
      <c r="BO210" s="12">
        <v>0</v>
      </c>
      <c r="BP210" s="12">
        <v>0</v>
      </c>
      <c r="BQ210" s="12">
        <v>0</v>
      </c>
      <c r="BR210" s="12">
        <v>0</v>
      </c>
      <c r="BS210" s="12">
        <v>0</v>
      </c>
      <c r="BT210" s="12">
        <v>0</v>
      </c>
      <c r="BU210" s="12">
        <v>0</v>
      </c>
      <c r="BV210" s="12">
        <v>0</v>
      </c>
      <c r="BW210" s="12">
        <v>0</v>
      </c>
      <c r="BX210" s="12">
        <v>0</v>
      </c>
      <c r="BY210" s="12">
        <v>0</v>
      </c>
      <c r="BZ210" s="12">
        <v>0</v>
      </c>
      <c r="CA210" s="12">
        <v>0</v>
      </c>
      <c r="CB210" s="12">
        <v>0</v>
      </c>
      <c r="CC210" s="12">
        <v>0</v>
      </c>
      <c r="CD210" s="12">
        <v>11</v>
      </c>
      <c r="CE210" s="12">
        <v>0</v>
      </c>
    </row>
    <row r="211" spans="1:84" x14ac:dyDescent="0.35">
      <c r="A211" s="71">
        <v>207</v>
      </c>
      <c r="B211" s="12" t="s">
        <v>186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v>0</v>
      </c>
    </row>
    <row r="212" spans="1:84" x14ac:dyDescent="0.35">
      <c r="A212" s="71">
        <v>208</v>
      </c>
      <c r="B212" s="12" t="s">
        <v>187</v>
      </c>
      <c r="C212" s="12">
        <v>8</v>
      </c>
      <c r="D212" s="12">
        <v>17</v>
      </c>
      <c r="E212" s="12">
        <v>69</v>
      </c>
      <c r="F212" s="12">
        <v>137</v>
      </c>
      <c r="G212" s="12">
        <v>32</v>
      </c>
      <c r="H212" s="12">
        <v>43</v>
      </c>
      <c r="I212" s="12">
        <v>109</v>
      </c>
      <c r="J212" s="12">
        <v>12</v>
      </c>
      <c r="K212" s="12">
        <v>156</v>
      </c>
      <c r="L212" s="12">
        <v>185</v>
      </c>
      <c r="M212" s="12">
        <v>13</v>
      </c>
      <c r="N212" s="12">
        <v>43</v>
      </c>
      <c r="O212" s="12">
        <v>43</v>
      </c>
      <c r="P212" s="12">
        <v>178</v>
      </c>
      <c r="Q212" s="12">
        <v>25</v>
      </c>
      <c r="R212" s="12">
        <v>42</v>
      </c>
      <c r="S212" s="12">
        <v>17</v>
      </c>
      <c r="T212" s="12">
        <v>153</v>
      </c>
      <c r="U212" s="12">
        <v>37</v>
      </c>
      <c r="V212" s="12">
        <v>113</v>
      </c>
      <c r="W212" s="12">
        <v>21</v>
      </c>
      <c r="X212" s="12">
        <v>128</v>
      </c>
      <c r="Y212" s="12">
        <v>32</v>
      </c>
      <c r="Z212" s="12">
        <v>11</v>
      </c>
      <c r="AA212" s="12">
        <v>131</v>
      </c>
      <c r="AB212" s="12">
        <v>166</v>
      </c>
      <c r="AC212" s="12">
        <v>141</v>
      </c>
      <c r="AD212" s="12">
        <v>40</v>
      </c>
      <c r="AE212" s="12">
        <v>24</v>
      </c>
      <c r="AF212" s="12">
        <v>13</v>
      </c>
      <c r="AG212" s="12">
        <v>99</v>
      </c>
      <c r="AH212" s="12">
        <v>18</v>
      </c>
      <c r="AI212" s="12">
        <v>121</v>
      </c>
      <c r="AJ212" s="12">
        <v>23</v>
      </c>
      <c r="AK212" s="12">
        <v>144</v>
      </c>
      <c r="AL212" s="12">
        <v>124</v>
      </c>
      <c r="AM212" s="12">
        <v>53</v>
      </c>
      <c r="AN212" s="12">
        <v>23</v>
      </c>
      <c r="AO212" s="12">
        <v>34</v>
      </c>
      <c r="AP212" s="12">
        <v>87</v>
      </c>
      <c r="AQ212" s="12">
        <v>11</v>
      </c>
      <c r="AR212" s="12">
        <v>79</v>
      </c>
      <c r="AS212" s="12">
        <v>61</v>
      </c>
      <c r="AT212" s="12">
        <v>36</v>
      </c>
      <c r="AU212" s="12">
        <v>61</v>
      </c>
      <c r="AV212" s="12">
        <v>62</v>
      </c>
      <c r="AW212" s="12">
        <v>30</v>
      </c>
      <c r="AX212" s="12">
        <v>29</v>
      </c>
      <c r="AY212" s="12">
        <v>157</v>
      </c>
      <c r="AZ212" s="12">
        <v>144</v>
      </c>
      <c r="BA212" s="12">
        <v>20</v>
      </c>
      <c r="BB212" s="12">
        <v>212</v>
      </c>
      <c r="BC212" s="12">
        <v>126</v>
      </c>
      <c r="BD212" s="12">
        <v>31</v>
      </c>
      <c r="BE212" s="12">
        <v>18</v>
      </c>
      <c r="BF212" s="12">
        <v>27</v>
      </c>
      <c r="BG212" s="12">
        <v>15</v>
      </c>
      <c r="BH212" s="12">
        <v>10</v>
      </c>
      <c r="BI212" s="12">
        <v>54</v>
      </c>
      <c r="BJ212" s="12">
        <v>8</v>
      </c>
      <c r="BK212" s="12">
        <v>0</v>
      </c>
      <c r="BL212" s="12">
        <v>26</v>
      </c>
      <c r="BM212" s="12">
        <v>17</v>
      </c>
      <c r="BN212" s="12">
        <v>77</v>
      </c>
      <c r="BO212" s="12">
        <v>13</v>
      </c>
      <c r="BP212" s="12">
        <v>20</v>
      </c>
      <c r="BQ212" s="12">
        <v>21</v>
      </c>
      <c r="BR212" s="12">
        <v>13</v>
      </c>
      <c r="BS212" s="12">
        <v>45</v>
      </c>
      <c r="BT212" s="12">
        <v>27</v>
      </c>
      <c r="BU212" s="12">
        <v>31</v>
      </c>
      <c r="BV212" s="12">
        <v>6</v>
      </c>
      <c r="BW212" s="12">
        <v>150</v>
      </c>
      <c r="BX212" s="12">
        <v>121</v>
      </c>
      <c r="BY212" s="12">
        <v>23</v>
      </c>
      <c r="BZ212" s="12">
        <v>92</v>
      </c>
      <c r="CA212" s="12">
        <v>78</v>
      </c>
      <c r="CB212" s="12">
        <v>101</v>
      </c>
      <c r="CC212" s="12">
        <v>11</v>
      </c>
      <c r="CD212" s="12">
        <v>4891</v>
      </c>
      <c r="CE212" s="12">
        <v>3507</v>
      </c>
    </row>
    <row r="213" spans="1:84" x14ac:dyDescent="0.35">
      <c r="A213" s="71">
        <v>209</v>
      </c>
      <c r="B213" s="12" t="s">
        <v>188</v>
      </c>
      <c r="C213" s="12">
        <v>23</v>
      </c>
      <c r="D213" s="12">
        <v>22</v>
      </c>
      <c r="E213" s="12">
        <v>179</v>
      </c>
      <c r="F213" s="12">
        <v>402</v>
      </c>
      <c r="G213" s="12">
        <v>72</v>
      </c>
      <c r="H213" s="12">
        <v>139</v>
      </c>
      <c r="I213" s="12">
        <v>282</v>
      </c>
      <c r="J213" s="12">
        <v>31</v>
      </c>
      <c r="K213" s="12">
        <v>536</v>
      </c>
      <c r="L213" s="12">
        <v>1080</v>
      </c>
      <c r="M213" s="12">
        <v>4</v>
      </c>
      <c r="N213" s="12">
        <v>81</v>
      </c>
      <c r="O213" s="12">
        <v>387</v>
      </c>
      <c r="P213" s="12">
        <v>1703</v>
      </c>
      <c r="Q213" s="12">
        <v>24</v>
      </c>
      <c r="R213" s="12">
        <v>30</v>
      </c>
      <c r="S213" s="12">
        <v>16</v>
      </c>
      <c r="T213" s="12">
        <v>518</v>
      </c>
      <c r="U213" s="12">
        <v>113</v>
      </c>
      <c r="V213" s="12">
        <v>521</v>
      </c>
      <c r="W213" s="12">
        <v>7</v>
      </c>
      <c r="X213" s="12">
        <v>470</v>
      </c>
      <c r="Y213" s="12">
        <v>29</v>
      </c>
      <c r="Z213" s="12">
        <v>74</v>
      </c>
      <c r="AA213" s="12">
        <v>240</v>
      </c>
      <c r="AB213" s="12">
        <v>1028</v>
      </c>
      <c r="AC213" s="12">
        <v>570</v>
      </c>
      <c r="AD213" s="12">
        <v>169</v>
      </c>
      <c r="AE213" s="12">
        <v>49</v>
      </c>
      <c r="AF213" s="12">
        <v>6</v>
      </c>
      <c r="AG213" s="12">
        <v>340</v>
      </c>
      <c r="AH213" s="12">
        <v>26</v>
      </c>
      <c r="AI213" s="12">
        <v>1068</v>
      </c>
      <c r="AJ213" s="12">
        <v>37</v>
      </c>
      <c r="AK213" s="12">
        <v>612</v>
      </c>
      <c r="AL213" s="12">
        <v>750</v>
      </c>
      <c r="AM213" s="12">
        <v>146</v>
      </c>
      <c r="AN213" s="12">
        <v>14</v>
      </c>
      <c r="AO213" s="12">
        <v>153</v>
      </c>
      <c r="AP213" s="12">
        <v>679</v>
      </c>
      <c r="AQ213" s="12">
        <v>25</v>
      </c>
      <c r="AR213" s="12">
        <v>293</v>
      </c>
      <c r="AS213" s="12">
        <v>394</v>
      </c>
      <c r="AT213" s="12">
        <v>110</v>
      </c>
      <c r="AU213" s="12">
        <v>637</v>
      </c>
      <c r="AV213" s="12">
        <v>139</v>
      </c>
      <c r="AW213" s="12">
        <v>162</v>
      </c>
      <c r="AX213" s="12">
        <v>81</v>
      </c>
      <c r="AY213" s="12">
        <v>1002</v>
      </c>
      <c r="AZ213" s="12">
        <v>395</v>
      </c>
      <c r="BA213" s="12">
        <v>119</v>
      </c>
      <c r="BB213" s="12">
        <v>531</v>
      </c>
      <c r="BC213" s="12">
        <v>562</v>
      </c>
      <c r="BD213" s="12">
        <v>48</v>
      </c>
      <c r="BE213" s="12">
        <v>22</v>
      </c>
      <c r="BF213" s="12">
        <v>45</v>
      </c>
      <c r="BG213" s="12">
        <v>207</v>
      </c>
      <c r="BH213" s="12">
        <v>15</v>
      </c>
      <c r="BI213" s="12">
        <v>108</v>
      </c>
      <c r="BJ213" s="12">
        <v>23</v>
      </c>
      <c r="BK213" s="12">
        <v>0</v>
      </c>
      <c r="BL213" s="12">
        <v>71</v>
      </c>
      <c r="BM213" s="12">
        <v>22</v>
      </c>
      <c r="BN213" s="12">
        <v>194</v>
      </c>
      <c r="BO213" s="12">
        <v>30</v>
      </c>
      <c r="BP213" s="12">
        <v>61</v>
      </c>
      <c r="BQ213" s="12">
        <v>43</v>
      </c>
      <c r="BR213" s="12">
        <v>10</v>
      </c>
      <c r="BS213" s="12">
        <v>66</v>
      </c>
      <c r="BT213" s="12">
        <v>55</v>
      </c>
      <c r="BU213" s="12">
        <v>85</v>
      </c>
      <c r="BV213" s="12">
        <v>3</v>
      </c>
      <c r="BW213" s="12">
        <v>672</v>
      </c>
      <c r="BX213" s="12">
        <v>1000</v>
      </c>
      <c r="BY213" s="12">
        <v>95</v>
      </c>
      <c r="BZ213" s="12">
        <v>913</v>
      </c>
      <c r="CA213" s="12">
        <v>143</v>
      </c>
      <c r="CB213" s="12">
        <v>604</v>
      </c>
      <c r="CC213" s="12">
        <v>11</v>
      </c>
      <c r="CD213" s="12">
        <v>21647</v>
      </c>
      <c r="CE213" s="12">
        <v>18141</v>
      </c>
    </row>
    <row r="214" spans="1:84" x14ac:dyDescent="0.35">
      <c r="A214" s="71">
        <v>210</v>
      </c>
      <c r="B214" s="12" t="s">
        <v>189</v>
      </c>
      <c r="C214" s="12">
        <v>0</v>
      </c>
      <c r="D214" s="12">
        <v>3</v>
      </c>
      <c r="E214" s="12">
        <v>6</v>
      </c>
      <c r="F214" s="12">
        <v>14</v>
      </c>
      <c r="G214" s="12">
        <v>4</v>
      </c>
      <c r="H214" s="12">
        <v>3</v>
      </c>
      <c r="I214" s="12">
        <v>7</v>
      </c>
      <c r="J214" s="12">
        <v>0</v>
      </c>
      <c r="K214" s="12">
        <v>7</v>
      </c>
      <c r="L214" s="12">
        <v>26</v>
      </c>
      <c r="M214" s="12">
        <v>0</v>
      </c>
      <c r="N214" s="12">
        <v>0</v>
      </c>
      <c r="O214" s="12">
        <v>10</v>
      </c>
      <c r="P214" s="12">
        <v>32</v>
      </c>
      <c r="Q214" s="12">
        <v>4</v>
      </c>
      <c r="R214" s="12">
        <v>0</v>
      </c>
      <c r="S214" s="12">
        <v>0</v>
      </c>
      <c r="T214" s="12">
        <v>7</v>
      </c>
      <c r="U214" s="12">
        <v>3</v>
      </c>
      <c r="V214" s="12">
        <v>7</v>
      </c>
      <c r="W214" s="12">
        <v>0</v>
      </c>
      <c r="X214" s="12">
        <v>14</v>
      </c>
      <c r="Y214" s="12">
        <v>0</v>
      </c>
      <c r="Z214" s="12">
        <v>0</v>
      </c>
      <c r="AA214" s="12">
        <v>4</v>
      </c>
      <c r="AB214" s="12">
        <v>23</v>
      </c>
      <c r="AC214" s="12">
        <v>16</v>
      </c>
      <c r="AD214" s="12">
        <v>5</v>
      </c>
      <c r="AE214" s="12">
        <v>0</v>
      </c>
      <c r="AF214" s="12">
        <v>0</v>
      </c>
      <c r="AG214" s="12">
        <v>9</v>
      </c>
      <c r="AH214" s="12">
        <v>0</v>
      </c>
      <c r="AI214" s="12">
        <v>43</v>
      </c>
      <c r="AJ214" s="12">
        <v>0</v>
      </c>
      <c r="AK214" s="12">
        <v>14</v>
      </c>
      <c r="AL214" s="12">
        <v>9</v>
      </c>
      <c r="AM214" s="12">
        <v>6</v>
      </c>
      <c r="AN214" s="12">
        <v>0</v>
      </c>
      <c r="AO214" s="12">
        <v>0</v>
      </c>
      <c r="AP214" s="12">
        <v>14</v>
      </c>
      <c r="AQ214" s="12">
        <v>0</v>
      </c>
      <c r="AR214" s="12">
        <v>9</v>
      </c>
      <c r="AS214" s="12">
        <v>9</v>
      </c>
      <c r="AT214" s="12">
        <v>0</v>
      </c>
      <c r="AU214" s="12">
        <v>16</v>
      </c>
      <c r="AV214" s="12">
        <v>4</v>
      </c>
      <c r="AW214" s="12">
        <v>6</v>
      </c>
      <c r="AX214" s="12">
        <v>3</v>
      </c>
      <c r="AY214" s="12">
        <v>19</v>
      </c>
      <c r="AZ214" s="12">
        <v>12</v>
      </c>
      <c r="BA214" s="12">
        <v>4</v>
      </c>
      <c r="BB214" s="12">
        <v>11</v>
      </c>
      <c r="BC214" s="12">
        <v>16</v>
      </c>
      <c r="BD214" s="12">
        <v>0</v>
      </c>
      <c r="BE214" s="12">
        <v>0</v>
      </c>
      <c r="BF214" s="12">
        <v>0</v>
      </c>
      <c r="BG214" s="12">
        <v>4</v>
      </c>
      <c r="BH214" s="12">
        <v>0</v>
      </c>
      <c r="BI214" s="12">
        <v>0</v>
      </c>
      <c r="BJ214" s="12">
        <v>0</v>
      </c>
      <c r="BK214" s="12">
        <v>0</v>
      </c>
      <c r="BL214" s="12">
        <v>0</v>
      </c>
      <c r="BM214" s="12">
        <v>0</v>
      </c>
      <c r="BN214" s="12">
        <v>3</v>
      </c>
      <c r="BO214" s="12">
        <v>0</v>
      </c>
      <c r="BP214" s="12">
        <v>3</v>
      </c>
      <c r="BQ214" s="12">
        <v>0</v>
      </c>
      <c r="BR214" s="12">
        <v>0</v>
      </c>
      <c r="BS214" s="12">
        <v>0</v>
      </c>
      <c r="BT214" s="12">
        <v>0</v>
      </c>
      <c r="BU214" s="12">
        <v>5</v>
      </c>
      <c r="BV214" s="12">
        <v>0</v>
      </c>
      <c r="BW214" s="12">
        <v>9</v>
      </c>
      <c r="BX214" s="12">
        <v>23</v>
      </c>
      <c r="BY214" s="12">
        <v>3</v>
      </c>
      <c r="BZ214" s="12">
        <v>23</v>
      </c>
      <c r="CA214" s="12">
        <v>3</v>
      </c>
      <c r="CB214" s="12">
        <v>15</v>
      </c>
      <c r="CC214" s="12">
        <v>0</v>
      </c>
      <c r="CD214" s="12">
        <v>530</v>
      </c>
      <c r="CE214" s="12">
        <v>408</v>
      </c>
    </row>
    <row r="215" spans="1:84" x14ac:dyDescent="0.35">
      <c r="A215" s="71">
        <v>211</v>
      </c>
      <c r="B215" s="12" t="s">
        <v>190</v>
      </c>
      <c r="C215" s="12">
        <v>0</v>
      </c>
      <c r="D215" s="12">
        <v>0</v>
      </c>
      <c r="E215" s="12">
        <v>3</v>
      </c>
      <c r="F215" s="12">
        <v>10</v>
      </c>
      <c r="G215" s="12">
        <v>0</v>
      </c>
      <c r="H215" s="12">
        <v>0</v>
      </c>
      <c r="I215" s="12">
        <v>0</v>
      </c>
      <c r="J215" s="12">
        <v>3</v>
      </c>
      <c r="K215" s="12">
        <v>0</v>
      </c>
      <c r="L215" s="12">
        <v>8</v>
      </c>
      <c r="M215" s="12">
        <v>0</v>
      </c>
      <c r="N215" s="12">
        <v>0</v>
      </c>
      <c r="O215" s="12">
        <v>0</v>
      </c>
      <c r="P215" s="12">
        <v>24</v>
      </c>
      <c r="Q215" s="12">
        <v>0</v>
      </c>
      <c r="R215" s="12">
        <v>3</v>
      </c>
      <c r="S215" s="12">
        <v>3</v>
      </c>
      <c r="T215" s="12">
        <v>0</v>
      </c>
      <c r="U215" s="12">
        <v>0</v>
      </c>
      <c r="V215" s="12">
        <v>7</v>
      </c>
      <c r="W215" s="12">
        <v>0</v>
      </c>
      <c r="X215" s="12">
        <v>15</v>
      </c>
      <c r="Y215" s="12">
        <v>0</v>
      </c>
      <c r="Z215" s="12">
        <v>6</v>
      </c>
      <c r="AA215" s="12">
        <v>12</v>
      </c>
      <c r="AB215" s="12">
        <v>15</v>
      </c>
      <c r="AC215" s="12">
        <v>9</v>
      </c>
      <c r="AD215" s="12">
        <v>3</v>
      </c>
      <c r="AE215" s="12">
        <v>0</v>
      </c>
      <c r="AF215" s="12">
        <v>0</v>
      </c>
      <c r="AG215" s="12">
        <v>9</v>
      </c>
      <c r="AH215" s="12">
        <v>5</v>
      </c>
      <c r="AI215" s="12">
        <v>12</v>
      </c>
      <c r="AJ215" s="12">
        <v>0</v>
      </c>
      <c r="AK215" s="12">
        <v>9</v>
      </c>
      <c r="AL215" s="12">
        <v>11</v>
      </c>
      <c r="AM215" s="12">
        <v>0</v>
      </c>
      <c r="AN215" s="12">
        <v>0</v>
      </c>
      <c r="AO215" s="12">
        <v>6</v>
      </c>
      <c r="AP215" s="12">
        <v>0</v>
      </c>
      <c r="AQ215" s="12">
        <v>0</v>
      </c>
      <c r="AR215" s="12">
        <v>5</v>
      </c>
      <c r="AS215" s="12">
        <v>5</v>
      </c>
      <c r="AT215" s="12">
        <v>0</v>
      </c>
      <c r="AU215" s="12">
        <v>0</v>
      </c>
      <c r="AV215" s="12">
        <v>5</v>
      </c>
      <c r="AW215" s="12">
        <v>0</v>
      </c>
      <c r="AX215" s="12">
        <v>4</v>
      </c>
      <c r="AY215" s="12">
        <v>7</v>
      </c>
      <c r="AZ215" s="12">
        <v>11</v>
      </c>
      <c r="BA215" s="12">
        <v>0</v>
      </c>
      <c r="BB215" s="12">
        <v>0</v>
      </c>
      <c r="BC215" s="12">
        <v>9</v>
      </c>
      <c r="BD215" s="12">
        <v>0</v>
      </c>
      <c r="BE215" s="12">
        <v>4</v>
      </c>
      <c r="BF215" s="12">
        <v>0</v>
      </c>
      <c r="BG215" s="12">
        <v>0</v>
      </c>
      <c r="BH215" s="12">
        <v>0</v>
      </c>
      <c r="BI215" s="12">
        <v>3</v>
      </c>
      <c r="BJ215" s="12">
        <v>0</v>
      </c>
      <c r="BK215" s="12">
        <v>0</v>
      </c>
      <c r="BL215" s="12">
        <v>0</v>
      </c>
      <c r="BM215" s="12">
        <v>0</v>
      </c>
      <c r="BN215" s="12">
        <v>4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4</v>
      </c>
      <c r="BU215" s="12">
        <v>3</v>
      </c>
      <c r="BV215" s="12">
        <v>0</v>
      </c>
      <c r="BW215" s="12">
        <v>15</v>
      </c>
      <c r="BX215" s="12">
        <v>9</v>
      </c>
      <c r="BY215" s="12">
        <v>0</v>
      </c>
      <c r="BZ215" s="12">
        <v>3</v>
      </c>
      <c r="CA215" s="12">
        <v>7</v>
      </c>
      <c r="CB215" s="12">
        <v>7</v>
      </c>
      <c r="CC215" s="12">
        <v>0</v>
      </c>
      <c r="CD215" s="12">
        <v>269</v>
      </c>
      <c r="CE215" s="12">
        <v>205</v>
      </c>
    </row>
    <row r="216" spans="1:84" x14ac:dyDescent="0.35">
      <c r="A216" s="71">
        <v>212</v>
      </c>
      <c r="B216" s="12" t="s">
        <v>191</v>
      </c>
      <c r="C216" s="12">
        <v>3</v>
      </c>
      <c r="D216" s="12">
        <v>0</v>
      </c>
      <c r="E216" s="12">
        <v>12</v>
      </c>
      <c r="F216" s="12">
        <v>17</v>
      </c>
      <c r="G216" s="12">
        <v>3</v>
      </c>
      <c r="H216" s="12">
        <v>5</v>
      </c>
      <c r="I216" s="12">
        <v>6</v>
      </c>
      <c r="J216" s="12">
        <v>0</v>
      </c>
      <c r="K216" s="12">
        <v>25</v>
      </c>
      <c r="L216" s="12">
        <v>51</v>
      </c>
      <c r="M216" s="12">
        <v>0</v>
      </c>
      <c r="N216" s="12">
        <v>0</v>
      </c>
      <c r="O216" s="12">
        <v>9</v>
      </c>
      <c r="P216" s="12">
        <v>43</v>
      </c>
      <c r="Q216" s="12">
        <v>0</v>
      </c>
      <c r="R216" s="12">
        <v>0</v>
      </c>
      <c r="S216" s="12">
        <v>0</v>
      </c>
      <c r="T216" s="12">
        <v>32</v>
      </c>
      <c r="U216" s="12">
        <v>9</v>
      </c>
      <c r="V216" s="12">
        <v>19</v>
      </c>
      <c r="W216" s="12">
        <v>0</v>
      </c>
      <c r="X216" s="12">
        <v>13</v>
      </c>
      <c r="Y216" s="12">
        <v>0</v>
      </c>
      <c r="Z216" s="12">
        <v>0</v>
      </c>
      <c r="AA216" s="12">
        <v>13</v>
      </c>
      <c r="AB216" s="12">
        <v>54</v>
      </c>
      <c r="AC216" s="12">
        <v>19</v>
      </c>
      <c r="AD216" s="12">
        <v>4</v>
      </c>
      <c r="AE216" s="12">
        <v>0</v>
      </c>
      <c r="AF216" s="12">
        <v>0</v>
      </c>
      <c r="AG216" s="12">
        <v>16</v>
      </c>
      <c r="AH216" s="12">
        <v>0</v>
      </c>
      <c r="AI216" s="12">
        <v>35</v>
      </c>
      <c r="AJ216" s="12">
        <v>0</v>
      </c>
      <c r="AK216" s="12">
        <v>20</v>
      </c>
      <c r="AL216" s="12">
        <v>23</v>
      </c>
      <c r="AM216" s="12">
        <v>3</v>
      </c>
      <c r="AN216" s="12">
        <v>0</v>
      </c>
      <c r="AO216" s="12">
        <v>9</v>
      </c>
      <c r="AP216" s="12">
        <v>14</v>
      </c>
      <c r="AQ216" s="12">
        <v>0</v>
      </c>
      <c r="AR216" s="12">
        <v>18</v>
      </c>
      <c r="AS216" s="12">
        <v>9</v>
      </c>
      <c r="AT216" s="12">
        <v>8</v>
      </c>
      <c r="AU216" s="12">
        <v>15</v>
      </c>
      <c r="AV216" s="12">
        <v>6</v>
      </c>
      <c r="AW216" s="12">
        <v>5</v>
      </c>
      <c r="AX216" s="12">
        <v>7</v>
      </c>
      <c r="AY216" s="12">
        <v>27</v>
      </c>
      <c r="AZ216" s="12">
        <v>28</v>
      </c>
      <c r="BA216" s="12">
        <v>0</v>
      </c>
      <c r="BB216" s="12">
        <v>25</v>
      </c>
      <c r="BC216" s="12">
        <v>15</v>
      </c>
      <c r="BD216" s="12">
        <v>3</v>
      </c>
      <c r="BE216" s="12">
        <v>5</v>
      </c>
      <c r="BF216" s="12">
        <v>0</v>
      </c>
      <c r="BG216" s="12">
        <v>0</v>
      </c>
      <c r="BH216" s="12">
        <v>0</v>
      </c>
      <c r="BI216" s="12">
        <v>6</v>
      </c>
      <c r="BJ216" s="12">
        <v>0</v>
      </c>
      <c r="BK216" s="12">
        <v>0</v>
      </c>
      <c r="BL216" s="12">
        <v>0</v>
      </c>
      <c r="BM216" s="12">
        <v>5</v>
      </c>
      <c r="BN216" s="12">
        <v>9</v>
      </c>
      <c r="BO216" s="12">
        <v>0</v>
      </c>
      <c r="BP216" s="12">
        <v>0</v>
      </c>
      <c r="BQ216" s="12">
        <v>0</v>
      </c>
      <c r="BR216" s="12">
        <v>0</v>
      </c>
      <c r="BS216" s="12">
        <v>0</v>
      </c>
      <c r="BT216" s="12">
        <v>0</v>
      </c>
      <c r="BU216" s="12">
        <v>6</v>
      </c>
      <c r="BV216" s="12">
        <v>0</v>
      </c>
      <c r="BW216" s="12">
        <v>24</v>
      </c>
      <c r="BX216" s="12">
        <v>30</v>
      </c>
      <c r="BY216" s="12">
        <v>3</v>
      </c>
      <c r="BZ216" s="12">
        <v>22</v>
      </c>
      <c r="CA216" s="12">
        <v>9</v>
      </c>
      <c r="CB216" s="12">
        <v>9</v>
      </c>
      <c r="CC216" s="12">
        <v>0</v>
      </c>
      <c r="CD216" s="12">
        <v>768</v>
      </c>
      <c r="CE216" s="12">
        <v>631</v>
      </c>
    </row>
    <row r="217" spans="1:84" x14ac:dyDescent="0.35">
      <c r="A217" s="71">
        <v>213</v>
      </c>
      <c r="B217" s="12" t="s">
        <v>192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3</v>
      </c>
      <c r="AL217" s="12">
        <v>5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12">
        <v>0</v>
      </c>
      <c r="AZ217" s="12">
        <v>4</v>
      </c>
      <c r="BA217" s="12">
        <v>0</v>
      </c>
      <c r="BB217" s="12">
        <v>0</v>
      </c>
      <c r="BC217" s="12">
        <v>3</v>
      </c>
      <c r="BD217" s="12">
        <v>0</v>
      </c>
      <c r="BE217" s="12">
        <v>0</v>
      </c>
      <c r="BF217" s="12">
        <v>0</v>
      </c>
      <c r="BG217" s="12">
        <v>0</v>
      </c>
      <c r="BH217" s="12">
        <v>0</v>
      </c>
      <c r="BI217" s="12">
        <v>0</v>
      </c>
      <c r="BJ217" s="12">
        <v>0</v>
      </c>
      <c r="BK217" s="12">
        <v>0</v>
      </c>
      <c r="BL217" s="12">
        <v>0</v>
      </c>
      <c r="BM217" s="12">
        <v>0</v>
      </c>
      <c r="BN217" s="12">
        <v>0</v>
      </c>
      <c r="BO217" s="12">
        <v>0</v>
      </c>
      <c r="BP217" s="12">
        <v>0</v>
      </c>
      <c r="BQ217" s="12">
        <v>0</v>
      </c>
      <c r="BR217" s="12">
        <v>0</v>
      </c>
      <c r="BS217" s="12">
        <v>0</v>
      </c>
      <c r="BT217" s="12">
        <v>0</v>
      </c>
      <c r="BU217" s="12">
        <v>0</v>
      </c>
      <c r="BV217" s="12">
        <v>0</v>
      </c>
      <c r="BW217" s="12">
        <v>0</v>
      </c>
      <c r="BX217" s="12">
        <v>0</v>
      </c>
      <c r="BY217" s="12">
        <v>0</v>
      </c>
      <c r="BZ217" s="12">
        <v>0</v>
      </c>
      <c r="CA217" s="12">
        <v>4</v>
      </c>
      <c r="CB217" s="12">
        <v>4</v>
      </c>
      <c r="CC217" s="12">
        <v>0</v>
      </c>
      <c r="CD217" s="12">
        <v>42</v>
      </c>
      <c r="CE217" s="12">
        <v>23</v>
      </c>
    </row>
    <row r="218" spans="1:84" x14ac:dyDescent="0.35">
      <c r="A218" s="71">
        <v>214</v>
      </c>
      <c r="B218" s="12" t="s">
        <v>193</v>
      </c>
      <c r="C218" s="12">
        <v>0</v>
      </c>
      <c r="D218" s="12">
        <v>0</v>
      </c>
      <c r="E218" s="12">
        <v>3</v>
      </c>
      <c r="F218" s="12">
        <v>13</v>
      </c>
      <c r="G218" s="12">
        <v>0</v>
      </c>
      <c r="H218" s="12">
        <v>5</v>
      </c>
      <c r="I218" s="12">
        <v>5</v>
      </c>
      <c r="J218" s="12">
        <v>0</v>
      </c>
      <c r="K218" s="12">
        <v>11</v>
      </c>
      <c r="L218" s="12">
        <v>33</v>
      </c>
      <c r="M218" s="12">
        <v>0</v>
      </c>
      <c r="N218" s="12">
        <v>5</v>
      </c>
      <c r="O218" s="12">
        <v>7</v>
      </c>
      <c r="P218" s="12">
        <v>31</v>
      </c>
      <c r="Q218" s="12">
        <v>3</v>
      </c>
      <c r="R218" s="12">
        <v>0</v>
      </c>
      <c r="S218" s="12">
        <v>0</v>
      </c>
      <c r="T218" s="12">
        <v>18</v>
      </c>
      <c r="U218" s="12">
        <v>5</v>
      </c>
      <c r="V218" s="12">
        <v>28</v>
      </c>
      <c r="W218" s="12">
        <v>3</v>
      </c>
      <c r="X218" s="12">
        <v>12</v>
      </c>
      <c r="Y218" s="12">
        <v>7</v>
      </c>
      <c r="Z218" s="12">
        <v>6</v>
      </c>
      <c r="AA218" s="12">
        <v>4</v>
      </c>
      <c r="AB218" s="12">
        <v>36</v>
      </c>
      <c r="AC218" s="12">
        <v>29</v>
      </c>
      <c r="AD218" s="12">
        <v>5</v>
      </c>
      <c r="AE218" s="12">
        <v>0</v>
      </c>
      <c r="AF218" s="12">
        <v>0</v>
      </c>
      <c r="AG218" s="12">
        <v>13</v>
      </c>
      <c r="AH218" s="12">
        <v>4</v>
      </c>
      <c r="AI218" s="12">
        <v>18</v>
      </c>
      <c r="AJ218" s="12">
        <v>4</v>
      </c>
      <c r="AK218" s="12">
        <v>19</v>
      </c>
      <c r="AL218" s="12">
        <v>8</v>
      </c>
      <c r="AM218" s="12">
        <v>6</v>
      </c>
      <c r="AN218" s="12">
        <v>3</v>
      </c>
      <c r="AO218" s="12">
        <v>6</v>
      </c>
      <c r="AP218" s="12">
        <v>14</v>
      </c>
      <c r="AQ218" s="12">
        <v>5</v>
      </c>
      <c r="AR218" s="12">
        <v>16</v>
      </c>
      <c r="AS218" s="12">
        <v>10</v>
      </c>
      <c r="AT218" s="12">
        <v>0</v>
      </c>
      <c r="AU218" s="12">
        <v>7</v>
      </c>
      <c r="AV218" s="12">
        <v>4</v>
      </c>
      <c r="AW218" s="12">
        <v>4</v>
      </c>
      <c r="AX218" s="12">
        <v>3</v>
      </c>
      <c r="AY218" s="12">
        <v>27</v>
      </c>
      <c r="AZ218" s="12">
        <v>14</v>
      </c>
      <c r="BA218" s="12">
        <v>6</v>
      </c>
      <c r="BB218" s="12">
        <v>16</v>
      </c>
      <c r="BC218" s="12">
        <v>18</v>
      </c>
      <c r="BD218" s="12">
        <v>0</v>
      </c>
      <c r="BE218" s="12">
        <v>0</v>
      </c>
      <c r="BF218" s="12">
        <v>0</v>
      </c>
      <c r="BG218" s="12">
        <v>7</v>
      </c>
      <c r="BH218" s="12">
        <v>0</v>
      </c>
      <c r="BI218" s="12">
        <v>8</v>
      </c>
      <c r="BJ218" s="12">
        <v>0</v>
      </c>
      <c r="BK218" s="12">
        <v>0</v>
      </c>
      <c r="BL218" s="12">
        <v>7</v>
      </c>
      <c r="BM218" s="12">
        <v>3</v>
      </c>
      <c r="BN218" s="12">
        <v>4</v>
      </c>
      <c r="BO218" s="12">
        <v>0</v>
      </c>
      <c r="BP218" s="12">
        <v>3</v>
      </c>
      <c r="BQ218" s="12">
        <v>7</v>
      </c>
      <c r="BR218" s="12">
        <v>0</v>
      </c>
      <c r="BS218" s="12">
        <v>0</v>
      </c>
      <c r="BT218" s="12">
        <v>0</v>
      </c>
      <c r="BU218" s="12">
        <v>8</v>
      </c>
      <c r="BV218" s="12">
        <v>0</v>
      </c>
      <c r="BW218" s="12">
        <v>11</v>
      </c>
      <c r="BX218" s="12">
        <v>17</v>
      </c>
      <c r="BY218" s="12">
        <v>5</v>
      </c>
      <c r="BZ218" s="12">
        <v>10</v>
      </c>
      <c r="CA218" s="12">
        <v>16</v>
      </c>
      <c r="CB218" s="12">
        <v>11</v>
      </c>
      <c r="CC218" s="12">
        <v>0</v>
      </c>
      <c r="CD218" s="12">
        <v>631</v>
      </c>
      <c r="CE218" s="12">
        <v>458</v>
      </c>
    </row>
    <row r="219" spans="1:84" x14ac:dyDescent="0.35">
      <c r="A219" s="71">
        <v>215</v>
      </c>
      <c r="B219" s="12" t="s">
        <v>194</v>
      </c>
      <c r="C219" s="12">
        <v>3</v>
      </c>
      <c r="D219" s="12">
        <v>3</v>
      </c>
      <c r="E219" s="12">
        <v>18</v>
      </c>
      <c r="F219" s="12">
        <v>41</v>
      </c>
      <c r="G219" s="12">
        <v>7</v>
      </c>
      <c r="H219" s="12">
        <v>19</v>
      </c>
      <c r="I219" s="12">
        <v>28</v>
      </c>
      <c r="J219" s="12">
        <v>0</v>
      </c>
      <c r="K219" s="12">
        <v>33</v>
      </c>
      <c r="L219" s="12">
        <v>118</v>
      </c>
      <c r="M219" s="12">
        <v>3</v>
      </c>
      <c r="N219" s="12">
        <v>15</v>
      </c>
      <c r="O219" s="12">
        <v>46</v>
      </c>
      <c r="P219" s="12">
        <v>131</v>
      </c>
      <c r="Q219" s="12">
        <v>0</v>
      </c>
      <c r="R219" s="12">
        <v>8</v>
      </c>
      <c r="S219" s="12">
        <v>6</v>
      </c>
      <c r="T219" s="12">
        <v>40</v>
      </c>
      <c r="U219" s="12">
        <v>17</v>
      </c>
      <c r="V219" s="12">
        <v>61</v>
      </c>
      <c r="W219" s="12">
        <v>3</v>
      </c>
      <c r="X219" s="12">
        <v>37</v>
      </c>
      <c r="Y219" s="12">
        <v>0</v>
      </c>
      <c r="Z219" s="12">
        <v>12</v>
      </c>
      <c r="AA219" s="12">
        <v>34</v>
      </c>
      <c r="AB219" s="12">
        <v>105</v>
      </c>
      <c r="AC219" s="12">
        <v>57</v>
      </c>
      <c r="AD219" s="12">
        <v>23</v>
      </c>
      <c r="AE219" s="12">
        <v>12</v>
      </c>
      <c r="AF219" s="12">
        <v>0</v>
      </c>
      <c r="AG219" s="12">
        <v>26</v>
      </c>
      <c r="AH219" s="12">
        <v>3</v>
      </c>
      <c r="AI219" s="12">
        <v>57</v>
      </c>
      <c r="AJ219" s="12">
        <v>5</v>
      </c>
      <c r="AK219" s="12">
        <v>38</v>
      </c>
      <c r="AL219" s="12">
        <v>67</v>
      </c>
      <c r="AM219" s="12">
        <v>26</v>
      </c>
      <c r="AN219" s="12">
        <v>8</v>
      </c>
      <c r="AO219" s="12">
        <v>23</v>
      </c>
      <c r="AP219" s="12">
        <v>46</v>
      </c>
      <c r="AQ219" s="12">
        <v>5</v>
      </c>
      <c r="AR219" s="12">
        <v>29</v>
      </c>
      <c r="AS219" s="12">
        <v>29</v>
      </c>
      <c r="AT219" s="12">
        <v>6</v>
      </c>
      <c r="AU219" s="12">
        <v>55</v>
      </c>
      <c r="AV219" s="12">
        <v>9</v>
      </c>
      <c r="AW219" s="12">
        <v>18</v>
      </c>
      <c r="AX219" s="12">
        <v>10</v>
      </c>
      <c r="AY219" s="12">
        <v>52</v>
      </c>
      <c r="AZ219" s="12">
        <v>34</v>
      </c>
      <c r="BA219" s="12">
        <v>11</v>
      </c>
      <c r="BB219" s="12">
        <v>39</v>
      </c>
      <c r="BC219" s="12">
        <v>56</v>
      </c>
      <c r="BD219" s="12">
        <v>10</v>
      </c>
      <c r="BE219" s="12">
        <v>9</v>
      </c>
      <c r="BF219" s="12">
        <v>5</v>
      </c>
      <c r="BG219" s="12">
        <v>19</v>
      </c>
      <c r="BH219" s="12">
        <v>3</v>
      </c>
      <c r="BI219" s="12">
        <v>10</v>
      </c>
      <c r="BJ219" s="12">
        <v>3</v>
      </c>
      <c r="BK219" s="12">
        <v>0</v>
      </c>
      <c r="BL219" s="12">
        <v>9</v>
      </c>
      <c r="BM219" s="12">
        <v>3</v>
      </c>
      <c r="BN219" s="12">
        <v>18</v>
      </c>
      <c r="BO219" s="12">
        <v>4</v>
      </c>
      <c r="BP219" s="12">
        <v>17</v>
      </c>
      <c r="BQ219" s="12">
        <v>3</v>
      </c>
      <c r="BR219" s="12">
        <v>3</v>
      </c>
      <c r="BS219" s="12">
        <v>9</v>
      </c>
      <c r="BT219" s="12">
        <v>10</v>
      </c>
      <c r="BU219" s="12">
        <v>10</v>
      </c>
      <c r="BV219" s="12">
        <v>8</v>
      </c>
      <c r="BW219" s="12">
        <v>61</v>
      </c>
      <c r="BX219" s="12">
        <v>67</v>
      </c>
      <c r="BY219" s="12">
        <v>13</v>
      </c>
      <c r="BZ219" s="12">
        <v>57</v>
      </c>
      <c r="CA219" s="12">
        <v>19</v>
      </c>
      <c r="CB219" s="12">
        <v>91</v>
      </c>
      <c r="CC219" s="12">
        <v>0</v>
      </c>
      <c r="CD219" s="12">
        <v>2016</v>
      </c>
      <c r="CE219" s="12">
        <v>1516</v>
      </c>
    </row>
    <row r="220" spans="1:84" x14ac:dyDescent="0.35">
      <c r="A220" s="71">
        <v>216</v>
      </c>
      <c r="B220" s="12" t="s">
        <v>195</v>
      </c>
      <c r="C220" s="12">
        <v>41</v>
      </c>
      <c r="D220" s="12">
        <v>53</v>
      </c>
      <c r="E220" s="12">
        <v>255</v>
      </c>
      <c r="F220" s="12">
        <v>263</v>
      </c>
      <c r="G220" s="12">
        <v>136</v>
      </c>
      <c r="H220" s="12">
        <v>134</v>
      </c>
      <c r="I220" s="12">
        <v>234</v>
      </c>
      <c r="J220" s="12">
        <v>70</v>
      </c>
      <c r="K220" s="12">
        <v>369</v>
      </c>
      <c r="L220" s="12">
        <v>340</v>
      </c>
      <c r="M220" s="12">
        <v>31</v>
      </c>
      <c r="N220" s="12">
        <v>137</v>
      </c>
      <c r="O220" s="12">
        <v>196</v>
      </c>
      <c r="P220" s="12">
        <v>514</v>
      </c>
      <c r="Q220" s="12">
        <v>95</v>
      </c>
      <c r="R220" s="12">
        <v>60</v>
      </c>
      <c r="S220" s="12">
        <v>43</v>
      </c>
      <c r="T220" s="12">
        <v>346</v>
      </c>
      <c r="U220" s="12">
        <v>212</v>
      </c>
      <c r="V220" s="12">
        <v>482</v>
      </c>
      <c r="W220" s="12">
        <v>33</v>
      </c>
      <c r="X220" s="12">
        <v>394</v>
      </c>
      <c r="Y220" s="12">
        <v>60</v>
      </c>
      <c r="Z220" s="12">
        <v>52</v>
      </c>
      <c r="AA220" s="12">
        <v>307</v>
      </c>
      <c r="AB220" s="12">
        <v>372</v>
      </c>
      <c r="AC220" s="12">
        <v>571</v>
      </c>
      <c r="AD220" s="12">
        <v>167</v>
      </c>
      <c r="AE220" s="12">
        <v>75</v>
      </c>
      <c r="AF220" s="12">
        <v>28</v>
      </c>
      <c r="AG220" s="12">
        <v>204</v>
      </c>
      <c r="AH220" s="12">
        <v>25</v>
      </c>
      <c r="AI220" s="12">
        <v>267</v>
      </c>
      <c r="AJ220" s="12">
        <v>66</v>
      </c>
      <c r="AK220" s="12">
        <v>425</v>
      </c>
      <c r="AL220" s="12">
        <v>304</v>
      </c>
      <c r="AM220" s="12">
        <v>183</v>
      </c>
      <c r="AN220" s="12">
        <v>59</v>
      </c>
      <c r="AO220" s="12">
        <v>112</v>
      </c>
      <c r="AP220" s="12">
        <v>221</v>
      </c>
      <c r="AQ220" s="12">
        <v>29</v>
      </c>
      <c r="AR220" s="12">
        <v>186</v>
      </c>
      <c r="AS220" s="12">
        <v>260</v>
      </c>
      <c r="AT220" s="12">
        <v>191</v>
      </c>
      <c r="AU220" s="12">
        <v>227</v>
      </c>
      <c r="AV220" s="12">
        <v>139</v>
      </c>
      <c r="AW220" s="12">
        <v>100</v>
      </c>
      <c r="AX220" s="12">
        <v>124</v>
      </c>
      <c r="AY220" s="12">
        <v>360</v>
      </c>
      <c r="AZ220" s="12">
        <v>235</v>
      </c>
      <c r="BA220" s="12">
        <v>84</v>
      </c>
      <c r="BB220" s="12">
        <v>328</v>
      </c>
      <c r="BC220" s="12">
        <v>562</v>
      </c>
      <c r="BD220" s="12">
        <v>114</v>
      </c>
      <c r="BE220" s="12">
        <v>29</v>
      </c>
      <c r="BF220" s="12">
        <v>65</v>
      </c>
      <c r="BG220" s="12">
        <v>69</v>
      </c>
      <c r="BH220" s="12">
        <v>38</v>
      </c>
      <c r="BI220" s="12">
        <v>240</v>
      </c>
      <c r="BJ220" s="12">
        <v>50</v>
      </c>
      <c r="BK220" s="12">
        <v>3</v>
      </c>
      <c r="BL220" s="12">
        <v>103</v>
      </c>
      <c r="BM220" s="12">
        <v>40</v>
      </c>
      <c r="BN220" s="12">
        <v>234</v>
      </c>
      <c r="BO220" s="12">
        <v>33</v>
      </c>
      <c r="BP220" s="12">
        <v>49</v>
      </c>
      <c r="BQ220" s="12">
        <v>54</v>
      </c>
      <c r="BR220" s="12">
        <v>19</v>
      </c>
      <c r="BS220" s="12">
        <v>75</v>
      </c>
      <c r="BT220" s="12">
        <v>62</v>
      </c>
      <c r="BU220" s="12">
        <v>136</v>
      </c>
      <c r="BV220" s="12">
        <v>11</v>
      </c>
      <c r="BW220" s="12">
        <v>398</v>
      </c>
      <c r="BX220" s="12">
        <v>228</v>
      </c>
      <c r="BY220" s="12">
        <v>72</v>
      </c>
      <c r="BZ220" s="12">
        <v>276</v>
      </c>
      <c r="CA220" s="12">
        <v>206</v>
      </c>
      <c r="CB220" s="12">
        <v>362</v>
      </c>
      <c r="CC220" s="12">
        <v>18</v>
      </c>
      <c r="CD220" s="12">
        <v>13760</v>
      </c>
      <c r="CE220" s="12">
        <v>9293</v>
      </c>
    </row>
    <row r="221" spans="1:84" x14ac:dyDescent="0.35">
      <c r="A221" s="71">
        <v>217</v>
      </c>
      <c r="B221" s="12" t="s">
        <v>196</v>
      </c>
      <c r="C221" s="12">
        <v>710</v>
      </c>
      <c r="D221" s="12">
        <v>635</v>
      </c>
      <c r="E221" s="12">
        <v>4724</v>
      </c>
      <c r="F221" s="12">
        <v>4714</v>
      </c>
      <c r="G221" s="12">
        <v>2156</v>
      </c>
      <c r="H221" s="12">
        <v>2047</v>
      </c>
      <c r="I221" s="12">
        <v>4473</v>
      </c>
      <c r="J221" s="12">
        <v>882</v>
      </c>
      <c r="K221" s="12">
        <v>6067</v>
      </c>
      <c r="L221" s="12">
        <v>4539</v>
      </c>
      <c r="M221" s="12">
        <v>463</v>
      </c>
      <c r="N221" s="12">
        <v>1869</v>
      </c>
      <c r="O221" s="12">
        <v>2156</v>
      </c>
      <c r="P221" s="12">
        <v>5261</v>
      </c>
      <c r="Q221" s="12">
        <v>1006</v>
      </c>
      <c r="R221" s="12">
        <v>1125</v>
      </c>
      <c r="S221" s="12">
        <v>885</v>
      </c>
      <c r="T221" s="12">
        <v>5285</v>
      </c>
      <c r="U221" s="12">
        <v>2761</v>
      </c>
      <c r="V221" s="12">
        <v>5244</v>
      </c>
      <c r="W221" s="12">
        <v>714</v>
      </c>
      <c r="X221" s="12">
        <v>5551</v>
      </c>
      <c r="Y221" s="12">
        <v>1048</v>
      </c>
      <c r="Z221" s="12">
        <v>486</v>
      </c>
      <c r="AA221" s="12">
        <v>4763</v>
      </c>
      <c r="AB221" s="12">
        <v>4395</v>
      </c>
      <c r="AC221" s="12">
        <v>10550</v>
      </c>
      <c r="AD221" s="12">
        <v>2523</v>
      </c>
      <c r="AE221" s="12">
        <v>916</v>
      </c>
      <c r="AF221" s="12">
        <v>395</v>
      </c>
      <c r="AG221" s="12">
        <v>3178</v>
      </c>
      <c r="AH221" s="12">
        <v>1077</v>
      </c>
      <c r="AI221" s="12">
        <v>3506</v>
      </c>
      <c r="AJ221" s="12">
        <v>678</v>
      </c>
      <c r="AK221" s="12">
        <v>6250</v>
      </c>
      <c r="AL221" s="12">
        <v>4717</v>
      </c>
      <c r="AM221" s="12">
        <v>3419</v>
      </c>
      <c r="AN221" s="12">
        <v>523</v>
      </c>
      <c r="AO221" s="12">
        <v>1453</v>
      </c>
      <c r="AP221" s="12">
        <v>4051</v>
      </c>
      <c r="AQ221" s="12">
        <v>482</v>
      </c>
      <c r="AR221" s="12">
        <v>2032</v>
      </c>
      <c r="AS221" s="12">
        <v>4161</v>
      </c>
      <c r="AT221" s="12">
        <v>2233</v>
      </c>
      <c r="AU221" s="12">
        <v>1962</v>
      </c>
      <c r="AV221" s="12">
        <v>2486</v>
      </c>
      <c r="AW221" s="12">
        <v>1153</v>
      </c>
      <c r="AX221" s="12">
        <v>1623</v>
      </c>
      <c r="AY221" s="12">
        <v>5899</v>
      </c>
      <c r="AZ221" s="12">
        <v>4257</v>
      </c>
      <c r="BA221" s="12">
        <v>1082</v>
      </c>
      <c r="BB221" s="12">
        <v>5711</v>
      </c>
      <c r="BC221" s="12">
        <v>8406</v>
      </c>
      <c r="BD221" s="12">
        <v>1211</v>
      </c>
      <c r="BE221" s="12">
        <v>648</v>
      </c>
      <c r="BF221" s="12">
        <v>729</v>
      </c>
      <c r="BG221" s="12">
        <v>1240</v>
      </c>
      <c r="BH221" s="12">
        <v>764</v>
      </c>
      <c r="BI221" s="12">
        <v>3576</v>
      </c>
      <c r="BJ221" s="12">
        <v>429</v>
      </c>
      <c r="BK221" s="12">
        <v>282</v>
      </c>
      <c r="BL221" s="12">
        <v>1510</v>
      </c>
      <c r="BM221" s="12">
        <v>1019</v>
      </c>
      <c r="BN221" s="12">
        <v>4316</v>
      </c>
      <c r="BO221" s="12">
        <v>712</v>
      </c>
      <c r="BP221" s="12">
        <v>916</v>
      </c>
      <c r="BQ221" s="12">
        <v>966</v>
      </c>
      <c r="BR221" s="12">
        <v>336</v>
      </c>
      <c r="BS221" s="12">
        <v>1560</v>
      </c>
      <c r="BT221" s="12">
        <v>1580</v>
      </c>
      <c r="BU221" s="12">
        <v>2160</v>
      </c>
      <c r="BV221" s="12">
        <v>271</v>
      </c>
      <c r="BW221" s="12">
        <v>6634</v>
      </c>
      <c r="BX221" s="12">
        <v>3674</v>
      </c>
      <c r="BY221" s="12">
        <v>1397</v>
      </c>
      <c r="BZ221" s="12">
        <v>2909</v>
      </c>
      <c r="CA221" s="12">
        <v>2666</v>
      </c>
      <c r="CB221" s="12">
        <v>4646</v>
      </c>
      <c r="CC221" s="12">
        <v>477</v>
      </c>
      <c r="CD221" s="12">
        <v>205337</v>
      </c>
      <c r="CE221" s="12">
        <v>133709</v>
      </c>
    </row>
    <row r="222" spans="1:84" x14ac:dyDescent="0.35">
      <c r="A222" s="71">
        <v>218</v>
      </c>
      <c r="B222" s="12" t="s">
        <v>14</v>
      </c>
      <c r="C222" s="12">
        <f>SUM(C195:C221)</f>
        <v>2408</v>
      </c>
      <c r="D222" s="12">
        <f t="shared" ref="D222:I222" si="276">SUM(D195:D221)</f>
        <v>2098</v>
      </c>
      <c r="E222" s="12">
        <f t="shared" si="276"/>
        <v>14253</v>
      </c>
      <c r="F222" s="12">
        <f t="shared" si="276"/>
        <v>18190</v>
      </c>
      <c r="G222" s="12">
        <f t="shared" si="276"/>
        <v>7146</v>
      </c>
      <c r="H222" s="12">
        <f t="shared" si="276"/>
        <v>7979</v>
      </c>
      <c r="I222" s="12">
        <f t="shared" si="276"/>
        <v>15352</v>
      </c>
      <c r="J222" s="12">
        <v>2943</v>
      </c>
      <c r="K222" s="12">
        <v>22184</v>
      </c>
      <c r="L222" s="12">
        <v>22982</v>
      </c>
      <c r="M222" s="12">
        <v>1377</v>
      </c>
      <c r="N222" s="12">
        <v>6710</v>
      </c>
      <c r="O222" s="12">
        <v>9509</v>
      </c>
      <c r="P222" s="12">
        <v>26302</v>
      </c>
      <c r="Q222" s="12">
        <v>3092</v>
      </c>
      <c r="R222" s="12">
        <v>3552</v>
      </c>
      <c r="S222" s="12">
        <v>2889</v>
      </c>
      <c r="T222" s="12">
        <v>17602</v>
      </c>
      <c r="U222" s="12">
        <v>9972</v>
      </c>
      <c r="V222" s="12">
        <v>17413</v>
      </c>
      <c r="W222" s="12">
        <v>2357</v>
      </c>
      <c r="X222" s="12">
        <v>17979</v>
      </c>
      <c r="Y222" s="12">
        <v>3353</v>
      </c>
      <c r="Z222" s="12">
        <v>2469</v>
      </c>
      <c r="AA222" s="12">
        <v>16112</v>
      </c>
      <c r="AB222" s="12">
        <v>18570</v>
      </c>
      <c r="AC222" s="12">
        <v>35394</v>
      </c>
      <c r="AD222" s="12">
        <v>8812</v>
      </c>
      <c r="AE222" s="12">
        <v>2987</v>
      </c>
      <c r="AF222" s="12">
        <v>1247</v>
      </c>
      <c r="AG222" s="12">
        <v>11254</v>
      </c>
      <c r="AH222" s="12">
        <v>3278</v>
      </c>
      <c r="AI222" s="12">
        <v>17804</v>
      </c>
      <c r="AJ222" s="12">
        <v>2661</v>
      </c>
      <c r="AK222" s="12">
        <v>22009</v>
      </c>
      <c r="AL222" s="12">
        <v>20291</v>
      </c>
      <c r="AM222" s="12">
        <v>10899</v>
      </c>
      <c r="AN222" s="12">
        <v>1632</v>
      </c>
      <c r="AO222" s="12">
        <v>6413</v>
      </c>
      <c r="AP222" s="12">
        <v>21087</v>
      </c>
      <c r="AQ222" s="12">
        <v>1641</v>
      </c>
      <c r="AR222" s="12">
        <v>6639</v>
      </c>
      <c r="AS222" s="12">
        <v>14731</v>
      </c>
      <c r="AT222" s="12">
        <v>6417</v>
      </c>
      <c r="AU222" s="12">
        <v>10010</v>
      </c>
      <c r="AV222" s="12">
        <v>8207</v>
      </c>
      <c r="AW222" s="12">
        <v>4769</v>
      </c>
      <c r="AX222" s="12">
        <v>5712</v>
      </c>
      <c r="AY222" s="12">
        <v>26896</v>
      </c>
      <c r="AZ222" s="12">
        <v>15961</v>
      </c>
      <c r="BA222" s="12">
        <v>4254</v>
      </c>
      <c r="BB222" s="12">
        <v>18865</v>
      </c>
      <c r="BC222" s="12">
        <v>31019</v>
      </c>
      <c r="BD222" s="12">
        <v>3777</v>
      </c>
      <c r="BE222" s="12">
        <v>2499</v>
      </c>
      <c r="BF222" s="12">
        <v>2597</v>
      </c>
      <c r="BG222" s="12">
        <v>6877</v>
      </c>
      <c r="BH222" s="12">
        <v>2327</v>
      </c>
      <c r="BI222" s="12">
        <v>9274</v>
      </c>
      <c r="BJ222" s="12">
        <v>1442</v>
      </c>
      <c r="BK222" s="12">
        <v>909</v>
      </c>
      <c r="BL222" s="12">
        <v>5406</v>
      </c>
      <c r="BM222" s="12">
        <v>2999</v>
      </c>
      <c r="BN222" s="12">
        <v>13038</v>
      </c>
      <c r="BO222" s="12">
        <v>2336</v>
      </c>
      <c r="BP222" s="12">
        <v>4039</v>
      </c>
      <c r="BQ222" s="12">
        <v>3033</v>
      </c>
      <c r="BR222" s="12">
        <v>1214</v>
      </c>
      <c r="BS222" s="12">
        <v>5065</v>
      </c>
      <c r="BT222" s="12">
        <v>5028</v>
      </c>
      <c r="BU222" s="12">
        <v>7036</v>
      </c>
      <c r="BV222" s="12">
        <v>771</v>
      </c>
      <c r="BW222" s="12">
        <v>24202</v>
      </c>
      <c r="BX222" s="12">
        <v>20094</v>
      </c>
      <c r="BY222" s="12">
        <v>4776</v>
      </c>
      <c r="BZ222" s="12">
        <v>14069</v>
      </c>
      <c r="CA222" s="12">
        <v>7546</v>
      </c>
      <c r="CB222" s="12">
        <v>19660</v>
      </c>
      <c r="CC222" s="12">
        <v>1412</v>
      </c>
      <c r="CD222" s="12">
        <v>767326</v>
      </c>
      <c r="CE222" s="12">
        <v>523826</v>
      </c>
    </row>
    <row r="223" spans="1:84" s="74" customFormat="1" ht="18.75" x14ac:dyDescent="0.35">
      <c r="A223" s="71">
        <v>219</v>
      </c>
      <c r="B223" s="72" t="s">
        <v>330</v>
      </c>
      <c r="C223" s="73" t="s">
        <v>222</v>
      </c>
      <c r="D223" s="73" t="s">
        <v>223</v>
      </c>
      <c r="E223" s="73" t="s">
        <v>224</v>
      </c>
      <c r="F223" s="73" t="s">
        <v>225</v>
      </c>
      <c r="G223" s="73" t="s">
        <v>226</v>
      </c>
      <c r="H223" s="73" t="s">
        <v>227</v>
      </c>
      <c r="I223" s="73" t="s">
        <v>228</v>
      </c>
      <c r="J223" s="73" t="s">
        <v>229</v>
      </c>
      <c r="K223" s="73" t="s">
        <v>230</v>
      </c>
      <c r="L223" s="73" t="s">
        <v>231</v>
      </c>
      <c r="M223" s="73" t="s">
        <v>232</v>
      </c>
      <c r="N223" s="73" t="s">
        <v>233</v>
      </c>
      <c r="O223" s="73" t="s">
        <v>234</v>
      </c>
      <c r="P223" s="73" t="s">
        <v>235</v>
      </c>
      <c r="Q223" s="73" t="s">
        <v>236</v>
      </c>
      <c r="R223" s="73" t="s">
        <v>237</v>
      </c>
      <c r="S223" s="73" t="s">
        <v>238</v>
      </c>
      <c r="T223" s="73" t="s">
        <v>239</v>
      </c>
      <c r="U223" s="73" t="s">
        <v>240</v>
      </c>
      <c r="V223" s="73" t="s">
        <v>241</v>
      </c>
      <c r="W223" s="73" t="s">
        <v>242</v>
      </c>
      <c r="X223" s="73" t="s">
        <v>243</v>
      </c>
      <c r="Y223" s="73" t="s">
        <v>244</v>
      </c>
      <c r="Z223" s="73" t="s">
        <v>245</v>
      </c>
      <c r="AA223" s="73" t="s">
        <v>246</v>
      </c>
      <c r="AB223" s="73" t="s">
        <v>247</v>
      </c>
      <c r="AC223" s="73" t="s">
        <v>248</v>
      </c>
      <c r="AD223" s="73" t="s">
        <v>249</v>
      </c>
      <c r="AE223" s="73" t="s">
        <v>250</v>
      </c>
      <c r="AF223" s="73" t="s">
        <v>251</v>
      </c>
      <c r="AG223" s="73" t="s">
        <v>252</v>
      </c>
      <c r="AH223" s="73" t="s">
        <v>253</v>
      </c>
      <c r="AI223" s="73" t="s">
        <v>254</v>
      </c>
      <c r="AJ223" s="73" t="s">
        <v>255</v>
      </c>
      <c r="AK223" s="73" t="s">
        <v>256</v>
      </c>
      <c r="AL223" s="73" t="s">
        <v>257</v>
      </c>
      <c r="AM223" s="73" t="s">
        <v>258</v>
      </c>
      <c r="AN223" s="73" t="s">
        <v>259</v>
      </c>
      <c r="AO223" s="73" t="s">
        <v>260</v>
      </c>
      <c r="AP223" s="73" t="s">
        <v>261</v>
      </c>
      <c r="AQ223" s="73" t="s">
        <v>262</v>
      </c>
      <c r="AR223" s="73" t="s">
        <v>263</v>
      </c>
      <c r="AS223" s="73" t="s">
        <v>264</v>
      </c>
      <c r="AT223" s="73" t="s">
        <v>265</v>
      </c>
      <c r="AU223" s="73" t="s">
        <v>266</v>
      </c>
      <c r="AV223" s="73" t="s">
        <v>267</v>
      </c>
      <c r="AW223" s="73" t="s">
        <v>268</v>
      </c>
      <c r="AX223" s="73" t="s">
        <v>269</v>
      </c>
      <c r="AY223" s="73" t="s">
        <v>270</v>
      </c>
      <c r="AZ223" s="73" t="s">
        <v>271</v>
      </c>
      <c r="BA223" s="73" t="s">
        <v>272</v>
      </c>
      <c r="BB223" s="73" t="s">
        <v>273</v>
      </c>
      <c r="BC223" s="73" t="s">
        <v>274</v>
      </c>
      <c r="BD223" s="73" t="s">
        <v>275</v>
      </c>
      <c r="BE223" s="73" t="s">
        <v>276</v>
      </c>
      <c r="BF223" s="73" t="s">
        <v>277</v>
      </c>
      <c r="BG223" s="73" t="s">
        <v>278</v>
      </c>
      <c r="BH223" s="73" t="s">
        <v>279</v>
      </c>
      <c r="BI223" s="73" t="s">
        <v>280</v>
      </c>
      <c r="BJ223" s="73" t="s">
        <v>281</v>
      </c>
      <c r="BK223" s="73" t="s">
        <v>282</v>
      </c>
      <c r="BL223" s="73" t="s">
        <v>283</v>
      </c>
      <c r="BM223" s="73" t="s">
        <v>284</v>
      </c>
      <c r="BN223" s="73" t="s">
        <v>285</v>
      </c>
      <c r="BO223" s="73" t="s">
        <v>286</v>
      </c>
      <c r="BP223" s="73" t="s">
        <v>287</v>
      </c>
      <c r="BQ223" s="73" t="s">
        <v>288</v>
      </c>
      <c r="BR223" s="73" t="s">
        <v>289</v>
      </c>
      <c r="BS223" s="73" t="s">
        <v>290</v>
      </c>
      <c r="BT223" s="73" t="s">
        <v>291</v>
      </c>
      <c r="BU223" s="73" t="s">
        <v>292</v>
      </c>
      <c r="BV223" s="73" t="s">
        <v>293</v>
      </c>
      <c r="BW223" s="73" t="s">
        <v>294</v>
      </c>
      <c r="BX223" s="73" t="s">
        <v>295</v>
      </c>
      <c r="BY223" s="73" t="s">
        <v>296</v>
      </c>
      <c r="BZ223" s="73" t="s">
        <v>297</v>
      </c>
      <c r="CA223" s="73" t="s">
        <v>298</v>
      </c>
      <c r="CB223" s="73" t="s">
        <v>299</v>
      </c>
      <c r="CC223" s="73" t="s">
        <v>300</v>
      </c>
      <c r="CD223" s="73" t="s">
        <v>301</v>
      </c>
      <c r="CE223" s="73" t="s">
        <v>302</v>
      </c>
      <c r="CF223" s="67"/>
    </row>
    <row r="224" spans="1:84" x14ac:dyDescent="0.35">
      <c r="A224" s="71">
        <v>220</v>
      </c>
      <c r="B224" s="12" t="s">
        <v>197</v>
      </c>
      <c r="C224" s="12">
        <v>2125</v>
      </c>
      <c r="D224" s="12">
        <v>1800</v>
      </c>
      <c r="E224" s="12">
        <v>11773</v>
      </c>
      <c r="F224" s="12">
        <v>16175</v>
      </c>
      <c r="G224" s="12">
        <v>6251</v>
      </c>
      <c r="H224" s="12">
        <v>7008</v>
      </c>
      <c r="I224" s="12">
        <v>13546</v>
      </c>
      <c r="J224" s="12">
        <v>2471</v>
      </c>
      <c r="K224" s="12">
        <v>20050</v>
      </c>
      <c r="L224" s="12">
        <v>19998</v>
      </c>
      <c r="M224" s="12">
        <v>1190</v>
      </c>
      <c r="N224" s="12">
        <v>5650</v>
      </c>
      <c r="O224" s="12">
        <v>7979</v>
      </c>
      <c r="P224" s="12">
        <v>22866</v>
      </c>
      <c r="Q224" s="12">
        <v>2550</v>
      </c>
      <c r="R224" s="12">
        <v>3118</v>
      </c>
      <c r="S224" s="12">
        <v>2482</v>
      </c>
      <c r="T224" s="12">
        <v>14841</v>
      </c>
      <c r="U224" s="12">
        <v>8709</v>
      </c>
      <c r="V224" s="12">
        <v>13860</v>
      </c>
      <c r="W224" s="12">
        <v>2039</v>
      </c>
      <c r="X224" s="12">
        <v>15412</v>
      </c>
      <c r="Y224" s="12">
        <v>2897</v>
      </c>
      <c r="Z224" s="12">
        <v>2301</v>
      </c>
      <c r="AA224" s="12">
        <v>13732</v>
      </c>
      <c r="AB224" s="12">
        <v>15015</v>
      </c>
      <c r="AC224" s="12">
        <v>30004</v>
      </c>
      <c r="AD224" s="12">
        <v>7131</v>
      </c>
      <c r="AE224" s="12">
        <v>2632</v>
      </c>
      <c r="AF224" s="12">
        <v>1080</v>
      </c>
      <c r="AG224" s="12">
        <v>9740</v>
      </c>
      <c r="AH224" s="12">
        <v>2709</v>
      </c>
      <c r="AI224" s="12">
        <v>15473</v>
      </c>
      <c r="AJ224" s="12">
        <v>2383</v>
      </c>
      <c r="AK224" s="12">
        <v>19068</v>
      </c>
      <c r="AL224" s="12">
        <v>17765</v>
      </c>
      <c r="AM224" s="12">
        <v>9012</v>
      </c>
      <c r="AN224" s="12">
        <v>1439</v>
      </c>
      <c r="AO224" s="12">
        <v>5808</v>
      </c>
      <c r="AP224" s="12">
        <v>19254</v>
      </c>
      <c r="AQ224" s="12">
        <v>1435</v>
      </c>
      <c r="AR224" s="12">
        <v>5143</v>
      </c>
      <c r="AS224" s="12">
        <v>12937</v>
      </c>
      <c r="AT224" s="12">
        <v>4803</v>
      </c>
      <c r="AU224" s="12">
        <v>8537</v>
      </c>
      <c r="AV224" s="12">
        <v>6568</v>
      </c>
      <c r="AW224" s="12">
        <v>4065</v>
      </c>
      <c r="AX224" s="12">
        <v>4879</v>
      </c>
      <c r="AY224" s="12">
        <v>24241</v>
      </c>
      <c r="AZ224" s="12">
        <v>13906</v>
      </c>
      <c r="BA224" s="12">
        <v>3679</v>
      </c>
      <c r="BB224" s="12">
        <v>16633</v>
      </c>
      <c r="BC224" s="12">
        <v>26794</v>
      </c>
      <c r="BD224" s="12">
        <v>3422</v>
      </c>
      <c r="BE224" s="12">
        <v>2214</v>
      </c>
      <c r="BF224" s="12">
        <v>2295</v>
      </c>
      <c r="BG224" s="12">
        <v>6527</v>
      </c>
      <c r="BH224" s="12">
        <v>1998</v>
      </c>
      <c r="BI224" s="12">
        <v>7036</v>
      </c>
      <c r="BJ224" s="12">
        <v>1300</v>
      </c>
      <c r="BK224" s="12">
        <v>846</v>
      </c>
      <c r="BL224" s="12">
        <v>4817</v>
      </c>
      <c r="BM224" s="12">
        <v>2586</v>
      </c>
      <c r="BN224" s="12">
        <v>10774</v>
      </c>
      <c r="BO224" s="12">
        <v>2053</v>
      </c>
      <c r="BP224" s="12">
        <v>3761</v>
      </c>
      <c r="BQ224" s="12">
        <v>2478</v>
      </c>
      <c r="BR224" s="12">
        <v>1074</v>
      </c>
      <c r="BS224" s="12">
        <v>4290</v>
      </c>
      <c r="BT224" s="12">
        <v>4140</v>
      </c>
      <c r="BU224" s="12">
        <v>6059</v>
      </c>
      <c r="BV224" s="12">
        <v>666</v>
      </c>
      <c r="BW224" s="12">
        <v>21002</v>
      </c>
      <c r="BX224" s="12">
        <v>17950</v>
      </c>
      <c r="BY224" s="12">
        <v>3808</v>
      </c>
      <c r="BZ224" s="12">
        <v>12368</v>
      </c>
      <c r="CA224" s="12">
        <v>5495</v>
      </c>
      <c r="CB224" s="12">
        <v>17885</v>
      </c>
      <c r="CC224" s="12">
        <v>1229</v>
      </c>
      <c r="CD224" s="12">
        <f>SUM(C224:CC224)</f>
        <v>661029</v>
      </c>
      <c r="CE224" s="12">
        <f>SUM(F224,I224,K224:L224,O224:P224,T224,V224,X224,AB224,AG224,AI224,AK224:AL224,AP224,AR224:AU224,AY224:AZ224,BB224:BC224,BG224,BI224,BN224,BW224:BX224,BZ224:CC224)</f>
        <v>454302</v>
      </c>
    </row>
    <row r="225" spans="1:84" x14ac:dyDescent="0.35">
      <c r="A225" s="71">
        <v>221</v>
      </c>
      <c r="B225" s="77" t="s">
        <v>198</v>
      </c>
      <c r="C225" s="12">
        <v>264</v>
      </c>
      <c r="D225" s="12">
        <v>199</v>
      </c>
      <c r="E225" s="12">
        <v>2015</v>
      </c>
      <c r="F225" s="12">
        <v>1688</v>
      </c>
      <c r="G225" s="12">
        <v>793</v>
      </c>
      <c r="H225" s="12">
        <v>755</v>
      </c>
      <c r="I225" s="12">
        <v>1439</v>
      </c>
      <c r="J225" s="12">
        <v>331</v>
      </c>
      <c r="K225" s="12">
        <v>1859</v>
      </c>
      <c r="L225" s="12">
        <v>2238</v>
      </c>
      <c r="M225" s="12">
        <v>99</v>
      </c>
      <c r="N225" s="12">
        <v>759</v>
      </c>
      <c r="O225" s="12">
        <v>1008</v>
      </c>
      <c r="P225" s="12">
        <v>3016</v>
      </c>
      <c r="Q225" s="12">
        <v>373</v>
      </c>
      <c r="R225" s="12">
        <v>331</v>
      </c>
      <c r="S225" s="12">
        <v>245</v>
      </c>
      <c r="T225" s="12">
        <v>2269</v>
      </c>
      <c r="U225" s="12">
        <v>984</v>
      </c>
      <c r="V225" s="12">
        <v>2498</v>
      </c>
      <c r="W225" s="12">
        <v>234</v>
      </c>
      <c r="X225" s="12">
        <v>2215</v>
      </c>
      <c r="Y225" s="12">
        <v>320</v>
      </c>
      <c r="Z225" s="12">
        <v>113</v>
      </c>
      <c r="AA225" s="12">
        <v>1901</v>
      </c>
      <c r="AB225" s="12">
        <v>2999</v>
      </c>
      <c r="AC225" s="12">
        <v>4266</v>
      </c>
      <c r="AD225" s="12">
        <v>1196</v>
      </c>
      <c r="AE225" s="12">
        <v>249</v>
      </c>
      <c r="AF225" s="12">
        <v>78</v>
      </c>
      <c r="AG225" s="12">
        <v>1298</v>
      </c>
      <c r="AH225" s="12">
        <v>425</v>
      </c>
      <c r="AI225" s="12">
        <v>2155</v>
      </c>
      <c r="AJ225" s="12">
        <v>235</v>
      </c>
      <c r="AK225" s="12">
        <v>2313</v>
      </c>
      <c r="AL225" s="12">
        <v>1646</v>
      </c>
      <c r="AM225" s="12">
        <v>1449</v>
      </c>
      <c r="AN225" s="12">
        <v>119</v>
      </c>
      <c r="AO225" s="12">
        <v>526</v>
      </c>
      <c r="AP225" s="12">
        <v>1253</v>
      </c>
      <c r="AQ225" s="12">
        <v>121</v>
      </c>
      <c r="AR225" s="12">
        <v>1399</v>
      </c>
      <c r="AS225" s="12">
        <v>1509</v>
      </c>
      <c r="AT225" s="12">
        <v>1858</v>
      </c>
      <c r="AU225" s="12">
        <v>1246</v>
      </c>
      <c r="AV225" s="12">
        <v>1300</v>
      </c>
      <c r="AW225" s="12">
        <v>531</v>
      </c>
      <c r="AX225" s="12">
        <v>615</v>
      </c>
      <c r="AY225" s="12">
        <v>2343</v>
      </c>
      <c r="AZ225" s="12">
        <v>1744</v>
      </c>
      <c r="BA225" s="12">
        <v>465</v>
      </c>
      <c r="BB225" s="12">
        <v>1893</v>
      </c>
      <c r="BC225" s="12">
        <v>2783</v>
      </c>
      <c r="BD225" s="12">
        <v>291</v>
      </c>
      <c r="BE225" s="12">
        <v>186</v>
      </c>
      <c r="BF225" s="12">
        <v>197</v>
      </c>
      <c r="BG225" s="12">
        <v>292</v>
      </c>
      <c r="BH225" s="12">
        <v>268</v>
      </c>
      <c r="BI225" s="12">
        <v>2203</v>
      </c>
      <c r="BJ225" s="12">
        <v>84</v>
      </c>
      <c r="BK225" s="12">
        <v>61</v>
      </c>
      <c r="BL225" s="12">
        <v>420</v>
      </c>
      <c r="BM225" s="12">
        <v>277</v>
      </c>
      <c r="BN225" s="12">
        <v>2071</v>
      </c>
      <c r="BO225" s="12">
        <v>210</v>
      </c>
      <c r="BP225" s="12">
        <v>268</v>
      </c>
      <c r="BQ225" s="12">
        <v>459</v>
      </c>
      <c r="BR225" s="12">
        <v>91</v>
      </c>
      <c r="BS225" s="12">
        <v>538</v>
      </c>
      <c r="BT225" s="12">
        <v>660</v>
      </c>
      <c r="BU225" s="12">
        <v>762</v>
      </c>
      <c r="BV225" s="12">
        <v>54</v>
      </c>
      <c r="BW225" s="12">
        <v>2438</v>
      </c>
      <c r="BX225" s="12">
        <v>1819</v>
      </c>
      <c r="BY225" s="12">
        <v>839</v>
      </c>
      <c r="BZ225" s="12">
        <v>2056</v>
      </c>
      <c r="CA225" s="12">
        <v>1978</v>
      </c>
      <c r="CB225" s="12">
        <v>1133</v>
      </c>
      <c r="CC225" s="12">
        <v>101</v>
      </c>
      <c r="CD225" s="12">
        <f t="shared" ref="CD225:CD227" si="277">SUM(C225:CC225)</f>
        <v>85716</v>
      </c>
      <c r="CE225" s="12">
        <f t="shared" ref="CE225:CE226" si="278">SUM(F225,I225,K225:L225,O225:P225,T225,V225,X225,AB225,AG225,AI225,AK225:AL225,AP225,AR225:AU225,AY225:AZ225,BB225:BC225,BG225,BI225,BN225,BW225:BX225,BZ225:CC225)</f>
        <v>58760</v>
      </c>
    </row>
    <row r="226" spans="1:84" x14ac:dyDescent="0.35">
      <c r="A226" s="71">
        <v>222</v>
      </c>
      <c r="B226" s="12" t="s">
        <v>143</v>
      </c>
      <c r="C226" s="12">
        <v>64</v>
      </c>
      <c r="D226" s="12">
        <v>59</v>
      </c>
      <c r="E226" s="12">
        <v>300</v>
      </c>
      <c r="F226" s="12">
        <v>272</v>
      </c>
      <c r="G226" s="12">
        <v>143</v>
      </c>
      <c r="H226" s="12">
        <v>149</v>
      </c>
      <c r="I226" s="12">
        <v>328</v>
      </c>
      <c r="J226" s="12">
        <v>99</v>
      </c>
      <c r="K226" s="12">
        <v>504</v>
      </c>
      <c r="L226" s="12">
        <v>395</v>
      </c>
      <c r="M226" s="12">
        <v>50</v>
      </c>
      <c r="N226" s="12">
        <v>180</v>
      </c>
      <c r="O226" s="12">
        <v>489</v>
      </c>
      <c r="P226" s="12">
        <v>769</v>
      </c>
      <c r="Q226" s="12">
        <v>92</v>
      </c>
      <c r="R226" s="12">
        <v>63</v>
      </c>
      <c r="S226" s="12">
        <v>86</v>
      </c>
      <c r="T226" s="12">
        <v>290</v>
      </c>
      <c r="U226" s="12">
        <v>203</v>
      </c>
      <c r="V226" s="12">
        <v>795</v>
      </c>
      <c r="W226" s="12">
        <v>55</v>
      </c>
      <c r="X226" s="12">
        <v>406</v>
      </c>
      <c r="Y226" s="12">
        <v>68</v>
      </c>
      <c r="Z226" s="12">
        <v>60</v>
      </c>
      <c r="AA226" s="12">
        <v>249</v>
      </c>
      <c r="AB226" s="12">
        <v>424</v>
      </c>
      <c r="AC226" s="12">
        <v>747</v>
      </c>
      <c r="AD226" s="12">
        <v>290</v>
      </c>
      <c r="AE226" s="12">
        <v>54</v>
      </c>
      <c r="AF226" s="12">
        <v>49</v>
      </c>
      <c r="AG226" s="12">
        <v>148</v>
      </c>
      <c r="AH226" s="12">
        <v>83</v>
      </c>
      <c r="AI226" s="12">
        <v>289</v>
      </c>
      <c r="AJ226" s="12">
        <v>53</v>
      </c>
      <c r="AK226" s="12">
        <v>460</v>
      </c>
      <c r="AL226" s="12">
        <v>954</v>
      </c>
      <c r="AM226" s="12">
        <v>177</v>
      </c>
      <c r="AN226" s="12">
        <v>43</v>
      </c>
      <c r="AO226" s="12">
        <v>120</v>
      </c>
      <c r="AP226" s="12">
        <v>564</v>
      </c>
      <c r="AQ226" s="12">
        <v>81</v>
      </c>
      <c r="AR226" s="12">
        <v>156</v>
      </c>
      <c r="AS226" s="12">
        <v>245</v>
      </c>
      <c r="AT226" s="12">
        <v>153</v>
      </c>
      <c r="AU226" s="12">
        <v>272</v>
      </c>
      <c r="AV226" s="12">
        <v>287</v>
      </c>
      <c r="AW226" s="12">
        <v>121</v>
      </c>
      <c r="AX226" s="12">
        <v>122</v>
      </c>
      <c r="AY226" s="12">
        <v>615</v>
      </c>
      <c r="AZ226" s="12">
        <v>228</v>
      </c>
      <c r="BA226" s="12">
        <v>97</v>
      </c>
      <c r="BB226" s="12">
        <v>299</v>
      </c>
      <c r="BC226" s="12">
        <v>1215</v>
      </c>
      <c r="BD226" s="12">
        <v>53</v>
      </c>
      <c r="BE226" s="12">
        <v>74</v>
      </c>
      <c r="BF226" s="12">
        <v>34</v>
      </c>
      <c r="BG226" s="12">
        <v>130</v>
      </c>
      <c r="BH226" s="12">
        <v>37</v>
      </c>
      <c r="BI226" s="12">
        <v>171</v>
      </c>
      <c r="BJ226" s="12">
        <v>38</v>
      </c>
      <c r="BK226" s="12">
        <v>19</v>
      </c>
      <c r="BL226" s="12">
        <v>136</v>
      </c>
      <c r="BM226" s="12">
        <v>84</v>
      </c>
      <c r="BN226" s="12">
        <v>311</v>
      </c>
      <c r="BO226" s="12">
        <v>62</v>
      </c>
      <c r="BP226" s="12">
        <v>123</v>
      </c>
      <c r="BQ226" s="12">
        <v>79</v>
      </c>
      <c r="BR226" s="12">
        <v>38</v>
      </c>
      <c r="BS226" s="12">
        <v>160</v>
      </c>
      <c r="BT226" s="12">
        <v>116</v>
      </c>
      <c r="BU226" s="12">
        <v>133</v>
      </c>
      <c r="BV226" s="12">
        <v>52</v>
      </c>
      <c r="BW226" s="12">
        <v>911</v>
      </c>
      <c r="BX226" s="12">
        <v>476</v>
      </c>
      <c r="BY226" s="12">
        <v>106</v>
      </c>
      <c r="BZ226" s="12">
        <v>422</v>
      </c>
      <c r="CA226" s="12">
        <v>204</v>
      </c>
      <c r="CB226" s="12">
        <v>554</v>
      </c>
      <c r="CC226" s="12">
        <v>43</v>
      </c>
      <c r="CD226" s="12">
        <f t="shared" si="277"/>
        <v>19080</v>
      </c>
      <c r="CE226" s="12">
        <f t="shared" si="278"/>
        <v>13492</v>
      </c>
    </row>
    <row r="227" spans="1:84" x14ac:dyDescent="0.35">
      <c r="A227" s="71">
        <v>223</v>
      </c>
      <c r="B227" s="12" t="s">
        <v>199</v>
      </c>
      <c r="C227" s="12">
        <f>SUM(C224:C226)</f>
        <v>2453</v>
      </c>
      <c r="D227" s="12">
        <f t="shared" ref="D227:M227" si="279">SUM(D224:D226)</f>
        <v>2058</v>
      </c>
      <c r="E227" s="12">
        <f t="shared" si="279"/>
        <v>14088</v>
      </c>
      <c r="F227" s="12">
        <f t="shared" si="279"/>
        <v>18135</v>
      </c>
      <c r="G227" s="12">
        <f t="shared" si="279"/>
        <v>7187</v>
      </c>
      <c r="H227" s="12">
        <f t="shared" si="279"/>
        <v>7912</v>
      </c>
      <c r="I227" s="12">
        <f t="shared" si="279"/>
        <v>15313</v>
      </c>
      <c r="J227" s="12">
        <f t="shared" si="279"/>
        <v>2901</v>
      </c>
      <c r="K227" s="12">
        <f t="shared" si="279"/>
        <v>22413</v>
      </c>
      <c r="L227" s="12">
        <f t="shared" si="279"/>
        <v>22631</v>
      </c>
      <c r="M227" s="12">
        <f t="shared" si="279"/>
        <v>1339</v>
      </c>
      <c r="N227" s="12">
        <v>6589</v>
      </c>
      <c r="O227" s="12">
        <v>9476</v>
      </c>
      <c r="P227" s="12">
        <v>26651</v>
      </c>
      <c r="Q227" s="12">
        <v>3015</v>
      </c>
      <c r="R227" s="12">
        <v>3512</v>
      </c>
      <c r="S227" s="12">
        <v>2813</v>
      </c>
      <c r="T227" s="12">
        <v>17400</v>
      </c>
      <c r="U227" s="12">
        <v>9896</v>
      </c>
      <c r="V227" s="12">
        <v>17153</v>
      </c>
      <c r="W227" s="12">
        <v>2328</v>
      </c>
      <c r="X227" s="12">
        <v>18033</v>
      </c>
      <c r="Y227" s="12">
        <v>3285</v>
      </c>
      <c r="Z227" s="12">
        <v>2474</v>
      </c>
      <c r="AA227" s="12">
        <v>15882</v>
      </c>
      <c r="AB227" s="12">
        <v>18438</v>
      </c>
      <c r="AC227" s="12">
        <v>35017</v>
      </c>
      <c r="AD227" s="12">
        <v>8617</v>
      </c>
      <c r="AE227" s="12">
        <v>2935</v>
      </c>
      <c r="AF227" s="12">
        <v>1207</v>
      </c>
      <c r="AG227" s="12">
        <v>11186</v>
      </c>
      <c r="AH227" s="12">
        <v>3217</v>
      </c>
      <c r="AI227" s="12">
        <v>17917</v>
      </c>
      <c r="AJ227" s="12">
        <v>2671</v>
      </c>
      <c r="AK227" s="12">
        <v>21841</v>
      </c>
      <c r="AL227" s="12">
        <v>20365</v>
      </c>
      <c r="AM227" s="12">
        <v>10638</v>
      </c>
      <c r="AN227" s="12">
        <v>1601</v>
      </c>
      <c r="AO227" s="12">
        <v>6454</v>
      </c>
      <c r="AP227" s="12">
        <v>21071</v>
      </c>
      <c r="AQ227" s="12">
        <v>1637</v>
      </c>
      <c r="AR227" s="12">
        <v>6698</v>
      </c>
      <c r="AS227" s="12">
        <v>14691</v>
      </c>
      <c r="AT227" s="12">
        <v>6814</v>
      </c>
      <c r="AU227" s="12">
        <v>10055</v>
      </c>
      <c r="AV227" s="12">
        <v>8155</v>
      </c>
      <c r="AW227" s="12">
        <v>4717</v>
      </c>
      <c r="AX227" s="12">
        <v>5616</v>
      </c>
      <c r="AY227" s="12">
        <v>27199</v>
      </c>
      <c r="AZ227" s="12">
        <v>15878</v>
      </c>
      <c r="BA227" s="12">
        <v>4241</v>
      </c>
      <c r="BB227" s="12">
        <v>18825</v>
      </c>
      <c r="BC227" s="12">
        <v>30792</v>
      </c>
      <c r="BD227" s="12">
        <v>3766</v>
      </c>
      <c r="BE227" s="12">
        <v>2474</v>
      </c>
      <c r="BF227" s="12">
        <v>2526</v>
      </c>
      <c r="BG227" s="12">
        <v>6949</v>
      </c>
      <c r="BH227" s="12">
        <v>2303</v>
      </c>
      <c r="BI227" s="12">
        <v>9410</v>
      </c>
      <c r="BJ227" s="12">
        <v>1422</v>
      </c>
      <c r="BK227" s="12">
        <v>926</v>
      </c>
      <c r="BL227" s="12">
        <v>5373</v>
      </c>
      <c r="BM227" s="12">
        <v>2947</v>
      </c>
      <c r="BN227" s="12">
        <v>13156</v>
      </c>
      <c r="BO227" s="12">
        <v>2325</v>
      </c>
      <c r="BP227" s="12">
        <v>4152</v>
      </c>
      <c r="BQ227" s="12">
        <v>3016</v>
      </c>
      <c r="BR227" s="12">
        <v>1203</v>
      </c>
      <c r="BS227" s="12">
        <v>4988</v>
      </c>
      <c r="BT227" s="12">
        <v>4916</v>
      </c>
      <c r="BU227" s="12">
        <v>6954</v>
      </c>
      <c r="BV227" s="12">
        <v>772</v>
      </c>
      <c r="BW227" s="12">
        <v>24351</v>
      </c>
      <c r="BX227" s="12">
        <v>20245</v>
      </c>
      <c r="BY227" s="12">
        <v>4753</v>
      </c>
      <c r="BZ227" s="12">
        <v>14846</v>
      </c>
      <c r="CA227" s="12">
        <v>7677</v>
      </c>
      <c r="CB227" s="12">
        <v>19572</v>
      </c>
      <c r="CC227" s="12">
        <v>1373</v>
      </c>
      <c r="CD227" s="12">
        <f t="shared" si="277"/>
        <v>765825</v>
      </c>
      <c r="CE227" s="12">
        <f>SUM(CE224:CE226)</f>
        <v>526554</v>
      </c>
    </row>
    <row r="228" spans="1:84" s="74" customFormat="1" ht="18.75" x14ac:dyDescent="0.35">
      <c r="A228" s="71">
        <v>224</v>
      </c>
      <c r="B228" s="72" t="s">
        <v>331</v>
      </c>
      <c r="C228" s="73" t="s">
        <v>222</v>
      </c>
      <c r="D228" s="73" t="s">
        <v>223</v>
      </c>
      <c r="E228" s="73" t="s">
        <v>224</v>
      </c>
      <c r="F228" s="73" t="s">
        <v>225</v>
      </c>
      <c r="G228" s="73" t="s">
        <v>226</v>
      </c>
      <c r="H228" s="73" t="s">
        <v>227</v>
      </c>
      <c r="I228" s="73" t="s">
        <v>228</v>
      </c>
      <c r="J228" s="73" t="s">
        <v>229</v>
      </c>
      <c r="K228" s="73" t="s">
        <v>230</v>
      </c>
      <c r="L228" s="73" t="s">
        <v>231</v>
      </c>
      <c r="M228" s="73" t="s">
        <v>232</v>
      </c>
      <c r="N228" s="73" t="s">
        <v>233</v>
      </c>
      <c r="O228" s="73" t="s">
        <v>234</v>
      </c>
      <c r="P228" s="73" t="s">
        <v>235</v>
      </c>
      <c r="Q228" s="73" t="s">
        <v>236</v>
      </c>
      <c r="R228" s="73" t="s">
        <v>237</v>
      </c>
      <c r="S228" s="73" t="s">
        <v>238</v>
      </c>
      <c r="T228" s="73" t="s">
        <v>239</v>
      </c>
      <c r="U228" s="73" t="s">
        <v>240</v>
      </c>
      <c r="V228" s="73" t="s">
        <v>241</v>
      </c>
      <c r="W228" s="73" t="s">
        <v>242</v>
      </c>
      <c r="X228" s="73" t="s">
        <v>243</v>
      </c>
      <c r="Y228" s="73" t="s">
        <v>244</v>
      </c>
      <c r="Z228" s="73" t="s">
        <v>245</v>
      </c>
      <c r="AA228" s="73" t="s">
        <v>246</v>
      </c>
      <c r="AB228" s="73" t="s">
        <v>247</v>
      </c>
      <c r="AC228" s="73" t="s">
        <v>248</v>
      </c>
      <c r="AD228" s="73" t="s">
        <v>249</v>
      </c>
      <c r="AE228" s="73" t="s">
        <v>250</v>
      </c>
      <c r="AF228" s="73" t="s">
        <v>251</v>
      </c>
      <c r="AG228" s="73" t="s">
        <v>252</v>
      </c>
      <c r="AH228" s="73" t="s">
        <v>253</v>
      </c>
      <c r="AI228" s="73" t="s">
        <v>254</v>
      </c>
      <c r="AJ228" s="73" t="s">
        <v>255</v>
      </c>
      <c r="AK228" s="73" t="s">
        <v>256</v>
      </c>
      <c r="AL228" s="73" t="s">
        <v>257</v>
      </c>
      <c r="AM228" s="73" t="s">
        <v>258</v>
      </c>
      <c r="AN228" s="73" t="s">
        <v>259</v>
      </c>
      <c r="AO228" s="73" t="s">
        <v>260</v>
      </c>
      <c r="AP228" s="73" t="s">
        <v>261</v>
      </c>
      <c r="AQ228" s="73" t="s">
        <v>262</v>
      </c>
      <c r="AR228" s="73" t="s">
        <v>263</v>
      </c>
      <c r="AS228" s="73" t="s">
        <v>264</v>
      </c>
      <c r="AT228" s="73" t="s">
        <v>265</v>
      </c>
      <c r="AU228" s="73" t="s">
        <v>266</v>
      </c>
      <c r="AV228" s="73" t="s">
        <v>267</v>
      </c>
      <c r="AW228" s="73" t="s">
        <v>268</v>
      </c>
      <c r="AX228" s="73" t="s">
        <v>269</v>
      </c>
      <c r="AY228" s="73" t="s">
        <v>270</v>
      </c>
      <c r="AZ228" s="73" t="s">
        <v>271</v>
      </c>
      <c r="BA228" s="73" t="s">
        <v>272</v>
      </c>
      <c r="BB228" s="73" t="s">
        <v>273</v>
      </c>
      <c r="BC228" s="73" t="s">
        <v>274</v>
      </c>
      <c r="BD228" s="73" t="s">
        <v>275</v>
      </c>
      <c r="BE228" s="73" t="s">
        <v>276</v>
      </c>
      <c r="BF228" s="73" t="s">
        <v>277</v>
      </c>
      <c r="BG228" s="73" t="s">
        <v>278</v>
      </c>
      <c r="BH228" s="73" t="s">
        <v>279</v>
      </c>
      <c r="BI228" s="73" t="s">
        <v>280</v>
      </c>
      <c r="BJ228" s="73" t="s">
        <v>281</v>
      </c>
      <c r="BK228" s="73" t="s">
        <v>282</v>
      </c>
      <c r="BL228" s="73" t="s">
        <v>283</v>
      </c>
      <c r="BM228" s="73" t="s">
        <v>284</v>
      </c>
      <c r="BN228" s="73" t="s">
        <v>285</v>
      </c>
      <c r="BO228" s="73" t="s">
        <v>286</v>
      </c>
      <c r="BP228" s="73" t="s">
        <v>287</v>
      </c>
      <c r="BQ228" s="73" t="s">
        <v>288</v>
      </c>
      <c r="BR228" s="73" t="s">
        <v>289</v>
      </c>
      <c r="BS228" s="73" t="s">
        <v>290</v>
      </c>
      <c r="BT228" s="73" t="s">
        <v>291</v>
      </c>
      <c r="BU228" s="73" t="s">
        <v>292</v>
      </c>
      <c r="BV228" s="73" t="s">
        <v>293</v>
      </c>
      <c r="BW228" s="73" t="s">
        <v>294</v>
      </c>
      <c r="BX228" s="73" t="s">
        <v>295</v>
      </c>
      <c r="BY228" s="73" t="s">
        <v>296</v>
      </c>
      <c r="BZ228" s="73" t="s">
        <v>297</v>
      </c>
      <c r="CA228" s="73" t="s">
        <v>298</v>
      </c>
      <c r="CB228" s="73" t="s">
        <v>299</v>
      </c>
      <c r="CC228" s="73" t="s">
        <v>300</v>
      </c>
      <c r="CD228" s="73" t="s">
        <v>301</v>
      </c>
      <c r="CE228" s="73" t="s">
        <v>302</v>
      </c>
      <c r="CF228" s="67"/>
    </row>
    <row r="229" spans="1:84" x14ac:dyDescent="0.35">
      <c r="A229" s="71">
        <v>225</v>
      </c>
      <c r="B229" s="75" t="s">
        <v>200</v>
      </c>
      <c r="C229" s="76">
        <v>37</v>
      </c>
      <c r="D229" s="76">
        <v>7</v>
      </c>
      <c r="E229" s="76">
        <v>77</v>
      </c>
      <c r="F229" s="76">
        <v>3</v>
      </c>
      <c r="G229" s="76">
        <v>107</v>
      </c>
      <c r="H229" s="76">
        <v>28</v>
      </c>
      <c r="I229" s="76">
        <v>17</v>
      </c>
      <c r="J229" s="76">
        <v>9</v>
      </c>
      <c r="K229" s="76">
        <v>36</v>
      </c>
      <c r="L229" s="76">
        <v>10</v>
      </c>
      <c r="M229" s="76">
        <v>5</v>
      </c>
      <c r="N229" s="76">
        <v>102</v>
      </c>
      <c r="O229" s="76">
        <v>8</v>
      </c>
      <c r="P229" s="76">
        <v>12</v>
      </c>
      <c r="Q229" s="76">
        <v>8</v>
      </c>
      <c r="R229" s="76">
        <v>51</v>
      </c>
      <c r="S229" s="76">
        <v>23</v>
      </c>
      <c r="T229" s="76">
        <v>27</v>
      </c>
      <c r="U229" s="76">
        <v>223</v>
      </c>
      <c r="V229" s="76">
        <v>27</v>
      </c>
      <c r="W229" s="76">
        <v>10</v>
      </c>
      <c r="X229" s="76">
        <v>0</v>
      </c>
      <c r="Y229" s="76">
        <v>34</v>
      </c>
      <c r="Z229" s="76">
        <v>0</v>
      </c>
      <c r="AA229" s="76">
        <v>70</v>
      </c>
      <c r="AB229" s="76">
        <v>20</v>
      </c>
      <c r="AC229" s="76">
        <v>91</v>
      </c>
      <c r="AD229" s="76">
        <v>53</v>
      </c>
      <c r="AE229" s="76">
        <v>48</v>
      </c>
      <c r="AF229" s="76">
        <v>7</v>
      </c>
      <c r="AG229" s="76">
        <v>13</v>
      </c>
      <c r="AH229" s="76">
        <v>49</v>
      </c>
      <c r="AI229" s="76">
        <v>207</v>
      </c>
      <c r="AJ229" s="76">
        <v>32</v>
      </c>
      <c r="AK229" s="76">
        <v>17</v>
      </c>
      <c r="AL229" s="76">
        <v>27</v>
      </c>
      <c r="AM229" s="76">
        <v>19</v>
      </c>
      <c r="AN229" s="76">
        <v>9</v>
      </c>
      <c r="AO229" s="76">
        <v>14</v>
      </c>
      <c r="AP229" s="76">
        <v>7</v>
      </c>
      <c r="AQ229" s="76">
        <v>29</v>
      </c>
      <c r="AR229" s="76">
        <v>15</v>
      </c>
      <c r="AS229" s="76">
        <v>20</v>
      </c>
      <c r="AT229" s="76">
        <v>2327</v>
      </c>
      <c r="AU229" s="76">
        <v>5</v>
      </c>
      <c r="AV229" s="76">
        <v>160</v>
      </c>
      <c r="AW229" s="76">
        <v>27</v>
      </c>
      <c r="AX229" s="76">
        <v>120</v>
      </c>
      <c r="AY229" s="76">
        <v>35</v>
      </c>
      <c r="AZ229" s="76">
        <v>25</v>
      </c>
      <c r="BA229" s="76">
        <v>3</v>
      </c>
      <c r="BB229" s="76">
        <v>37</v>
      </c>
      <c r="BC229" s="76">
        <v>154</v>
      </c>
      <c r="BD229" s="76">
        <v>19</v>
      </c>
      <c r="BE229" s="76">
        <v>18</v>
      </c>
      <c r="BF229" s="76">
        <v>32</v>
      </c>
      <c r="BG229" s="76">
        <v>10</v>
      </c>
      <c r="BH229" s="76">
        <v>32</v>
      </c>
      <c r="BI229" s="76">
        <v>203</v>
      </c>
      <c r="BJ229" s="76">
        <v>13</v>
      </c>
      <c r="BK229" s="76">
        <v>0</v>
      </c>
      <c r="BL229" s="76">
        <v>15</v>
      </c>
      <c r="BM229" s="76">
        <v>10</v>
      </c>
      <c r="BN229" s="76">
        <v>87</v>
      </c>
      <c r="BO229" s="76">
        <v>4</v>
      </c>
      <c r="BP229" s="76">
        <v>90</v>
      </c>
      <c r="BQ229" s="76">
        <v>44</v>
      </c>
      <c r="BR229" s="76">
        <v>5</v>
      </c>
      <c r="BS229" s="76">
        <v>32</v>
      </c>
      <c r="BT229" s="76">
        <v>76</v>
      </c>
      <c r="BU229" s="76">
        <v>33</v>
      </c>
      <c r="BV229" s="76">
        <v>4</v>
      </c>
      <c r="BW229" s="76">
        <v>70</v>
      </c>
      <c r="BX229" s="76">
        <v>23</v>
      </c>
      <c r="BY229" s="76">
        <v>19</v>
      </c>
      <c r="BZ229" s="76">
        <v>6</v>
      </c>
      <c r="CA229" s="76">
        <v>101</v>
      </c>
      <c r="CB229" s="76">
        <v>49</v>
      </c>
      <c r="CC229" s="76">
        <v>0</v>
      </c>
      <c r="CD229" s="76">
        <v>5552</v>
      </c>
      <c r="CE229" s="12">
        <v>3598</v>
      </c>
    </row>
    <row r="230" spans="1:84" x14ac:dyDescent="0.35">
      <c r="A230" s="71">
        <v>226</v>
      </c>
      <c r="B230" s="75" t="s">
        <v>201</v>
      </c>
      <c r="C230" s="76">
        <v>0</v>
      </c>
      <c r="D230" s="76">
        <v>0</v>
      </c>
      <c r="E230" s="76">
        <v>0</v>
      </c>
      <c r="F230" s="76">
        <v>0</v>
      </c>
      <c r="G230" s="76">
        <v>3</v>
      </c>
      <c r="H230" s="76">
        <v>0</v>
      </c>
      <c r="I230" s="76">
        <v>0</v>
      </c>
      <c r="J230" s="76">
        <v>0</v>
      </c>
      <c r="K230" s="76">
        <v>0</v>
      </c>
      <c r="L230" s="76">
        <v>0</v>
      </c>
      <c r="M230" s="76">
        <v>3</v>
      </c>
      <c r="N230" s="76">
        <v>0</v>
      </c>
      <c r="O230" s="76">
        <v>0</v>
      </c>
      <c r="P230" s="76">
        <v>0</v>
      </c>
      <c r="Q230" s="76">
        <v>0</v>
      </c>
      <c r="R230" s="76">
        <v>0</v>
      </c>
      <c r="S230" s="76">
        <v>0</v>
      </c>
      <c r="T230" s="76">
        <v>0</v>
      </c>
      <c r="U230" s="76">
        <v>0</v>
      </c>
      <c r="V230" s="76">
        <v>0</v>
      </c>
      <c r="W230" s="76">
        <v>0</v>
      </c>
      <c r="X230" s="76">
        <v>0</v>
      </c>
      <c r="Y230" s="76">
        <v>0</v>
      </c>
      <c r="Z230" s="76">
        <v>0</v>
      </c>
      <c r="AA230" s="76">
        <v>0</v>
      </c>
      <c r="AB230" s="76">
        <v>0</v>
      </c>
      <c r="AC230" s="76">
        <v>0</v>
      </c>
      <c r="AD230" s="76">
        <v>0</v>
      </c>
      <c r="AE230" s="76">
        <v>0</v>
      </c>
      <c r="AF230" s="76">
        <v>0</v>
      </c>
      <c r="AG230" s="76">
        <v>0</v>
      </c>
      <c r="AH230" s="76">
        <v>0</v>
      </c>
      <c r="AI230" s="76">
        <v>0</v>
      </c>
      <c r="AJ230" s="76">
        <v>0</v>
      </c>
      <c r="AK230" s="76">
        <v>0</v>
      </c>
      <c r="AL230" s="76">
        <v>0</v>
      </c>
      <c r="AM230" s="76">
        <v>17</v>
      </c>
      <c r="AN230" s="76">
        <v>0</v>
      </c>
      <c r="AO230" s="76">
        <v>0</v>
      </c>
      <c r="AP230" s="76">
        <v>0</v>
      </c>
      <c r="AQ230" s="76">
        <v>0</v>
      </c>
      <c r="AR230" s="76">
        <v>0</v>
      </c>
      <c r="AS230" s="76">
        <v>0</v>
      </c>
      <c r="AT230" s="76">
        <v>0</v>
      </c>
      <c r="AU230" s="76">
        <v>0</v>
      </c>
      <c r="AV230" s="76">
        <v>0</v>
      </c>
      <c r="AW230" s="76">
        <v>0</v>
      </c>
      <c r="AX230" s="76">
        <v>0</v>
      </c>
      <c r="AY230" s="76">
        <v>0</v>
      </c>
      <c r="AZ230" s="76">
        <v>0</v>
      </c>
      <c r="BA230" s="76">
        <v>0</v>
      </c>
      <c r="BB230" s="76">
        <v>0</v>
      </c>
      <c r="BC230" s="76">
        <v>0</v>
      </c>
      <c r="BD230" s="76">
        <v>0</v>
      </c>
      <c r="BE230" s="76">
        <v>0</v>
      </c>
      <c r="BF230" s="76">
        <v>0</v>
      </c>
      <c r="BG230" s="76">
        <v>0</v>
      </c>
      <c r="BH230" s="76">
        <v>0</v>
      </c>
      <c r="BI230" s="76">
        <v>0</v>
      </c>
      <c r="BJ230" s="76">
        <v>0</v>
      </c>
      <c r="BK230" s="76">
        <v>0</v>
      </c>
      <c r="BL230" s="76">
        <v>0</v>
      </c>
      <c r="BM230" s="76">
        <v>0</v>
      </c>
      <c r="BN230" s="76">
        <v>0</v>
      </c>
      <c r="BO230" s="76">
        <v>0</v>
      </c>
      <c r="BP230" s="76">
        <v>0</v>
      </c>
      <c r="BQ230" s="76">
        <v>0</v>
      </c>
      <c r="BR230" s="76">
        <v>0</v>
      </c>
      <c r="BS230" s="76">
        <v>0</v>
      </c>
      <c r="BT230" s="76">
        <v>0</v>
      </c>
      <c r="BU230" s="76">
        <v>0</v>
      </c>
      <c r="BV230" s="76">
        <v>4</v>
      </c>
      <c r="BW230" s="76">
        <v>0</v>
      </c>
      <c r="BX230" s="76">
        <v>0</v>
      </c>
      <c r="BY230" s="76">
        <v>0</v>
      </c>
      <c r="BZ230" s="76">
        <v>0</v>
      </c>
      <c r="CA230" s="76">
        <v>0</v>
      </c>
      <c r="CB230" s="76">
        <v>0</v>
      </c>
      <c r="CC230" s="76">
        <v>3</v>
      </c>
      <c r="CD230" s="76">
        <v>29</v>
      </c>
      <c r="CE230" s="12">
        <v>0</v>
      </c>
    </row>
    <row r="231" spans="1:84" x14ac:dyDescent="0.35">
      <c r="A231" s="71">
        <v>227</v>
      </c>
      <c r="B231" s="75" t="s">
        <v>202</v>
      </c>
      <c r="C231" s="76">
        <v>0</v>
      </c>
      <c r="D231" s="76">
        <v>0</v>
      </c>
      <c r="E231" s="76">
        <v>3</v>
      </c>
      <c r="F231" s="76">
        <v>0</v>
      </c>
      <c r="G231" s="76">
        <v>0</v>
      </c>
      <c r="H231" s="76">
        <v>0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5</v>
      </c>
      <c r="O231" s="76">
        <v>0</v>
      </c>
      <c r="P231" s="76">
        <v>0</v>
      </c>
      <c r="Q231" s="76">
        <v>0</v>
      </c>
      <c r="R231" s="76">
        <v>0</v>
      </c>
      <c r="S231" s="76">
        <v>0</v>
      </c>
      <c r="T231" s="76">
        <v>0</v>
      </c>
      <c r="U231" s="76">
        <v>0</v>
      </c>
      <c r="V231" s="76">
        <v>0</v>
      </c>
      <c r="W231" s="76">
        <v>0</v>
      </c>
      <c r="X231" s="76">
        <v>0</v>
      </c>
      <c r="Y231" s="76">
        <v>0</v>
      </c>
      <c r="Z231" s="76">
        <v>0</v>
      </c>
      <c r="AA231" s="76">
        <v>0</v>
      </c>
      <c r="AB231" s="76">
        <v>0</v>
      </c>
      <c r="AC231" s="76">
        <v>0</v>
      </c>
      <c r="AD231" s="76">
        <v>0</v>
      </c>
      <c r="AE231" s="76">
        <v>0</v>
      </c>
      <c r="AF231" s="76">
        <v>0</v>
      </c>
      <c r="AG231" s="76">
        <v>0</v>
      </c>
      <c r="AH231" s="76">
        <v>0</v>
      </c>
      <c r="AI231" s="76">
        <v>0</v>
      </c>
      <c r="AJ231" s="76">
        <v>0</v>
      </c>
      <c r="AK231" s="76">
        <v>0</v>
      </c>
      <c r="AL231" s="76">
        <v>0</v>
      </c>
      <c r="AM231" s="76">
        <v>0</v>
      </c>
      <c r="AN231" s="76">
        <v>0</v>
      </c>
      <c r="AO231" s="76">
        <v>0</v>
      </c>
      <c r="AP231" s="76">
        <v>0</v>
      </c>
      <c r="AQ231" s="76">
        <v>0</v>
      </c>
      <c r="AR231" s="76">
        <v>0</v>
      </c>
      <c r="AS231" s="76">
        <v>0</v>
      </c>
      <c r="AT231" s="76">
        <v>0</v>
      </c>
      <c r="AU231" s="76">
        <v>0</v>
      </c>
      <c r="AV231" s="76">
        <v>0</v>
      </c>
      <c r="AW231" s="76">
        <v>0</v>
      </c>
      <c r="AX231" s="76">
        <v>0</v>
      </c>
      <c r="AY231" s="76">
        <v>0</v>
      </c>
      <c r="AZ231" s="76">
        <v>0</v>
      </c>
      <c r="BA231" s="76">
        <v>0</v>
      </c>
      <c r="BB231" s="76">
        <v>0</v>
      </c>
      <c r="BC231" s="76">
        <v>3</v>
      </c>
      <c r="BD231" s="76">
        <v>0</v>
      </c>
      <c r="BE231" s="76">
        <v>0</v>
      </c>
      <c r="BF231" s="76">
        <v>0</v>
      </c>
      <c r="BG231" s="76">
        <v>0</v>
      </c>
      <c r="BH231" s="76">
        <v>0</v>
      </c>
      <c r="BI231" s="76">
        <v>0</v>
      </c>
      <c r="BJ231" s="76">
        <v>0</v>
      </c>
      <c r="BK231" s="76">
        <v>0</v>
      </c>
      <c r="BL231" s="76">
        <v>0</v>
      </c>
      <c r="BM231" s="76">
        <v>0</v>
      </c>
      <c r="BN231" s="76">
        <v>9</v>
      </c>
      <c r="BO231" s="76">
        <v>0</v>
      </c>
      <c r="BP231" s="76">
        <v>0</v>
      </c>
      <c r="BQ231" s="76">
        <v>3</v>
      </c>
      <c r="BR231" s="76">
        <v>0</v>
      </c>
      <c r="BS231" s="76">
        <v>0</v>
      </c>
      <c r="BT231" s="76">
        <v>0</v>
      </c>
      <c r="BU231" s="76">
        <v>0</v>
      </c>
      <c r="BV231" s="76">
        <v>0</v>
      </c>
      <c r="BW231" s="76">
        <v>0</v>
      </c>
      <c r="BX231" s="76">
        <v>0</v>
      </c>
      <c r="BY231" s="76">
        <v>0</v>
      </c>
      <c r="BZ231" s="76">
        <v>3</v>
      </c>
      <c r="CA231" s="76">
        <v>0</v>
      </c>
      <c r="CB231" s="76">
        <v>0</v>
      </c>
      <c r="CC231" s="76">
        <v>0</v>
      </c>
      <c r="CD231" s="76">
        <v>43</v>
      </c>
      <c r="CE231" s="12">
        <v>15</v>
      </c>
    </row>
    <row r="232" spans="1:84" x14ac:dyDescent="0.35">
      <c r="A232" s="71">
        <v>228</v>
      </c>
      <c r="B232" s="75" t="s">
        <v>203</v>
      </c>
      <c r="C232" s="76">
        <v>0</v>
      </c>
      <c r="D232" s="76">
        <v>0</v>
      </c>
      <c r="E232" s="76">
        <v>9</v>
      </c>
      <c r="F232" s="76">
        <v>0</v>
      </c>
      <c r="G232" s="76">
        <v>3</v>
      </c>
      <c r="H232" s="76">
        <v>0</v>
      </c>
      <c r="I232" s="76">
        <v>10</v>
      </c>
      <c r="J232" s="76">
        <v>0</v>
      </c>
      <c r="K232" s="76">
        <v>12</v>
      </c>
      <c r="L232" s="76">
        <v>0</v>
      </c>
      <c r="M232" s="76">
        <v>0</v>
      </c>
      <c r="N232" s="76">
        <v>0</v>
      </c>
      <c r="O232" s="76">
        <v>0</v>
      </c>
      <c r="P232" s="76">
        <v>4</v>
      </c>
      <c r="Q232" s="76">
        <v>0</v>
      </c>
      <c r="R232" s="76">
        <v>0</v>
      </c>
      <c r="S232" s="76">
        <v>0</v>
      </c>
      <c r="T232" s="76">
        <v>3</v>
      </c>
      <c r="U232" s="76">
        <v>0</v>
      </c>
      <c r="V232" s="76">
        <v>11</v>
      </c>
      <c r="W232" s="76">
        <v>0</v>
      </c>
      <c r="X232" s="76">
        <v>0</v>
      </c>
      <c r="Y232" s="76">
        <v>0</v>
      </c>
      <c r="Z232" s="76">
        <v>0</v>
      </c>
      <c r="AA232" s="76">
        <v>3</v>
      </c>
      <c r="AB232" s="76">
        <v>41</v>
      </c>
      <c r="AC232" s="76">
        <v>0</v>
      </c>
      <c r="AD232" s="76">
        <v>0</v>
      </c>
      <c r="AE232" s="76">
        <v>0</v>
      </c>
      <c r="AF232" s="76">
        <v>0</v>
      </c>
      <c r="AG232" s="76">
        <v>4</v>
      </c>
      <c r="AH232" s="76">
        <v>0</v>
      </c>
      <c r="AI232" s="76">
        <v>3</v>
      </c>
      <c r="AJ232" s="76">
        <v>0</v>
      </c>
      <c r="AK232" s="76">
        <v>3</v>
      </c>
      <c r="AL232" s="76">
        <v>0</v>
      </c>
      <c r="AM232" s="76">
        <v>0</v>
      </c>
      <c r="AN232" s="76">
        <v>0</v>
      </c>
      <c r="AO232" s="76">
        <v>0</v>
      </c>
      <c r="AP232" s="76">
        <v>0</v>
      </c>
      <c r="AQ232" s="76">
        <v>0</v>
      </c>
      <c r="AR232" s="76">
        <v>5</v>
      </c>
      <c r="AS232" s="76">
        <v>8</v>
      </c>
      <c r="AT232" s="76">
        <v>91</v>
      </c>
      <c r="AU232" s="76">
        <v>0</v>
      </c>
      <c r="AV232" s="76">
        <v>3</v>
      </c>
      <c r="AW232" s="76">
        <v>0</v>
      </c>
      <c r="AX232" s="76">
        <v>0</v>
      </c>
      <c r="AY232" s="76">
        <v>9</v>
      </c>
      <c r="AZ232" s="76">
        <v>8</v>
      </c>
      <c r="BA232" s="76">
        <v>0</v>
      </c>
      <c r="BB232" s="76">
        <v>0</v>
      </c>
      <c r="BC232" s="76">
        <v>0</v>
      </c>
      <c r="BD232" s="76">
        <v>0</v>
      </c>
      <c r="BE232" s="76">
        <v>0</v>
      </c>
      <c r="BF232" s="76">
        <v>0</v>
      </c>
      <c r="BG232" s="76">
        <v>3</v>
      </c>
      <c r="BH232" s="76">
        <v>0</v>
      </c>
      <c r="BI232" s="76">
        <v>113</v>
      </c>
      <c r="BJ232" s="76">
        <v>0</v>
      </c>
      <c r="BK232" s="76">
        <v>0</v>
      </c>
      <c r="BL232" s="76">
        <v>0</v>
      </c>
      <c r="BM232" s="76">
        <v>0</v>
      </c>
      <c r="BN232" s="76">
        <v>17</v>
      </c>
      <c r="BO232" s="76">
        <v>0</v>
      </c>
      <c r="BP232" s="76">
        <v>0</v>
      </c>
      <c r="BQ232" s="76">
        <v>0</v>
      </c>
      <c r="BR232" s="76">
        <v>0</v>
      </c>
      <c r="BS232" s="76">
        <v>0</v>
      </c>
      <c r="BT232" s="76">
        <v>0</v>
      </c>
      <c r="BU232" s="76">
        <v>0</v>
      </c>
      <c r="BV232" s="76">
        <v>0</v>
      </c>
      <c r="BW232" s="76">
        <v>0</v>
      </c>
      <c r="BX232" s="76">
        <v>0</v>
      </c>
      <c r="BY232" s="76">
        <v>0</v>
      </c>
      <c r="BZ232" s="76">
        <v>0</v>
      </c>
      <c r="CA232" s="76">
        <v>46</v>
      </c>
      <c r="CB232" s="76">
        <v>50</v>
      </c>
      <c r="CC232" s="76">
        <v>0</v>
      </c>
      <c r="CD232" s="76">
        <v>469</v>
      </c>
      <c r="CE232" s="12">
        <v>441</v>
      </c>
    </row>
    <row r="233" spans="1:84" x14ac:dyDescent="0.35">
      <c r="A233" s="71">
        <v>229</v>
      </c>
      <c r="B233" s="75" t="s">
        <v>204</v>
      </c>
      <c r="C233" s="76">
        <v>0</v>
      </c>
      <c r="D233" s="76">
        <v>0</v>
      </c>
      <c r="E233" s="76">
        <v>0</v>
      </c>
      <c r="F233" s="76">
        <v>0</v>
      </c>
      <c r="G233" s="76">
        <v>0</v>
      </c>
      <c r="H233" s="76">
        <v>0</v>
      </c>
      <c r="I233" s="76">
        <v>0</v>
      </c>
      <c r="J233" s="76">
        <v>0</v>
      </c>
      <c r="K233" s="76">
        <v>4</v>
      </c>
      <c r="L233" s="76">
        <v>0</v>
      </c>
      <c r="M233" s="76">
        <v>0</v>
      </c>
      <c r="N233" s="76">
        <v>0</v>
      </c>
      <c r="O233" s="76">
        <v>0</v>
      </c>
      <c r="P233" s="76">
        <v>0</v>
      </c>
      <c r="Q233" s="76">
        <v>0</v>
      </c>
      <c r="R233" s="76">
        <v>0</v>
      </c>
      <c r="S233" s="76">
        <v>0</v>
      </c>
      <c r="T233" s="76">
        <v>0</v>
      </c>
      <c r="U233" s="76">
        <v>0</v>
      </c>
      <c r="V233" s="76">
        <v>0</v>
      </c>
      <c r="W233" s="76">
        <v>0</v>
      </c>
      <c r="X233" s="76">
        <v>0</v>
      </c>
      <c r="Y233" s="76">
        <v>0</v>
      </c>
      <c r="Z233" s="76">
        <v>0</v>
      </c>
      <c r="AA233" s="76">
        <v>0</v>
      </c>
      <c r="AB233" s="76">
        <v>0</v>
      </c>
      <c r="AC233" s="76">
        <v>0</v>
      </c>
      <c r="AD233" s="76">
        <v>0</v>
      </c>
      <c r="AE233" s="76">
        <v>0</v>
      </c>
      <c r="AF233" s="76">
        <v>0</v>
      </c>
      <c r="AG233" s="76">
        <v>0</v>
      </c>
      <c r="AH233" s="76">
        <v>0</v>
      </c>
      <c r="AI233" s="76">
        <v>0</v>
      </c>
      <c r="AJ233" s="76">
        <v>0</v>
      </c>
      <c r="AK233" s="76">
        <v>0</v>
      </c>
      <c r="AL233" s="76">
        <v>0</v>
      </c>
      <c r="AM233" s="76">
        <v>0</v>
      </c>
      <c r="AN233" s="76">
        <v>0</v>
      </c>
      <c r="AO233" s="76">
        <v>0</v>
      </c>
      <c r="AP233" s="76">
        <v>0</v>
      </c>
      <c r="AQ233" s="76">
        <v>0</v>
      </c>
      <c r="AR233" s="76">
        <v>0</v>
      </c>
      <c r="AS233" s="76">
        <v>0</v>
      </c>
      <c r="AT233" s="76">
        <v>0</v>
      </c>
      <c r="AU233" s="76">
        <v>0</v>
      </c>
      <c r="AV233" s="76">
        <v>0</v>
      </c>
      <c r="AW233" s="76">
        <v>0</v>
      </c>
      <c r="AX233" s="76">
        <v>0</v>
      </c>
      <c r="AY233" s="76">
        <v>0</v>
      </c>
      <c r="AZ233" s="76">
        <v>0</v>
      </c>
      <c r="BA233" s="76">
        <v>0</v>
      </c>
      <c r="BB233" s="76">
        <v>0</v>
      </c>
      <c r="BC233" s="76">
        <v>0</v>
      </c>
      <c r="BD233" s="76">
        <v>0</v>
      </c>
      <c r="BE233" s="76">
        <v>0</v>
      </c>
      <c r="BF233" s="76">
        <v>0</v>
      </c>
      <c r="BG233" s="76">
        <v>0</v>
      </c>
      <c r="BH233" s="76">
        <v>0</v>
      </c>
      <c r="BI233" s="76">
        <v>0</v>
      </c>
      <c r="BJ233" s="76">
        <v>0</v>
      </c>
      <c r="BK233" s="76">
        <v>0</v>
      </c>
      <c r="BL233" s="76">
        <v>0</v>
      </c>
      <c r="BM233" s="76">
        <v>0</v>
      </c>
      <c r="BN233" s="76">
        <v>0</v>
      </c>
      <c r="BO233" s="76">
        <v>0</v>
      </c>
      <c r="BP233" s="76">
        <v>0</v>
      </c>
      <c r="BQ233" s="76">
        <v>0</v>
      </c>
      <c r="BR233" s="76">
        <v>0</v>
      </c>
      <c r="BS233" s="76">
        <v>0</v>
      </c>
      <c r="BT233" s="76">
        <v>0</v>
      </c>
      <c r="BU233" s="76">
        <v>0</v>
      </c>
      <c r="BV233" s="76">
        <v>0</v>
      </c>
      <c r="BW233" s="76">
        <v>0</v>
      </c>
      <c r="BX233" s="76">
        <v>0</v>
      </c>
      <c r="BY233" s="76">
        <v>0</v>
      </c>
      <c r="BZ233" s="76">
        <v>0</v>
      </c>
      <c r="CA233" s="76">
        <v>0</v>
      </c>
      <c r="CB233" s="76">
        <v>0</v>
      </c>
      <c r="CC233" s="76">
        <v>0</v>
      </c>
      <c r="CD233" s="76">
        <v>9</v>
      </c>
      <c r="CE233" s="12">
        <v>4</v>
      </c>
    </row>
    <row r="234" spans="1:84" x14ac:dyDescent="0.35">
      <c r="A234" s="71">
        <v>230</v>
      </c>
      <c r="B234" s="75" t="s">
        <v>205</v>
      </c>
      <c r="C234" s="76">
        <v>0</v>
      </c>
      <c r="D234" s="76">
        <v>0</v>
      </c>
      <c r="E234" s="76">
        <v>4</v>
      </c>
      <c r="F234" s="76">
        <v>0</v>
      </c>
      <c r="G234" s="76">
        <v>0</v>
      </c>
      <c r="H234" s="76">
        <v>0</v>
      </c>
      <c r="I234" s="76">
        <v>3</v>
      </c>
      <c r="J234" s="76">
        <v>0</v>
      </c>
      <c r="K234" s="76">
        <v>3</v>
      </c>
      <c r="L234" s="76">
        <v>0</v>
      </c>
      <c r="M234" s="76">
        <v>0</v>
      </c>
      <c r="N234" s="76">
        <v>0</v>
      </c>
      <c r="O234" s="76">
        <v>0</v>
      </c>
      <c r="P234" s="76">
        <v>0</v>
      </c>
      <c r="Q234" s="76">
        <v>0</v>
      </c>
      <c r="R234" s="76">
        <v>0</v>
      </c>
      <c r="S234" s="76">
        <v>0</v>
      </c>
      <c r="T234" s="76">
        <v>6</v>
      </c>
      <c r="U234" s="76">
        <v>0</v>
      </c>
      <c r="V234" s="76">
        <v>0</v>
      </c>
      <c r="W234" s="76">
        <v>0</v>
      </c>
      <c r="X234" s="76">
        <v>0</v>
      </c>
      <c r="Y234" s="76">
        <v>0</v>
      </c>
      <c r="Z234" s="76">
        <v>0</v>
      </c>
      <c r="AA234" s="76">
        <v>4</v>
      </c>
      <c r="AB234" s="76">
        <v>0</v>
      </c>
      <c r="AC234" s="76">
        <v>4</v>
      </c>
      <c r="AD234" s="76">
        <v>0</v>
      </c>
      <c r="AE234" s="76">
        <v>0</v>
      </c>
      <c r="AF234" s="76">
        <v>0</v>
      </c>
      <c r="AG234" s="76">
        <v>0</v>
      </c>
      <c r="AH234" s="76">
        <v>0</v>
      </c>
      <c r="AI234" s="76">
        <v>0</v>
      </c>
      <c r="AJ234" s="76">
        <v>0</v>
      </c>
      <c r="AK234" s="76">
        <v>0</v>
      </c>
      <c r="AL234" s="76">
        <v>0</v>
      </c>
      <c r="AM234" s="76">
        <v>0</v>
      </c>
      <c r="AN234" s="76">
        <v>0</v>
      </c>
      <c r="AO234" s="76">
        <v>0</v>
      </c>
      <c r="AP234" s="76">
        <v>0</v>
      </c>
      <c r="AQ234" s="76">
        <v>0</v>
      </c>
      <c r="AR234" s="76">
        <v>0</v>
      </c>
      <c r="AS234" s="76">
        <v>0</v>
      </c>
      <c r="AT234" s="76">
        <v>28</v>
      </c>
      <c r="AU234" s="76">
        <v>0</v>
      </c>
      <c r="AV234" s="76">
        <v>0</v>
      </c>
      <c r="AW234" s="76">
        <v>0</v>
      </c>
      <c r="AX234" s="76">
        <v>0</v>
      </c>
      <c r="AY234" s="76">
        <v>10</v>
      </c>
      <c r="AZ234" s="76">
        <v>0</v>
      </c>
      <c r="BA234" s="76">
        <v>0</v>
      </c>
      <c r="BB234" s="76">
        <v>0</v>
      </c>
      <c r="BC234" s="76">
        <v>6</v>
      </c>
      <c r="BD234" s="76">
        <v>0</v>
      </c>
      <c r="BE234" s="76">
        <v>0</v>
      </c>
      <c r="BF234" s="76">
        <v>0</v>
      </c>
      <c r="BG234" s="76">
        <v>3</v>
      </c>
      <c r="BH234" s="76">
        <v>0</v>
      </c>
      <c r="BI234" s="76">
        <v>0</v>
      </c>
      <c r="BJ234" s="76">
        <v>0</v>
      </c>
      <c r="BK234" s="76">
        <v>0</v>
      </c>
      <c r="BL234" s="76">
        <v>0</v>
      </c>
      <c r="BM234" s="76">
        <v>0</v>
      </c>
      <c r="BN234" s="76">
        <v>0</v>
      </c>
      <c r="BO234" s="76">
        <v>0</v>
      </c>
      <c r="BP234" s="76">
        <v>0</v>
      </c>
      <c r="BQ234" s="76">
        <v>0</v>
      </c>
      <c r="BR234" s="76">
        <v>0</v>
      </c>
      <c r="BS234" s="76">
        <v>0</v>
      </c>
      <c r="BT234" s="76">
        <v>0</v>
      </c>
      <c r="BU234" s="76">
        <v>0</v>
      </c>
      <c r="BV234" s="76">
        <v>0</v>
      </c>
      <c r="BW234" s="76">
        <v>17</v>
      </c>
      <c r="BX234" s="76">
        <v>0</v>
      </c>
      <c r="BY234" s="76">
        <v>0</v>
      </c>
      <c r="BZ234" s="76">
        <v>0</v>
      </c>
      <c r="CA234" s="76">
        <v>0</v>
      </c>
      <c r="CB234" s="76">
        <v>0</v>
      </c>
      <c r="CC234" s="76">
        <v>0</v>
      </c>
      <c r="CD234" s="76">
        <v>98</v>
      </c>
      <c r="CE234" s="12">
        <v>76</v>
      </c>
    </row>
    <row r="235" spans="1:84" x14ac:dyDescent="0.35">
      <c r="A235" s="71">
        <v>231</v>
      </c>
      <c r="B235" s="75" t="s">
        <v>206</v>
      </c>
      <c r="C235" s="76">
        <v>13</v>
      </c>
      <c r="D235" s="76">
        <v>14</v>
      </c>
      <c r="E235" s="76">
        <v>134</v>
      </c>
      <c r="F235" s="76">
        <v>389</v>
      </c>
      <c r="G235" s="76">
        <v>18</v>
      </c>
      <c r="H235" s="76">
        <v>31</v>
      </c>
      <c r="I235" s="76">
        <v>54</v>
      </c>
      <c r="J235" s="76">
        <v>25</v>
      </c>
      <c r="K235" s="76">
        <v>125</v>
      </c>
      <c r="L235" s="76">
        <v>199</v>
      </c>
      <c r="M235" s="76">
        <v>32</v>
      </c>
      <c r="N235" s="76">
        <v>96</v>
      </c>
      <c r="O235" s="76">
        <v>0</v>
      </c>
      <c r="P235" s="76">
        <v>55</v>
      </c>
      <c r="Q235" s="76">
        <v>12</v>
      </c>
      <c r="R235" s="76">
        <v>8</v>
      </c>
      <c r="S235" s="76">
        <v>22</v>
      </c>
      <c r="T235" s="76">
        <v>48</v>
      </c>
      <c r="U235" s="76">
        <v>52</v>
      </c>
      <c r="V235" s="76">
        <v>177</v>
      </c>
      <c r="W235" s="76">
        <v>39</v>
      </c>
      <c r="X235" s="76">
        <v>182</v>
      </c>
      <c r="Y235" s="76">
        <v>16</v>
      </c>
      <c r="Z235" s="76">
        <v>0</v>
      </c>
      <c r="AA235" s="76">
        <v>56</v>
      </c>
      <c r="AB235" s="76">
        <v>122</v>
      </c>
      <c r="AC235" s="76">
        <v>240</v>
      </c>
      <c r="AD235" s="76">
        <v>98</v>
      </c>
      <c r="AE235" s="76">
        <v>12</v>
      </c>
      <c r="AF235" s="76">
        <v>16</v>
      </c>
      <c r="AG235" s="76">
        <v>51</v>
      </c>
      <c r="AH235" s="76">
        <v>32</v>
      </c>
      <c r="AI235" s="76">
        <v>76</v>
      </c>
      <c r="AJ235" s="76">
        <v>77</v>
      </c>
      <c r="AK235" s="76">
        <v>202</v>
      </c>
      <c r="AL235" s="76">
        <v>149</v>
      </c>
      <c r="AM235" s="76">
        <v>155</v>
      </c>
      <c r="AN235" s="76">
        <v>44</v>
      </c>
      <c r="AO235" s="76">
        <v>7</v>
      </c>
      <c r="AP235" s="76">
        <v>0</v>
      </c>
      <c r="AQ235" s="76">
        <v>16</v>
      </c>
      <c r="AR235" s="76">
        <v>155</v>
      </c>
      <c r="AS235" s="76">
        <v>109</v>
      </c>
      <c r="AT235" s="76">
        <v>535</v>
      </c>
      <c r="AU235" s="76">
        <v>0</v>
      </c>
      <c r="AV235" s="76">
        <v>73</v>
      </c>
      <c r="AW235" s="76">
        <v>22</v>
      </c>
      <c r="AX235" s="76">
        <v>37</v>
      </c>
      <c r="AY235" s="76">
        <v>160</v>
      </c>
      <c r="AZ235" s="76">
        <v>0</v>
      </c>
      <c r="BA235" s="76">
        <v>4</v>
      </c>
      <c r="BB235" s="76">
        <v>0</v>
      </c>
      <c r="BC235" s="76">
        <v>126</v>
      </c>
      <c r="BD235" s="76">
        <v>56</v>
      </c>
      <c r="BE235" s="76">
        <v>7</v>
      </c>
      <c r="BF235" s="76">
        <v>29</v>
      </c>
      <c r="BG235" s="76">
        <v>0</v>
      </c>
      <c r="BH235" s="76">
        <v>9</v>
      </c>
      <c r="BI235" s="76">
        <v>0</v>
      </c>
      <c r="BJ235" s="76">
        <v>32</v>
      </c>
      <c r="BK235" s="76">
        <v>0</v>
      </c>
      <c r="BL235" s="76">
        <v>31</v>
      </c>
      <c r="BM235" s="76">
        <v>25</v>
      </c>
      <c r="BN235" s="76">
        <v>0</v>
      </c>
      <c r="BO235" s="76">
        <v>0</v>
      </c>
      <c r="BP235" s="76">
        <v>25</v>
      </c>
      <c r="BQ235" s="76">
        <v>16</v>
      </c>
      <c r="BR235" s="76">
        <v>7</v>
      </c>
      <c r="BS235" s="76">
        <v>64</v>
      </c>
      <c r="BT235" s="76">
        <v>57</v>
      </c>
      <c r="BU235" s="76">
        <v>47</v>
      </c>
      <c r="BV235" s="76">
        <v>4</v>
      </c>
      <c r="BW235" s="76">
        <v>289</v>
      </c>
      <c r="BX235" s="76">
        <v>170</v>
      </c>
      <c r="BY235" s="76">
        <v>30</v>
      </c>
      <c r="BZ235" s="76">
        <v>73</v>
      </c>
      <c r="CA235" s="76">
        <v>207</v>
      </c>
      <c r="CB235" s="76">
        <v>0</v>
      </c>
      <c r="CC235" s="76">
        <v>12</v>
      </c>
      <c r="CD235" s="76">
        <v>5498</v>
      </c>
      <c r="CE235" s="12">
        <v>3653</v>
      </c>
    </row>
    <row r="236" spans="1:84" x14ac:dyDescent="0.35">
      <c r="A236" s="71">
        <v>232</v>
      </c>
      <c r="B236" s="75" t="s">
        <v>207</v>
      </c>
      <c r="C236" s="76">
        <v>0</v>
      </c>
      <c r="D236" s="76">
        <v>0</v>
      </c>
      <c r="E236" s="76">
        <v>114</v>
      </c>
      <c r="F236" s="76">
        <v>114</v>
      </c>
      <c r="G236" s="76">
        <v>0</v>
      </c>
      <c r="H236" s="76">
        <v>32</v>
      </c>
      <c r="I236" s="76">
        <v>125</v>
      </c>
      <c r="J236" s="76">
        <v>0</v>
      </c>
      <c r="K236" s="76">
        <v>93</v>
      </c>
      <c r="L236" s="76">
        <v>0</v>
      </c>
      <c r="M236" s="76">
        <v>3</v>
      </c>
      <c r="N236" s="76">
        <v>0</v>
      </c>
      <c r="O236" s="76">
        <v>0</v>
      </c>
      <c r="P236" s="76">
        <v>20</v>
      </c>
      <c r="Q236" s="76">
        <v>0</v>
      </c>
      <c r="R236" s="76">
        <v>0</v>
      </c>
      <c r="S236" s="76">
        <v>0</v>
      </c>
      <c r="T236" s="76">
        <v>18</v>
      </c>
      <c r="U236" s="76">
        <v>0</v>
      </c>
      <c r="V236" s="76">
        <v>136</v>
      </c>
      <c r="W236" s="76">
        <v>0</v>
      </c>
      <c r="X236" s="76">
        <v>90</v>
      </c>
      <c r="Y236" s="76">
        <v>0</v>
      </c>
      <c r="Z236" s="76">
        <v>0</v>
      </c>
      <c r="AA236" s="76">
        <v>54</v>
      </c>
      <c r="AB236" s="76">
        <v>63</v>
      </c>
      <c r="AC236" s="76">
        <v>165</v>
      </c>
      <c r="AD236" s="76">
        <v>34</v>
      </c>
      <c r="AE236" s="76">
        <v>0</v>
      </c>
      <c r="AF236" s="76">
        <v>0</v>
      </c>
      <c r="AG236" s="76">
        <v>0</v>
      </c>
      <c r="AH236" s="76">
        <v>0</v>
      </c>
      <c r="AI236" s="76">
        <v>0</v>
      </c>
      <c r="AJ236" s="76">
        <v>0</v>
      </c>
      <c r="AK236" s="76">
        <v>31</v>
      </c>
      <c r="AL236" s="76">
        <v>216</v>
      </c>
      <c r="AM236" s="76">
        <v>12</v>
      </c>
      <c r="AN236" s="76">
        <v>0</v>
      </c>
      <c r="AO236" s="76">
        <v>0</v>
      </c>
      <c r="AP236" s="76">
        <v>81</v>
      </c>
      <c r="AQ236" s="76">
        <v>0</v>
      </c>
      <c r="AR236" s="76">
        <v>15</v>
      </c>
      <c r="AS236" s="76">
        <v>24</v>
      </c>
      <c r="AT236" s="76">
        <v>165</v>
      </c>
      <c r="AU236" s="76">
        <v>0</v>
      </c>
      <c r="AV236" s="76">
        <v>16</v>
      </c>
      <c r="AW236" s="76">
        <v>0</v>
      </c>
      <c r="AX236" s="76">
        <v>0</v>
      </c>
      <c r="AY236" s="76">
        <v>220</v>
      </c>
      <c r="AZ236" s="76">
        <v>0</v>
      </c>
      <c r="BA236" s="76">
        <v>3</v>
      </c>
      <c r="BB236" s="76">
        <v>179</v>
      </c>
      <c r="BC236" s="76">
        <v>88</v>
      </c>
      <c r="BD236" s="76">
        <v>0</v>
      </c>
      <c r="BE236" s="76">
        <v>0</v>
      </c>
      <c r="BF236" s="76">
        <v>0</v>
      </c>
      <c r="BG236" s="76">
        <v>0</v>
      </c>
      <c r="BH236" s="76">
        <v>0</v>
      </c>
      <c r="BI236" s="76">
        <v>0</v>
      </c>
      <c r="BJ236" s="76">
        <v>0</v>
      </c>
      <c r="BK236" s="76">
        <v>0</v>
      </c>
      <c r="BL236" s="76">
        <v>0</v>
      </c>
      <c r="BM236" s="76">
        <v>0</v>
      </c>
      <c r="BN236" s="76">
        <v>272</v>
      </c>
      <c r="BO236" s="76">
        <v>5</v>
      </c>
      <c r="BP236" s="76">
        <v>0</v>
      </c>
      <c r="BQ236" s="76">
        <v>0</v>
      </c>
      <c r="BR236" s="76">
        <v>0</v>
      </c>
      <c r="BS236" s="76">
        <v>15</v>
      </c>
      <c r="BT236" s="76">
        <v>18</v>
      </c>
      <c r="BU236" s="76">
        <v>0</v>
      </c>
      <c r="BV236" s="76">
        <v>0</v>
      </c>
      <c r="BW236" s="76">
        <v>141</v>
      </c>
      <c r="BX236" s="76">
        <v>35</v>
      </c>
      <c r="BY236" s="76">
        <v>26</v>
      </c>
      <c r="BZ236" s="76">
        <v>0</v>
      </c>
      <c r="CA236" s="76">
        <v>339</v>
      </c>
      <c r="CB236" s="76">
        <v>0</v>
      </c>
      <c r="CC236" s="76">
        <v>0</v>
      </c>
      <c r="CD236" s="76">
        <v>2972</v>
      </c>
      <c r="CE236" s="12">
        <v>2465</v>
      </c>
    </row>
    <row r="237" spans="1:84" x14ac:dyDescent="0.35">
      <c r="A237" s="71">
        <v>233</v>
      </c>
      <c r="B237" s="75" t="s">
        <v>208</v>
      </c>
      <c r="C237" s="76">
        <v>0</v>
      </c>
      <c r="D237" s="76">
        <v>0</v>
      </c>
      <c r="E237" s="76">
        <v>4</v>
      </c>
      <c r="F237" s="76">
        <v>0</v>
      </c>
      <c r="G237" s="76">
        <v>0</v>
      </c>
      <c r="H237" s="76">
        <v>0</v>
      </c>
      <c r="I237" s="76">
        <v>0</v>
      </c>
      <c r="J237" s="76">
        <v>0</v>
      </c>
      <c r="K237" s="76">
        <v>44</v>
      </c>
      <c r="L237" s="76">
        <v>7</v>
      </c>
      <c r="M237" s="76">
        <v>0</v>
      </c>
      <c r="N237" s="76">
        <v>0</v>
      </c>
      <c r="O237" s="76">
        <v>0</v>
      </c>
      <c r="P237" s="76">
        <v>4</v>
      </c>
      <c r="Q237" s="76">
        <v>0</v>
      </c>
      <c r="R237" s="76">
        <v>0</v>
      </c>
      <c r="S237" s="76">
        <v>0</v>
      </c>
      <c r="T237" s="76">
        <v>33</v>
      </c>
      <c r="U237" s="76">
        <v>0</v>
      </c>
      <c r="V237" s="76">
        <v>0</v>
      </c>
      <c r="W237" s="76">
        <v>0</v>
      </c>
      <c r="X237" s="76">
        <v>26</v>
      </c>
      <c r="Y237" s="76">
        <v>0</v>
      </c>
      <c r="Z237" s="76">
        <v>0</v>
      </c>
      <c r="AA237" s="76">
        <v>0</v>
      </c>
      <c r="AB237" s="76">
        <v>36</v>
      </c>
      <c r="AC237" s="76">
        <v>9</v>
      </c>
      <c r="AD237" s="76">
        <v>4</v>
      </c>
      <c r="AE237" s="76">
        <v>0</v>
      </c>
      <c r="AF237" s="76">
        <v>0</v>
      </c>
      <c r="AG237" s="76">
        <v>0</v>
      </c>
      <c r="AH237" s="76">
        <v>0</v>
      </c>
      <c r="AI237" s="76">
        <v>0</v>
      </c>
      <c r="AJ237" s="76">
        <v>0</v>
      </c>
      <c r="AK237" s="76">
        <v>0</v>
      </c>
      <c r="AL237" s="76">
        <v>0</v>
      </c>
      <c r="AM237" s="76">
        <v>0</v>
      </c>
      <c r="AN237" s="76">
        <v>0</v>
      </c>
      <c r="AO237" s="76">
        <v>0</v>
      </c>
      <c r="AP237" s="76">
        <v>0</v>
      </c>
      <c r="AQ237" s="76">
        <v>0</v>
      </c>
      <c r="AR237" s="76">
        <v>0</v>
      </c>
      <c r="AS237" s="76">
        <v>27</v>
      </c>
      <c r="AT237" s="76">
        <v>0</v>
      </c>
      <c r="AU237" s="76">
        <v>0</v>
      </c>
      <c r="AV237" s="76">
        <v>0</v>
      </c>
      <c r="AW237" s="76">
        <v>0</v>
      </c>
      <c r="AX237" s="76">
        <v>0</v>
      </c>
      <c r="AY237" s="76">
        <v>0</v>
      </c>
      <c r="AZ237" s="76">
        <v>0</v>
      </c>
      <c r="BA237" s="76">
        <v>0</v>
      </c>
      <c r="BB237" s="76">
        <v>0</v>
      </c>
      <c r="BC237" s="76">
        <v>0</v>
      </c>
      <c r="BD237" s="76">
        <v>0</v>
      </c>
      <c r="BE237" s="76">
        <v>0</v>
      </c>
      <c r="BF237" s="76">
        <v>0</v>
      </c>
      <c r="BG237" s="76">
        <v>0</v>
      </c>
      <c r="BH237" s="76">
        <v>0</v>
      </c>
      <c r="BI237" s="76">
        <v>7</v>
      </c>
      <c r="BJ237" s="76">
        <v>0</v>
      </c>
      <c r="BK237" s="76">
        <v>0</v>
      </c>
      <c r="BL237" s="76">
        <v>0</v>
      </c>
      <c r="BM237" s="76">
        <v>0</v>
      </c>
      <c r="BN237" s="76">
        <v>13</v>
      </c>
      <c r="BO237" s="76">
        <v>0</v>
      </c>
      <c r="BP237" s="76">
        <v>0</v>
      </c>
      <c r="BQ237" s="76">
        <v>0</v>
      </c>
      <c r="BR237" s="76">
        <v>0</v>
      </c>
      <c r="BS237" s="76">
        <v>0</v>
      </c>
      <c r="BT237" s="76">
        <v>0</v>
      </c>
      <c r="BU237" s="76">
        <v>0</v>
      </c>
      <c r="BV237" s="76">
        <v>0</v>
      </c>
      <c r="BW237" s="76">
        <v>20</v>
      </c>
      <c r="BX237" s="76">
        <v>0</v>
      </c>
      <c r="BY237" s="76">
        <v>0</v>
      </c>
      <c r="BZ237" s="76">
        <v>0</v>
      </c>
      <c r="CA237" s="76">
        <v>25</v>
      </c>
      <c r="CB237" s="76">
        <v>23</v>
      </c>
      <c r="CC237" s="76">
        <v>0</v>
      </c>
      <c r="CD237" s="76">
        <v>271</v>
      </c>
      <c r="CE237" s="12">
        <v>265</v>
      </c>
    </row>
    <row r="238" spans="1:84" x14ac:dyDescent="0.35">
      <c r="A238" s="71">
        <v>234</v>
      </c>
      <c r="B238" s="75" t="s">
        <v>209</v>
      </c>
      <c r="C238" s="76">
        <v>0</v>
      </c>
      <c r="D238" s="76">
        <v>12</v>
      </c>
      <c r="E238" s="76">
        <v>26</v>
      </c>
      <c r="F238" s="76">
        <v>51</v>
      </c>
      <c r="G238" s="76">
        <v>0</v>
      </c>
      <c r="H238" s="76">
        <v>0</v>
      </c>
      <c r="I238" s="76">
        <v>19</v>
      </c>
      <c r="J238" s="76">
        <v>3</v>
      </c>
      <c r="K238" s="76">
        <v>24</v>
      </c>
      <c r="L238" s="76">
        <v>15</v>
      </c>
      <c r="M238" s="76">
        <v>0</v>
      </c>
      <c r="N238" s="76">
        <v>0</v>
      </c>
      <c r="O238" s="76">
        <v>0</v>
      </c>
      <c r="P238" s="76">
        <v>0</v>
      </c>
      <c r="Q238" s="76">
        <v>0</v>
      </c>
      <c r="R238" s="76">
        <v>10</v>
      </c>
      <c r="S238" s="76">
        <v>6</v>
      </c>
      <c r="T238" s="76">
        <v>20</v>
      </c>
      <c r="U238" s="76">
        <v>0</v>
      </c>
      <c r="V238" s="76">
        <v>43</v>
      </c>
      <c r="W238" s="76">
        <v>0</v>
      </c>
      <c r="X238" s="76">
        <v>10</v>
      </c>
      <c r="Y238" s="76">
        <v>0</v>
      </c>
      <c r="Z238" s="76">
        <v>0</v>
      </c>
      <c r="AA238" s="76">
        <v>29</v>
      </c>
      <c r="AB238" s="76">
        <v>5</v>
      </c>
      <c r="AC238" s="76">
        <v>20</v>
      </c>
      <c r="AD238" s="76">
        <v>5</v>
      </c>
      <c r="AE238" s="76">
        <v>0</v>
      </c>
      <c r="AF238" s="76">
        <v>0</v>
      </c>
      <c r="AG238" s="76">
        <v>0</v>
      </c>
      <c r="AH238" s="76">
        <v>12</v>
      </c>
      <c r="AI238" s="76">
        <v>9</v>
      </c>
      <c r="AJ238" s="76">
        <v>0</v>
      </c>
      <c r="AK238" s="76">
        <v>32</v>
      </c>
      <c r="AL238" s="76">
        <v>4</v>
      </c>
      <c r="AM238" s="76">
        <v>3</v>
      </c>
      <c r="AN238" s="76">
        <v>0</v>
      </c>
      <c r="AO238" s="76">
        <v>6</v>
      </c>
      <c r="AP238" s="76">
        <v>16</v>
      </c>
      <c r="AQ238" s="76">
        <v>0</v>
      </c>
      <c r="AR238" s="76">
        <v>0</v>
      </c>
      <c r="AS238" s="76">
        <v>21</v>
      </c>
      <c r="AT238" s="76">
        <v>0</v>
      </c>
      <c r="AU238" s="76">
        <v>0</v>
      </c>
      <c r="AV238" s="76">
        <v>0</v>
      </c>
      <c r="AW238" s="76">
        <v>0</v>
      </c>
      <c r="AX238" s="76">
        <v>0</v>
      </c>
      <c r="AY238" s="76">
        <v>37</v>
      </c>
      <c r="AZ238" s="76">
        <v>0</v>
      </c>
      <c r="BA238" s="76">
        <v>0</v>
      </c>
      <c r="BB238" s="76">
        <v>27</v>
      </c>
      <c r="BC238" s="76">
        <v>0</v>
      </c>
      <c r="BD238" s="76">
        <v>0</v>
      </c>
      <c r="BE238" s="76">
        <v>0</v>
      </c>
      <c r="BF238" s="76">
        <v>0</v>
      </c>
      <c r="BG238" s="76">
        <v>0</v>
      </c>
      <c r="BH238" s="76">
        <v>0</v>
      </c>
      <c r="BI238" s="76">
        <v>4</v>
      </c>
      <c r="BJ238" s="76">
        <v>0</v>
      </c>
      <c r="BK238" s="76">
        <v>0</v>
      </c>
      <c r="BL238" s="76">
        <v>0</v>
      </c>
      <c r="BM238" s="76">
        <v>6</v>
      </c>
      <c r="BN238" s="76">
        <v>0</v>
      </c>
      <c r="BO238" s="76">
        <v>0</v>
      </c>
      <c r="BP238" s="76">
        <v>0</v>
      </c>
      <c r="BQ238" s="76">
        <v>0</v>
      </c>
      <c r="BR238" s="76">
        <v>0</v>
      </c>
      <c r="BS238" s="76">
        <v>7</v>
      </c>
      <c r="BT238" s="76">
        <v>0</v>
      </c>
      <c r="BU238" s="76">
        <v>0</v>
      </c>
      <c r="BV238" s="76">
        <v>0</v>
      </c>
      <c r="BW238" s="76">
        <v>30</v>
      </c>
      <c r="BX238" s="76">
        <v>9</v>
      </c>
      <c r="BY238" s="76">
        <v>0</v>
      </c>
      <c r="BZ238" s="76">
        <v>0</v>
      </c>
      <c r="CA238" s="76">
        <v>4</v>
      </c>
      <c r="CB238" s="76">
        <v>31</v>
      </c>
      <c r="CC238" s="76">
        <v>0</v>
      </c>
      <c r="CD238" s="76">
        <v>576</v>
      </c>
      <c r="CE238" s="12">
        <v>411</v>
      </c>
    </row>
    <row r="239" spans="1:84" x14ac:dyDescent="0.35">
      <c r="A239" s="71">
        <v>235</v>
      </c>
      <c r="B239" s="75" t="s">
        <v>210</v>
      </c>
      <c r="C239" s="76">
        <v>27</v>
      </c>
      <c r="D239" s="76">
        <v>42</v>
      </c>
      <c r="E239" s="76">
        <v>463</v>
      </c>
      <c r="F239" s="76">
        <v>644</v>
      </c>
      <c r="G239" s="76">
        <v>35</v>
      </c>
      <c r="H239" s="76">
        <v>57</v>
      </c>
      <c r="I239" s="76">
        <v>848</v>
      </c>
      <c r="J239" s="76">
        <v>164</v>
      </c>
      <c r="K239" s="76">
        <v>691</v>
      </c>
      <c r="L239" s="76">
        <v>813</v>
      </c>
      <c r="M239" s="76">
        <v>39</v>
      </c>
      <c r="N239" s="76">
        <v>116</v>
      </c>
      <c r="O239" s="76">
        <v>205</v>
      </c>
      <c r="P239" s="76">
        <v>663</v>
      </c>
      <c r="Q239" s="76">
        <v>51</v>
      </c>
      <c r="R239" s="76">
        <v>72</v>
      </c>
      <c r="S239" s="76">
        <v>99</v>
      </c>
      <c r="T239" s="76">
        <v>580</v>
      </c>
      <c r="U239" s="76">
        <v>348</v>
      </c>
      <c r="V239" s="76">
        <v>474</v>
      </c>
      <c r="W239" s="76">
        <v>31</v>
      </c>
      <c r="X239" s="76">
        <v>968</v>
      </c>
      <c r="Y239" s="76">
        <v>172</v>
      </c>
      <c r="Z239" s="76">
        <v>105</v>
      </c>
      <c r="AA239" s="76">
        <v>647</v>
      </c>
      <c r="AB239" s="76">
        <v>621</v>
      </c>
      <c r="AC239" s="76">
        <v>1317</v>
      </c>
      <c r="AD239" s="76">
        <v>377</v>
      </c>
      <c r="AE239" s="76">
        <v>156</v>
      </c>
      <c r="AF239" s="76">
        <v>64</v>
      </c>
      <c r="AG239" s="76">
        <v>641</v>
      </c>
      <c r="AH239" s="76">
        <v>63</v>
      </c>
      <c r="AI239" s="76">
        <v>363</v>
      </c>
      <c r="AJ239" s="76">
        <v>34</v>
      </c>
      <c r="AK239" s="76">
        <v>708</v>
      </c>
      <c r="AL239" s="76">
        <v>723</v>
      </c>
      <c r="AM239" s="76">
        <v>488</v>
      </c>
      <c r="AN239" s="76">
        <v>3</v>
      </c>
      <c r="AO239" s="76">
        <v>157</v>
      </c>
      <c r="AP239" s="76">
        <v>761</v>
      </c>
      <c r="AQ239" s="76">
        <v>24</v>
      </c>
      <c r="AR239" s="76">
        <v>479</v>
      </c>
      <c r="AS239" s="76">
        <v>883</v>
      </c>
      <c r="AT239" s="76">
        <v>357</v>
      </c>
      <c r="AU239" s="76">
        <v>283</v>
      </c>
      <c r="AV239" s="76">
        <v>383</v>
      </c>
      <c r="AW239" s="76">
        <v>106</v>
      </c>
      <c r="AX239" s="76">
        <v>285</v>
      </c>
      <c r="AY239" s="76">
        <v>1257</v>
      </c>
      <c r="AZ239" s="76">
        <v>636</v>
      </c>
      <c r="BA239" s="76">
        <v>35</v>
      </c>
      <c r="BB239" s="76">
        <v>1109</v>
      </c>
      <c r="BC239" s="76">
        <v>1032</v>
      </c>
      <c r="BD239" s="76">
        <v>76</v>
      </c>
      <c r="BE239" s="76">
        <v>50</v>
      </c>
      <c r="BF239" s="76">
        <v>43</v>
      </c>
      <c r="BG239" s="76">
        <v>203</v>
      </c>
      <c r="BH239" s="76">
        <v>132</v>
      </c>
      <c r="BI239" s="76">
        <v>319</v>
      </c>
      <c r="BJ239" s="76">
        <v>36</v>
      </c>
      <c r="BK239" s="76">
        <v>0</v>
      </c>
      <c r="BL239" s="76">
        <v>82</v>
      </c>
      <c r="BM239" s="76">
        <v>123</v>
      </c>
      <c r="BN239" s="76">
        <v>279</v>
      </c>
      <c r="BO239" s="76">
        <v>122</v>
      </c>
      <c r="BP239" s="76">
        <v>173</v>
      </c>
      <c r="BQ239" s="76">
        <v>92</v>
      </c>
      <c r="BR239" s="76">
        <v>45</v>
      </c>
      <c r="BS239" s="76">
        <v>252</v>
      </c>
      <c r="BT239" s="76">
        <v>219</v>
      </c>
      <c r="BU239" s="76">
        <v>235</v>
      </c>
      <c r="BV239" s="76">
        <v>26</v>
      </c>
      <c r="BW239" s="76">
        <v>1199</v>
      </c>
      <c r="BX239" s="76">
        <v>940</v>
      </c>
      <c r="BY239" s="76">
        <v>68</v>
      </c>
      <c r="BZ239" s="76">
        <v>283</v>
      </c>
      <c r="CA239" s="76">
        <v>170</v>
      </c>
      <c r="CB239" s="76">
        <v>615</v>
      </c>
      <c r="CC239" s="76">
        <v>95</v>
      </c>
      <c r="CD239" s="76">
        <v>27573</v>
      </c>
      <c r="CE239" s="12">
        <v>19747</v>
      </c>
    </row>
    <row r="240" spans="1:84" x14ac:dyDescent="0.35">
      <c r="A240" s="71">
        <v>236</v>
      </c>
      <c r="B240" s="75" t="s">
        <v>211</v>
      </c>
      <c r="C240" s="76">
        <v>106</v>
      </c>
      <c r="D240" s="76">
        <v>86</v>
      </c>
      <c r="E240" s="76">
        <v>489</v>
      </c>
      <c r="F240" s="76">
        <v>396</v>
      </c>
      <c r="G240" s="76">
        <v>410</v>
      </c>
      <c r="H240" s="76">
        <v>311</v>
      </c>
      <c r="I240" s="76">
        <v>420</v>
      </c>
      <c r="J240" s="76">
        <v>0</v>
      </c>
      <c r="K240" s="76">
        <v>1307</v>
      </c>
      <c r="L240" s="76">
        <v>288</v>
      </c>
      <c r="M240" s="76">
        <v>66</v>
      </c>
      <c r="N240" s="76">
        <v>409</v>
      </c>
      <c r="O240" s="76">
        <v>279</v>
      </c>
      <c r="P240" s="76">
        <v>864</v>
      </c>
      <c r="Q240" s="76">
        <v>138</v>
      </c>
      <c r="R240" s="76">
        <v>146</v>
      </c>
      <c r="S240" s="76">
        <v>84</v>
      </c>
      <c r="T240" s="76">
        <v>741</v>
      </c>
      <c r="U240" s="76">
        <v>133</v>
      </c>
      <c r="V240" s="76">
        <v>514</v>
      </c>
      <c r="W240" s="76">
        <v>94</v>
      </c>
      <c r="X240" s="76">
        <v>430</v>
      </c>
      <c r="Y240" s="76">
        <v>105</v>
      </c>
      <c r="Z240" s="76">
        <v>0</v>
      </c>
      <c r="AA240" s="76">
        <v>592</v>
      </c>
      <c r="AB240" s="76">
        <v>846</v>
      </c>
      <c r="AC240" s="76">
        <v>1312</v>
      </c>
      <c r="AD240" s="76">
        <v>299</v>
      </c>
      <c r="AE240" s="76">
        <v>90</v>
      </c>
      <c r="AF240" s="76">
        <v>60</v>
      </c>
      <c r="AG240" s="76">
        <v>76</v>
      </c>
      <c r="AH240" s="76">
        <v>119</v>
      </c>
      <c r="AI240" s="76">
        <v>385</v>
      </c>
      <c r="AJ240" s="76">
        <v>63</v>
      </c>
      <c r="AK240" s="76">
        <v>642</v>
      </c>
      <c r="AL240" s="76">
        <v>765</v>
      </c>
      <c r="AM240" s="76">
        <v>426</v>
      </c>
      <c r="AN240" s="76">
        <v>41</v>
      </c>
      <c r="AO240" s="76">
        <v>264</v>
      </c>
      <c r="AP240" s="76">
        <v>726</v>
      </c>
      <c r="AQ240" s="76">
        <v>36</v>
      </c>
      <c r="AR240" s="76">
        <v>134</v>
      </c>
      <c r="AS240" s="76">
        <v>477</v>
      </c>
      <c r="AT240" s="76">
        <v>544</v>
      </c>
      <c r="AU240" s="76">
        <v>71</v>
      </c>
      <c r="AV240" s="76">
        <v>186</v>
      </c>
      <c r="AW240" s="76">
        <v>102</v>
      </c>
      <c r="AX240" s="76">
        <v>90</v>
      </c>
      <c r="AY240" s="76">
        <v>579</v>
      </c>
      <c r="AZ240" s="76">
        <v>403</v>
      </c>
      <c r="BA240" s="76">
        <v>93</v>
      </c>
      <c r="BB240" s="76">
        <v>421</v>
      </c>
      <c r="BC240" s="76">
        <v>612</v>
      </c>
      <c r="BD240" s="76">
        <v>65</v>
      </c>
      <c r="BE240" s="76">
        <v>67</v>
      </c>
      <c r="BF240" s="76">
        <v>51</v>
      </c>
      <c r="BG240" s="76">
        <v>91</v>
      </c>
      <c r="BH240" s="76">
        <v>25</v>
      </c>
      <c r="BI240" s="76">
        <v>282</v>
      </c>
      <c r="BJ240" s="76">
        <v>8</v>
      </c>
      <c r="BK240" s="76">
        <v>0</v>
      </c>
      <c r="BL240" s="76">
        <v>206</v>
      </c>
      <c r="BM240" s="76">
        <v>103</v>
      </c>
      <c r="BN240" s="76">
        <v>449</v>
      </c>
      <c r="BO240" s="76">
        <v>54</v>
      </c>
      <c r="BP240" s="76">
        <v>21</v>
      </c>
      <c r="BQ240" s="76">
        <v>104</v>
      </c>
      <c r="BR240" s="76">
        <v>29</v>
      </c>
      <c r="BS240" s="76">
        <v>208</v>
      </c>
      <c r="BT240" s="76">
        <v>174</v>
      </c>
      <c r="BU240" s="76">
        <v>109</v>
      </c>
      <c r="BV240" s="76">
        <v>19</v>
      </c>
      <c r="BW240" s="76">
        <v>418</v>
      </c>
      <c r="BX240" s="76">
        <v>172</v>
      </c>
      <c r="BY240" s="76">
        <v>243</v>
      </c>
      <c r="BZ240" s="76">
        <v>341</v>
      </c>
      <c r="CA240" s="76">
        <v>121</v>
      </c>
      <c r="CB240" s="76">
        <v>323</v>
      </c>
      <c r="CC240" s="76">
        <v>47</v>
      </c>
      <c r="CD240" s="76">
        <v>21993</v>
      </c>
      <c r="CE240" s="12">
        <v>14117</v>
      </c>
    </row>
    <row r="241" spans="1:83" x14ac:dyDescent="0.35">
      <c r="A241" s="71">
        <v>237</v>
      </c>
      <c r="B241" s="75" t="s">
        <v>212</v>
      </c>
      <c r="C241" s="76">
        <v>0</v>
      </c>
      <c r="D241" s="76">
        <v>0</v>
      </c>
      <c r="E241" s="76">
        <v>0</v>
      </c>
      <c r="F241" s="76">
        <v>0</v>
      </c>
      <c r="G241" s="76">
        <v>0</v>
      </c>
      <c r="H241" s="76">
        <v>0</v>
      </c>
      <c r="I241" s="76">
        <v>3</v>
      </c>
      <c r="J241" s="76">
        <v>0</v>
      </c>
      <c r="K241" s="76">
        <v>0</v>
      </c>
      <c r="L241" s="76">
        <v>3</v>
      </c>
      <c r="M241" s="76">
        <v>0</v>
      </c>
      <c r="N241" s="76">
        <v>0</v>
      </c>
      <c r="O241" s="76">
        <v>0</v>
      </c>
      <c r="P241" s="76">
        <v>0</v>
      </c>
      <c r="Q241" s="76">
        <v>0</v>
      </c>
      <c r="R241" s="76">
        <v>0</v>
      </c>
      <c r="S241" s="76">
        <v>0</v>
      </c>
      <c r="T241" s="76">
        <v>0</v>
      </c>
      <c r="U241" s="76">
        <v>0</v>
      </c>
      <c r="V241" s="76">
        <v>0</v>
      </c>
      <c r="W241" s="76">
        <v>0</v>
      </c>
      <c r="X241" s="76">
        <v>0</v>
      </c>
      <c r="Y241" s="76">
        <v>0</v>
      </c>
      <c r="Z241" s="76">
        <v>0</v>
      </c>
      <c r="AA241" s="76">
        <v>0</v>
      </c>
      <c r="AB241" s="76">
        <v>0</v>
      </c>
      <c r="AC241" s="76">
        <v>0</v>
      </c>
      <c r="AD241" s="76">
        <v>0</v>
      </c>
      <c r="AE241" s="76">
        <v>0</v>
      </c>
      <c r="AF241" s="76">
        <v>0</v>
      </c>
      <c r="AG241" s="76">
        <v>0</v>
      </c>
      <c r="AH241" s="76">
        <v>0</v>
      </c>
      <c r="AI241" s="76">
        <v>0</v>
      </c>
      <c r="AJ241" s="76">
        <v>0</v>
      </c>
      <c r="AK241" s="76">
        <v>0</v>
      </c>
      <c r="AL241" s="76">
        <v>0</v>
      </c>
      <c r="AM241" s="76">
        <v>0</v>
      </c>
      <c r="AN241" s="76">
        <v>0</v>
      </c>
      <c r="AO241" s="76">
        <v>0</v>
      </c>
      <c r="AP241" s="76">
        <v>0</v>
      </c>
      <c r="AQ241" s="76">
        <v>0</v>
      </c>
      <c r="AR241" s="76">
        <v>0</v>
      </c>
      <c r="AS241" s="76">
        <v>0</v>
      </c>
      <c r="AT241" s="76">
        <v>7</v>
      </c>
      <c r="AU241" s="76">
        <v>0</v>
      </c>
      <c r="AV241" s="76">
        <v>0</v>
      </c>
      <c r="AW241" s="76">
        <v>0</v>
      </c>
      <c r="AX241" s="76">
        <v>0</v>
      </c>
      <c r="AY241" s="76">
        <v>0</v>
      </c>
      <c r="AZ241" s="76">
        <v>0</v>
      </c>
      <c r="BA241" s="76">
        <v>0</v>
      </c>
      <c r="BB241" s="76">
        <v>0</v>
      </c>
      <c r="BC241" s="76">
        <v>0</v>
      </c>
      <c r="BD241" s="76">
        <v>0</v>
      </c>
      <c r="BE241" s="76">
        <v>0</v>
      </c>
      <c r="BF241" s="76">
        <v>0</v>
      </c>
      <c r="BG241" s="76">
        <v>0</v>
      </c>
      <c r="BH241" s="76">
        <v>0</v>
      </c>
      <c r="BI241" s="76">
        <v>0</v>
      </c>
      <c r="BJ241" s="76">
        <v>0</v>
      </c>
      <c r="BK241" s="76">
        <v>0</v>
      </c>
      <c r="BL241" s="76">
        <v>0</v>
      </c>
      <c r="BM241" s="76">
        <v>0</v>
      </c>
      <c r="BN241" s="76">
        <v>0</v>
      </c>
      <c r="BO241" s="76">
        <v>0</v>
      </c>
      <c r="BP241" s="76">
        <v>0</v>
      </c>
      <c r="BQ241" s="76">
        <v>0</v>
      </c>
      <c r="BR241" s="76">
        <v>0</v>
      </c>
      <c r="BS241" s="76">
        <v>0</v>
      </c>
      <c r="BT241" s="76">
        <v>0</v>
      </c>
      <c r="BU241" s="76">
        <v>0</v>
      </c>
      <c r="BV241" s="76">
        <v>0</v>
      </c>
      <c r="BW241" s="76">
        <v>0</v>
      </c>
      <c r="BX241" s="76">
        <v>4</v>
      </c>
      <c r="BY241" s="76">
        <v>0</v>
      </c>
      <c r="BZ241" s="76">
        <v>0</v>
      </c>
      <c r="CA241" s="76">
        <v>3</v>
      </c>
      <c r="CB241" s="76">
        <v>0</v>
      </c>
      <c r="CC241" s="76">
        <v>0</v>
      </c>
      <c r="CD241" s="76">
        <v>28</v>
      </c>
      <c r="CE241" s="12">
        <v>20</v>
      </c>
    </row>
    <row r="242" spans="1:83" x14ac:dyDescent="0.35">
      <c r="A242" s="71">
        <v>238</v>
      </c>
      <c r="B242" s="75" t="s">
        <v>213</v>
      </c>
      <c r="C242" s="76">
        <v>0</v>
      </c>
      <c r="D242" s="76">
        <v>0</v>
      </c>
      <c r="E242" s="76">
        <v>0</v>
      </c>
      <c r="F242" s="76">
        <v>0</v>
      </c>
      <c r="G242" s="76">
        <v>0</v>
      </c>
      <c r="H242" s="76">
        <v>0</v>
      </c>
      <c r="I242" s="76">
        <v>0</v>
      </c>
      <c r="J242" s="76">
        <v>0</v>
      </c>
      <c r="K242" s="76">
        <v>0</v>
      </c>
      <c r="L242" s="76">
        <v>0</v>
      </c>
      <c r="M242" s="76">
        <v>0</v>
      </c>
      <c r="N242" s="76">
        <v>0</v>
      </c>
      <c r="O242" s="76">
        <v>0</v>
      </c>
      <c r="P242" s="76">
        <v>0</v>
      </c>
      <c r="Q242" s="76">
        <v>0</v>
      </c>
      <c r="R242" s="76">
        <v>0</v>
      </c>
      <c r="S242" s="76">
        <v>0</v>
      </c>
      <c r="T242" s="76">
        <v>0</v>
      </c>
      <c r="U242" s="76">
        <v>0</v>
      </c>
      <c r="V242" s="76">
        <v>0</v>
      </c>
      <c r="W242" s="76">
        <v>0</v>
      </c>
      <c r="X242" s="76">
        <v>0</v>
      </c>
      <c r="Y242" s="76">
        <v>0</v>
      </c>
      <c r="Z242" s="76">
        <v>0</v>
      </c>
      <c r="AA242" s="76">
        <v>0</v>
      </c>
      <c r="AB242" s="76">
        <v>0</v>
      </c>
      <c r="AC242" s="76">
        <v>0</v>
      </c>
      <c r="AD242" s="76">
        <v>0</v>
      </c>
      <c r="AE242" s="76">
        <v>0</v>
      </c>
      <c r="AF242" s="76">
        <v>0</v>
      </c>
      <c r="AG242" s="76">
        <v>0</v>
      </c>
      <c r="AH242" s="76">
        <v>0</v>
      </c>
      <c r="AI242" s="76">
        <v>0</v>
      </c>
      <c r="AJ242" s="76">
        <v>0</v>
      </c>
      <c r="AK242" s="76">
        <v>0</v>
      </c>
      <c r="AL242" s="76">
        <v>0</v>
      </c>
      <c r="AM242" s="76">
        <v>0</v>
      </c>
      <c r="AN242" s="76">
        <v>0</v>
      </c>
      <c r="AO242" s="76">
        <v>0</v>
      </c>
      <c r="AP242" s="76">
        <v>0</v>
      </c>
      <c r="AQ242" s="76">
        <v>0</v>
      </c>
      <c r="AR242" s="76">
        <v>0</v>
      </c>
      <c r="AS242" s="76">
        <v>0</v>
      </c>
      <c r="AT242" s="76">
        <v>0</v>
      </c>
      <c r="AU242" s="76">
        <v>0</v>
      </c>
      <c r="AV242" s="76">
        <v>0</v>
      </c>
      <c r="AW242" s="76">
        <v>0</v>
      </c>
      <c r="AX242" s="76">
        <v>0</v>
      </c>
      <c r="AY242" s="76">
        <v>0</v>
      </c>
      <c r="AZ242" s="76">
        <v>0</v>
      </c>
      <c r="BA242" s="76">
        <v>0</v>
      </c>
      <c r="BB242" s="76">
        <v>0</v>
      </c>
      <c r="BC242" s="76">
        <v>0</v>
      </c>
      <c r="BD242" s="76">
        <v>0</v>
      </c>
      <c r="BE242" s="76">
        <v>0</v>
      </c>
      <c r="BF242" s="76">
        <v>0</v>
      </c>
      <c r="BG242" s="76">
        <v>0</v>
      </c>
      <c r="BH242" s="76">
        <v>0</v>
      </c>
      <c r="BI242" s="76">
        <v>0</v>
      </c>
      <c r="BJ242" s="76">
        <v>0</v>
      </c>
      <c r="BK242" s="76">
        <v>0</v>
      </c>
      <c r="BL242" s="76">
        <v>0</v>
      </c>
      <c r="BM242" s="76">
        <v>0</v>
      </c>
      <c r="BN242" s="76">
        <v>0</v>
      </c>
      <c r="BO242" s="76">
        <v>0</v>
      </c>
      <c r="BP242" s="76">
        <v>0</v>
      </c>
      <c r="BQ242" s="76">
        <v>0</v>
      </c>
      <c r="BR242" s="76">
        <v>0</v>
      </c>
      <c r="BS242" s="76">
        <v>0</v>
      </c>
      <c r="BT242" s="76">
        <v>0</v>
      </c>
      <c r="BU242" s="76">
        <v>0</v>
      </c>
      <c r="BV242" s="76">
        <v>0</v>
      </c>
      <c r="BW242" s="76">
        <v>0</v>
      </c>
      <c r="BX242" s="76">
        <v>0</v>
      </c>
      <c r="BY242" s="76">
        <v>0</v>
      </c>
      <c r="BZ242" s="76">
        <v>0</v>
      </c>
      <c r="CA242" s="76">
        <v>0</v>
      </c>
      <c r="CB242" s="76">
        <v>0</v>
      </c>
      <c r="CC242" s="76">
        <v>0</v>
      </c>
      <c r="CD242" s="76">
        <v>0</v>
      </c>
      <c r="CE242" s="12">
        <v>0</v>
      </c>
    </row>
    <row r="243" spans="1:83" x14ac:dyDescent="0.35">
      <c r="A243" s="71">
        <v>239</v>
      </c>
      <c r="B243" s="75" t="s">
        <v>214</v>
      </c>
      <c r="C243" s="76">
        <v>0</v>
      </c>
      <c r="D243" s="76">
        <v>0</v>
      </c>
      <c r="E243" s="76">
        <v>0</v>
      </c>
      <c r="F243" s="76">
        <v>0</v>
      </c>
      <c r="G243" s="76">
        <v>0</v>
      </c>
      <c r="H243" s="76">
        <v>0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0</v>
      </c>
      <c r="O243" s="76">
        <v>0</v>
      </c>
      <c r="P243" s="76">
        <v>0</v>
      </c>
      <c r="Q243" s="76">
        <v>0</v>
      </c>
      <c r="R243" s="76">
        <v>0</v>
      </c>
      <c r="S243" s="76">
        <v>0</v>
      </c>
      <c r="T243" s="76">
        <v>0</v>
      </c>
      <c r="U243" s="76">
        <v>0</v>
      </c>
      <c r="V243" s="76">
        <v>0</v>
      </c>
      <c r="W243" s="76">
        <v>0</v>
      </c>
      <c r="X243" s="76">
        <v>0</v>
      </c>
      <c r="Y243" s="76">
        <v>0</v>
      </c>
      <c r="Z243" s="76">
        <v>0</v>
      </c>
      <c r="AA243" s="76">
        <v>0</v>
      </c>
      <c r="AB243" s="76">
        <v>0</v>
      </c>
      <c r="AC243" s="76">
        <v>0</v>
      </c>
      <c r="AD243" s="76">
        <v>0</v>
      </c>
      <c r="AE243" s="76">
        <v>0</v>
      </c>
      <c r="AF243" s="76">
        <v>0</v>
      </c>
      <c r="AG243" s="76">
        <v>0</v>
      </c>
      <c r="AH243" s="76">
        <v>0</v>
      </c>
      <c r="AI243" s="76">
        <v>0</v>
      </c>
      <c r="AJ243" s="76">
        <v>0</v>
      </c>
      <c r="AK243" s="76">
        <v>0</v>
      </c>
      <c r="AL243" s="76">
        <v>0</v>
      </c>
      <c r="AM243" s="76">
        <v>0</v>
      </c>
      <c r="AN243" s="76">
        <v>0</v>
      </c>
      <c r="AO243" s="76">
        <v>0</v>
      </c>
      <c r="AP243" s="76">
        <v>0</v>
      </c>
      <c r="AQ243" s="76">
        <v>0</v>
      </c>
      <c r="AR243" s="76">
        <v>0</v>
      </c>
      <c r="AS243" s="76">
        <v>0</v>
      </c>
      <c r="AT243" s="76">
        <v>0</v>
      </c>
      <c r="AU243" s="76">
        <v>0</v>
      </c>
      <c r="AV243" s="76">
        <v>0</v>
      </c>
      <c r="AW243" s="76">
        <v>0</v>
      </c>
      <c r="AX243" s="76">
        <v>0</v>
      </c>
      <c r="AY243" s="76">
        <v>0</v>
      </c>
      <c r="AZ243" s="76">
        <v>0</v>
      </c>
      <c r="BA243" s="76">
        <v>0</v>
      </c>
      <c r="BB243" s="76">
        <v>0</v>
      </c>
      <c r="BC243" s="76">
        <v>0</v>
      </c>
      <c r="BD243" s="76">
        <v>0</v>
      </c>
      <c r="BE243" s="76">
        <v>0</v>
      </c>
      <c r="BF243" s="76">
        <v>0</v>
      </c>
      <c r="BG243" s="76">
        <v>0</v>
      </c>
      <c r="BH243" s="76">
        <v>0</v>
      </c>
      <c r="BI243" s="76">
        <v>0</v>
      </c>
      <c r="BJ243" s="76">
        <v>0</v>
      </c>
      <c r="BK243" s="76">
        <v>0</v>
      </c>
      <c r="BL243" s="76">
        <v>0</v>
      </c>
      <c r="BM243" s="76">
        <v>0</v>
      </c>
      <c r="BN243" s="76">
        <v>0</v>
      </c>
      <c r="BO243" s="76">
        <v>0</v>
      </c>
      <c r="BP243" s="76">
        <v>0</v>
      </c>
      <c r="BQ243" s="76">
        <v>0</v>
      </c>
      <c r="BR243" s="76">
        <v>0</v>
      </c>
      <c r="BS243" s="76">
        <v>0</v>
      </c>
      <c r="BT243" s="76">
        <v>0</v>
      </c>
      <c r="BU243" s="76">
        <v>0</v>
      </c>
      <c r="BV243" s="76">
        <v>0</v>
      </c>
      <c r="BW243" s="76">
        <v>0</v>
      </c>
      <c r="BX243" s="76">
        <v>0</v>
      </c>
      <c r="BY243" s="76">
        <v>0</v>
      </c>
      <c r="BZ243" s="76">
        <v>0</v>
      </c>
      <c r="CA243" s="76">
        <v>0</v>
      </c>
      <c r="CB243" s="76">
        <v>0</v>
      </c>
      <c r="CC243" s="76">
        <v>0</v>
      </c>
      <c r="CD243" s="76">
        <v>0</v>
      </c>
      <c r="CE243" s="12">
        <v>0</v>
      </c>
    </row>
    <row r="244" spans="1:83" x14ac:dyDescent="0.35">
      <c r="A244" s="71">
        <v>240</v>
      </c>
      <c r="B244" s="75" t="s">
        <v>215</v>
      </c>
      <c r="C244" s="76">
        <v>0</v>
      </c>
      <c r="D244" s="76">
        <v>0</v>
      </c>
      <c r="E244" s="76">
        <v>4</v>
      </c>
      <c r="F244" s="76">
        <v>23</v>
      </c>
      <c r="G244" s="76">
        <v>0</v>
      </c>
      <c r="H244" s="76">
        <v>0</v>
      </c>
      <c r="I244" s="76">
        <v>0</v>
      </c>
      <c r="J244" s="76">
        <v>0</v>
      </c>
      <c r="K244" s="76">
        <v>0</v>
      </c>
      <c r="L244" s="76">
        <v>0</v>
      </c>
      <c r="M244" s="76">
        <v>0</v>
      </c>
      <c r="N244" s="76">
        <v>3</v>
      </c>
      <c r="O244" s="76">
        <v>0</v>
      </c>
      <c r="P244" s="76">
        <v>0</v>
      </c>
      <c r="Q244" s="76">
        <v>0</v>
      </c>
      <c r="R244" s="76">
        <v>0</v>
      </c>
      <c r="S244" s="76">
        <v>0</v>
      </c>
      <c r="T244" s="76">
        <v>0</v>
      </c>
      <c r="U244" s="76">
        <v>0</v>
      </c>
      <c r="V244" s="76">
        <v>0</v>
      </c>
      <c r="W244" s="76">
        <v>0</v>
      </c>
      <c r="X244" s="76">
        <v>3</v>
      </c>
      <c r="Y244" s="76">
        <v>0</v>
      </c>
      <c r="Z244" s="76">
        <v>0</v>
      </c>
      <c r="AA244" s="76">
        <v>0</v>
      </c>
      <c r="AB244" s="76">
        <v>0</v>
      </c>
      <c r="AC244" s="76">
        <v>0</v>
      </c>
      <c r="AD244" s="76">
        <v>0</v>
      </c>
      <c r="AE244" s="76">
        <v>0</v>
      </c>
      <c r="AF244" s="76">
        <v>0</v>
      </c>
      <c r="AG244" s="76">
        <v>0</v>
      </c>
      <c r="AH244" s="76">
        <v>0</v>
      </c>
      <c r="AI244" s="76">
        <v>0</v>
      </c>
      <c r="AJ244" s="76">
        <v>0</v>
      </c>
      <c r="AK244" s="76">
        <v>0</v>
      </c>
      <c r="AL244" s="76">
        <v>0</v>
      </c>
      <c r="AM244" s="76">
        <v>14</v>
      </c>
      <c r="AN244" s="76">
        <v>0</v>
      </c>
      <c r="AO244" s="76">
        <v>0</v>
      </c>
      <c r="AP244" s="76">
        <v>0</v>
      </c>
      <c r="AQ244" s="76">
        <v>0</v>
      </c>
      <c r="AR244" s="76">
        <v>0</v>
      </c>
      <c r="AS244" s="76">
        <v>0</v>
      </c>
      <c r="AT244" s="76">
        <v>0</v>
      </c>
      <c r="AU244" s="76">
        <v>0</v>
      </c>
      <c r="AV244" s="76">
        <v>0</v>
      </c>
      <c r="AW244" s="76">
        <v>0</v>
      </c>
      <c r="AX244" s="76">
        <v>0</v>
      </c>
      <c r="AY244" s="76">
        <v>0</v>
      </c>
      <c r="AZ244" s="76">
        <v>0</v>
      </c>
      <c r="BA244" s="76">
        <v>0</v>
      </c>
      <c r="BB244" s="76">
        <v>0</v>
      </c>
      <c r="BC244" s="76">
        <v>0</v>
      </c>
      <c r="BD244" s="76">
        <v>0</v>
      </c>
      <c r="BE244" s="76">
        <v>0</v>
      </c>
      <c r="BF244" s="76">
        <v>0</v>
      </c>
      <c r="BG244" s="76">
        <v>0</v>
      </c>
      <c r="BH244" s="76">
        <v>0</v>
      </c>
      <c r="BI244" s="76">
        <v>0</v>
      </c>
      <c r="BJ244" s="76">
        <v>0</v>
      </c>
      <c r="BK244" s="76">
        <v>0</v>
      </c>
      <c r="BL244" s="76">
        <v>0</v>
      </c>
      <c r="BM244" s="76">
        <v>0</v>
      </c>
      <c r="BN244" s="76">
        <v>0</v>
      </c>
      <c r="BO244" s="76">
        <v>0</v>
      </c>
      <c r="BP244" s="76">
        <v>0</v>
      </c>
      <c r="BQ244" s="76">
        <v>0</v>
      </c>
      <c r="BR244" s="76">
        <v>0</v>
      </c>
      <c r="BS244" s="76">
        <v>0</v>
      </c>
      <c r="BT244" s="76">
        <v>0</v>
      </c>
      <c r="BU244" s="76">
        <v>0</v>
      </c>
      <c r="BV244" s="76">
        <v>0</v>
      </c>
      <c r="BW244" s="76">
        <v>8</v>
      </c>
      <c r="BX244" s="76">
        <v>0</v>
      </c>
      <c r="BY244" s="76">
        <v>0</v>
      </c>
      <c r="BZ244" s="76">
        <v>0</v>
      </c>
      <c r="CA244" s="76">
        <v>0</v>
      </c>
      <c r="CB244" s="76">
        <v>0</v>
      </c>
      <c r="CC244" s="76">
        <v>0</v>
      </c>
      <c r="CD244" s="76">
        <v>67</v>
      </c>
      <c r="CE244" s="12">
        <v>34</v>
      </c>
    </row>
    <row r="245" spans="1:83" x14ac:dyDescent="0.35">
      <c r="A245" s="71">
        <v>241</v>
      </c>
      <c r="B245" s="75" t="s">
        <v>216</v>
      </c>
      <c r="C245" s="76">
        <v>0</v>
      </c>
      <c r="D245" s="76">
        <v>61</v>
      </c>
      <c r="E245" s="76">
        <v>0</v>
      </c>
      <c r="F245" s="76">
        <v>0</v>
      </c>
      <c r="G245" s="76">
        <v>0</v>
      </c>
      <c r="H245" s="76">
        <v>0</v>
      </c>
      <c r="I245" s="76">
        <v>0</v>
      </c>
      <c r="J245" s="76">
        <v>0</v>
      </c>
      <c r="K245" s="76">
        <v>0</v>
      </c>
      <c r="L245" s="76">
        <v>0</v>
      </c>
      <c r="M245" s="76">
        <v>0</v>
      </c>
      <c r="N245" s="76">
        <v>0</v>
      </c>
      <c r="O245" s="76">
        <v>0</v>
      </c>
      <c r="P245" s="76">
        <v>0</v>
      </c>
      <c r="Q245" s="76">
        <v>0</v>
      </c>
      <c r="R245" s="76">
        <v>0</v>
      </c>
      <c r="S245" s="76">
        <v>0</v>
      </c>
      <c r="T245" s="76">
        <v>0</v>
      </c>
      <c r="U245" s="76">
        <v>0</v>
      </c>
      <c r="V245" s="76">
        <v>0</v>
      </c>
      <c r="W245" s="76">
        <v>0</v>
      </c>
      <c r="X245" s="76">
        <v>0</v>
      </c>
      <c r="Y245" s="76">
        <v>0</v>
      </c>
      <c r="Z245" s="76">
        <v>0</v>
      </c>
      <c r="AA245" s="76">
        <v>0</v>
      </c>
      <c r="AB245" s="76">
        <v>0</v>
      </c>
      <c r="AC245" s="76">
        <v>21</v>
      </c>
      <c r="AD245" s="76">
        <v>0</v>
      </c>
      <c r="AE245" s="76">
        <v>0</v>
      </c>
      <c r="AF245" s="76">
        <v>0</v>
      </c>
      <c r="AG245" s="76">
        <v>0</v>
      </c>
      <c r="AH245" s="76">
        <v>0</v>
      </c>
      <c r="AI245" s="76">
        <v>0</v>
      </c>
      <c r="AJ245" s="76">
        <v>5</v>
      </c>
      <c r="AK245" s="76">
        <v>0</v>
      </c>
      <c r="AL245" s="76">
        <v>0</v>
      </c>
      <c r="AM245" s="76">
        <v>0</v>
      </c>
      <c r="AN245" s="76">
        <v>0</v>
      </c>
      <c r="AO245" s="76">
        <v>0</v>
      </c>
      <c r="AP245" s="76">
        <v>0</v>
      </c>
      <c r="AQ245" s="76">
        <v>0</v>
      </c>
      <c r="AR245" s="76">
        <v>0</v>
      </c>
      <c r="AS245" s="76">
        <v>0</v>
      </c>
      <c r="AT245" s="76">
        <v>4</v>
      </c>
      <c r="AU245" s="76">
        <v>8</v>
      </c>
      <c r="AV245" s="76">
        <v>0</v>
      </c>
      <c r="AW245" s="76">
        <v>0</v>
      </c>
      <c r="AX245" s="76">
        <v>0</v>
      </c>
      <c r="AY245" s="76">
        <v>0</v>
      </c>
      <c r="AZ245" s="76">
        <v>0</v>
      </c>
      <c r="BA245" s="76">
        <v>0</v>
      </c>
      <c r="BB245" s="76">
        <v>0</v>
      </c>
      <c r="BC245" s="76">
        <v>0</v>
      </c>
      <c r="BD245" s="76">
        <v>17</v>
      </c>
      <c r="BE245" s="76">
        <v>0</v>
      </c>
      <c r="BF245" s="76">
        <v>0</v>
      </c>
      <c r="BG245" s="76">
        <v>0</v>
      </c>
      <c r="BH245" s="76">
        <v>0</v>
      </c>
      <c r="BI245" s="76">
        <v>0</v>
      </c>
      <c r="BJ245" s="76">
        <v>73</v>
      </c>
      <c r="BK245" s="76">
        <v>0</v>
      </c>
      <c r="BL245" s="76">
        <v>0</v>
      </c>
      <c r="BM245" s="76">
        <v>0</v>
      </c>
      <c r="BN245" s="76">
        <v>0</v>
      </c>
      <c r="BO245" s="76">
        <v>0</v>
      </c>
      <c r="BP245" s="76">
        <v>0</v>
      </c>
      <c r="BQ245" s="76">
        <v>0</v>
      </c>
      <c r="BR245" s="76">
        <v>0</v>
      </c>
      <c r="BS245" s="76">
        <v>0</v>
      </c>
      <c r="BT245" s="76">
        <v>0</v>
      </c>
      <c r="BU245" s="76">
        <v>12</v>
      </c>
      <c r="BV245" s="76">
        <v>0</v>
      </c>
      <c r="BW245" s="76">
        <v>0</v>
      </c>
      <c r="BX245" s="76">
        <v>0</v>
      </c>
      <c r="BY245" s="76">
        <v>0</v>
      </c>
      <c r="BZ245" s="76">
        <v>21</v>
      </c>
      <c r="CA245" s="76">
        <v>0</v>
      </c>
      <c r="CB245" s="76">
        <v>0</v>
      </c>
      <c r="CC245" s="76">
        <v>0</v>
      </c>
      <c r="CD245" s="76">
        <v>223</v>
      </c>
      <c r="CE245" s="12">
        <v>33</v>
      </c>
    </row>
    <row r="246" spans="1:83" x14ac:dyDescent="0.35">
      <c r="A246" s="71">
        <v>242</v>
      </c>
      <c r="B246" s="75" t="s">
        <v>217</v>
      </c>
      <c r="C246" s="76">
        <v>0</v>
      </c>
      <c r="D246" s="76">
        <v>0</v>
      </c>
      <c r="E246" s="76">
        <v>0</v>
      </c>
      <c r="F246" s="76">
        <v>0</v>
      </c>
      <c r="G246" s="76">
        <v>0</v>
      </c>
      <c r="H246" s="76">
        <v>0</v>
      </c>
      <c r="I246" s="76">
        <v>0</v>
      </c>
      <c r="J246" s="76">
        <v>0</v>
      </c>
      <c r="K246" s="76">
        <v>0</v>
      </c>
      <c r="L246" s="76">
        <v>0</v>
      </c>
      <c r="M246" s="76">
        <v>0</v>
      </c>
      <c r="N246" s="76">
        <v>0</v>
      </c>
      <c r="O246" s="76">
        <v>0</v>
      </c>
      <c r="P246" s="76">
        <v>0</v>
      </c>
      <c r="Q246" s="76">
        <v>0</v>
      </c>
      <c r="R246" s="76">
        <v>0</v>
      </c>
      <c r="S246" s="76">
        <v>0</v>
      </c>
      <c r="T246" s="76">
        <v>0</v>
      </c>
      <c r="U246" s="76">
        <v>0</v>
      </c>
      <c r="V246" s="76">
        <v>0</v>
      </c>
      <c r="W246" s="76">
        <v>0</v>
      </c>
      <c r="X246" s="76">
        <v>0</v>
      </c>
      <c r="Y246" s="76">
        <v>0</v>
      </c>
      <c r="Z246" s="76">
        <v>0</v>
      </c>
      <c r="AA246" s="76">
        <v>0</v>
      </c>
      <c r="AB246" s="76">
        <v>0</v>
      </c>
      <c r="AC246" s="76">
        <v>0</v>
      </c>
      <c r="AD246" s="76">
        <v>0</v>
      </c>
      <c r="AE246" s="76">
        <v>0</v>
      </c>
      <c r="AF246" s="76">
        <v>0</v>
      </c>
      <c r="AG246" s="76">
        <v>0</v>
      </c>
      <c r="AH246" s="76">
        <v>0</v>
      </c>
      <c r="AI246" s="76">
        <v>0</v>
      </c>
      <c r="AJ246" s="76">
        <v>0</v>
      </c>
      <c r="AK246" s="76">
        <v>0</v>
      </c>
      <c r="AL246" s="76">
        <v>0</v>
      </c>
      <c r="AM246" s="76">
        <v>0</v>
      </c>
      <c r="AN246" s="76">
        <v>0</v>
      </c>
      <c r="AO246" s="76">
        <v>0</v>
      </c>
      <c r="AP246" s="76">
        <v>0</v>
      </c>
      <c r="AQ246" s="76">
        <v>0</v>
      </c>
      <c r="AR246" s="76">
        <v>0</v>
      </c>
      <c r="AS246" s="76">
        <v>0</v>
      </c>
      <c r="AT246" s="76">
        <v>0</v>
      </c>
      <c r="AU246" s="76">
        <v>0</v>
      </c>
      <c r="AV246" s="76">
        <v>0</v>
      </c>
      <c r="AW246" s="76">
        <v>0</v>
      </c>
      <c r="AX246" s="76">
        <v>0</v>
      </c>
      <c r="AY246" s="76">
        <v>0</v>
      </c>
      <c r="AZ246" s="76">
        <v>0</v>
      </c>
      <c r="BA246" s="76">
        <v>0</v>
      </c>
      <c r="BB246" s="76">
        <v>0</v>
      </c>
      <c r="BC246" s="76">
        <v>0</v>
      </c>
      <c r="BD246" s="76">
        <v>0</v>
      </c>
      <c r="BE246" s="76">
        <v>0</v>
      </c>
      <c r="BF246" s="76">
        <v>0</v>
      </c>
      <c r="BG246" s="76">
        <v>0</v>
      </c>
      <c r="BH246" s="76">
        <v>0</v>
      </c>
      <c r="BI246" s="76">
        <v>0</v>
      </c>
      <c r="BJ246" s="76">
        <v>0</v>
      </c>
      <c r="BK246" s="76">
        <v>0</v>
      </c>
      <c r="BL246" s="76">
        <v>0</v>
      </c>
      <c r="BM246" s="76">
        <v>0</v>
      </c>
      <c r="BN246" s="76">
        <v>0</v>
      </c>
      <c r="BO246" s="76">
        <v>0</v>
      </c>
      <c r="BP246" s="76">
        <v>0</v>
      </c>
      <c r="BQ246" s="76">
        <v>0</v>
      </c>
      <c r="BR246" s="76">
        <v>0</v>
      </c>
      <c r="BS246" s="76">
        <v>0</v>
      </c>
      <c r="BT246" s="76">
        <v>0</v>
      </c>
      <c r="BU246" s="76">
        <v>0</v>
      </c>
      <c r="BV246" s="76">
        <v>0</v>
      </c>
      <c r="BW246" s="76">
        <v>0</v>
      </c>
      <c r="BX246" s="76">
        <v>0</v>
      </c>
      <c r="BY246" s="76">
        <v>0</v>
      </c>
      <c r="BZ246" s="76">
        <v>0</v>
      </c>
      <c r="CA246" s="76">
        <v>0</v>
      </c>
      <c r="CB246" s="76">
        <v>0</v>
      </c>
      <c r="CC246" s="76">
        <v>0</v>
      </c>
      <c r="CD246" s="76">
        <v>4</v>
      </c>
      <c r="CE246" s="12">
        <v>0</v>
      </c>
    </row>
    <row r="247" spans="1:83" x14ac:dyDescent="0.35">
      <c r="A247" s="71">
        <v>243</v>
      </c>
      <c r="B247" s="75" t="s">
        <v>218</v>
      </c>
      <c r="C247" s="76">
        <v>0</v>
      </c>
      <c r="D247" s="76">
        <v>3</v>
      </c>
      <c r="E247" s="76">
        <v>13</v>
      </c>
      <c r="F247" s="76">
        <v>6</v>
      </c>
      <c r="G247" s="76">
        <v>0</v>
      </c>
      <c r="H247" s="76">
        <v>0</v>
      </c>
      <c r="I247" s="76">
        <v>17</v>
      </c>
      <c r="J247" s="76">
        <v>0</v>
      </c>
      <c r="K247" s="76">
        <v>60</v>
      </c>
      <c r="L247" s="76">
        <v>5</v>
      </c>
      <c r="M247" s="76">
        <v>0</v>
      </c>
      <c r="N247" s="76">
        <v>0</v>
      </c>
      <c r="O247" s="76">
        <v>0</v>
      </c>
      <c r="P247" s="76">
        <v>0</v>
      </c>
      <c r="Q247" s="76">
        <v>0</v>
      </c>
      <c r="R247" s="76">
        <v>0</v>
      </c>
      <c r="S247" s="76">
        <v>0</v>
      </c>
      <c r="T247" s="76">
        <v>15</v>
      </c>
      <c r="U247" s="76">
        <v>3</v>
      </c>
      <c r="V247" s="76">
        <v>0</v>
      </c>
      <c r="W247" s="76">
        <v>0</v>
      </c>
      <c r="X247" s="76">
        <v>8</v>
      </c>
      <c r="Y247" s="76">
        <v>0</v>
      </c>
      <c r="Z247" s="76">
        <v>0</v>
      </c>
      <c r="AA247" s="76">
        <v>4</v>
      </c>
      <c r="AB247" s="76">
        <v>0</v>
      </c>
      <c r="AC247" s="76">
        <v>0</v>
      </c>
      <c r="AD247" s="76">
        <v>0</v>
      </c>
      <c r="AE247" s="76">
        <v>0</v>
      </c>
      <c r="AF247" s="76">
        <v>0</v>
      </c>
      <c r="AG247" s="76">
        <v>6</v>
      </c>
      <c r="AH247" s="76">
        <v>0</v>
      </c>
      <c r="AI247" s="76">
        <v>3</v>
      </c>
      <c r="AJ247" s="76">
        <v>0</v>
      </c>
      <c r="AK247" s="76">
        <v>26</v>
      </c>
      <c r="AL247" s="76">
        <v>12</v>
      </c>
      <c r="AM247" s="76">
        <v>0</v>
      </c>
      <c r="AN247" s="76">
        <v>0</v>
      </c>
      <c r="AO247" s="76">
        <v>0</v>
      </c>
      <c r="AP247" s="76">
        <v>5</v>
      </c>
      <c r="AQ247" s="76">
        <v>0</v>
      </c>
      <c r="AR247" s="76">
        <v>7</v>
      </c>
      <c r="AS247" s="76">
        <v>0</v>
      </c>
      <c r="AT247" s="76">
        <v>24</v>
      </c>
      <c r="AU247" s="76">
        <v>0</v>
      </c>
      <c r="AV247" s="76">
        <v>0</v>
      </c>
      <c r="AW247" s="76">
        <v>0</v>
      </c>
      <c r="AX247" s="76">
        <v>0</v>
      </c>
      <c r="AY247" s="76">
        <v>14</v>
      </c>
      <c r="AZ247" s="76">
        <v>24</v>
      </c>
      <c r="BA247" s="76">
        <v>5</v>
      </c>
      <c r="BB247" s="76">
        <v>6</v>
      </c>
      <c r="BC247" s="76">
        <v>0</v>
      </c>
      <c r="BD247" s="76">
        <v>0</v>
      </c>
      <c r="BE247" s="76">
        <v>0</v>
      </c>
      <c r="BF247" s="76">
        <v>0</v>
      </c>
      <c r="BG247" s="76">
        <v>0</v>
      </c>
      <c r="BH247" s="76">
        <v>0</v>
      </c>
      <c r="BI247" s="76">
        <v>0</v>
      </c>
      <c r="BJ247" s="76">
        <v>0</v>
      </c>
      <c r="BK247" s="76">
        <v>17</v>
      </c>
      <c r="BL247" s="76">
        <v>0</v>
      </c>
      <c r="BM247" s="76">
        <v>0</v>
      </c>
      <c r="BN247" s="76">
        <v>17</v>
      </c>
      <c r="BO247" s="76">
        <v>0</v>
      </c>
      <c r="BP247" s="76">
        <v>0</v>
      </c>
      <c r="BQ247" s="76">
        <v>0</v>
      </c>
      <c r="BR247" s="76">
        <v>0</v>
      </c>
      <c r="BS247" s="76">
        <v>0</v>
      </c>
      <c r="BT247" s="76">
        <v>0</v>
      </c>
      <c r="BU247" s="76">
        <v>0</v>
      </c>
      <c r="BV247" s="76">
        <v>0</v>
      </c>
      <c r="BW247" s="76">
        <v>3</v>
      </c>
      <c r="BX247" s="76">
        <v>5</v>
      </c>
      <c r="BY247" s="76">
        <v>0</v>
      </c>
      <c r="BZ247" s="76">
        <v>0</v>
      </c>
      <c r="CA247" s="76">
        <v>28</v>
      </c>
      <c r="CB247" s="76">
        <v>8</v>
      </c>
      <c r="CC247" s="76">
        <v>0</v>
      </c>
      <c r="CD247" s="76">
        <v>348</v>
      </c>
      <c r="CE247" s="12">
        <v>299</v>
      </c>
    </row>
    <row r="248" spans="1:83" x14ac:dyDescent="0.35">
      <c r="A248" s="71">
        <v>244</v>
      </c>
      <c r="B248" s="75" t="s">
        <v>219</v>
      </c>
      <c r="C248" s="76">
        <v>23</v>
      </c>
      <c r="D248" s="76">
        <v>0</v>
      </c>
      <c r="E248" s="76">
        <v>9</v>
      </c>
      <c r="F248" s="76">
        <v>0</v>
      </c>
      <c r="G248" s="76">
        <v>0</v>
      </c>
      <c r="H248" s="76">
        <v>0</v>
      </c>
      <c r="I248" s="76">
        <v>0</v>
      </c>
      <c r="J248" s="76">
        <v>0</v>
      </c>
      <c r="K248" s="76">
        <v>6</v>
      </c>
      <c r="L248" s="76">
        <v>0</v>
      </c>
      <c r="M248" s="76">
        <v>0</v>
      </c>
      <c r="N248" s="76">
        <v>0</v>
      </c>
      <c r="O248" s="76">
        <v>0</v>
      </c>
      <c r="P248" s="76">
        <v>0</v>
      </c>
      <c r="Q248" s="76">
        <v>0</v>
      </c>
      <c r="R248" s="76">
        <v>0</v>
      </c>
      <c r="S248" s="76">
        <v>4</v>
      </c>
      <c r="T248" s="76">
        <v>0</v>
      </c>
      <c r="U248" s="76">
        <v>0</v>
      </c>
      <c r="V248" s="76">
        <v>4</v>
      </c>
      <c r="W248" s="76">
        <v>0</v>
      </c>
      <c r="X248" s="76">
        <v>0</v>
      </c>
      <c r="Y248" s="76">
        <v>0</v>
      </c>
      <c r="Z248" s="76">
        <v>0</v>
      </c>
      <c r="AA248" s="76">
        <v>0</v>
      </c>
      <c r="AB248" s="76">
        <v>0</v>
      </c>
      <c r="AC248" s="76">
        <v>7</v>
      </c>
      <c r="AD248" s="76">
        <v>0</v>
      </c>
      <c r="AE248" s="76">
        <v>3</v>
      </c>
      <c r="AF248" s="76">
        <v>0</v>
      </c>
      <c r="AG248" s="76">
        <v>0</v>
      </c>
      <c r="AH248" s="76">
        <v>0</v>
      </c>
      <c r="AI248" s="76">
        <v>0</v>
      </c>
      <c r="AJ248" s="76">
        <v>0</v>
      </c>
      <c r="AK248" s="76">
        <v>0</v>
      </c>
      <c r="AL248" s="76">
        <v>0</v>
      </c>
      <c r="AM248" s="76">
        <v>0</v>
      </c>
      <c r="AN248" s="76">
        <v>0</v>
      </c>
      <c r="AO248" s="76">
        <v>0</v>
      </c>
      <c r="AP248" s="76">
        <v>3</v>
      </c>
      <c r="AQ248" s="76">
        <v>0</v>
      </c>
      <c r="AR248" s="76">
        <v>0</v>
      </c>
      <c r="AS248" s="76">
        <v>0</v>
      </c>
      <c r="AT248" s="76">
        <v>44</v>
      </c>
      <c r="AU248" s="76">
        <v>0</v>
      </c>
      <c r="AV248" s="76">
        <v>0</v>
      </c>
      <c r="AW248" s="76">
        <v>0</v>
      </c>
      <c r="AX248" s="76">
        <v>0</v>
      </c>
      <c r="AY248" s="76">
        <v>0</v>
      </c>
      <c r="AZ248" s="76">
        <v>0</v>
      </c>
      <c r="BA248" s="76">
        <v>4</v>
      </c>
      <c r="BB248" s="76">
        <v>0</v>
      </c>
      <c r="BC248" s="76">
        <v>0</v>
      </c>
      <c r="BD248" s="76">
        <v>0</v>
      </c>
      <c r="BE248" s="76">
        <v>0</v>
      </c>
      <c r="BF248" s="76">
        <v>5</v>
      </c>
      <c r="BG248" s="76">
        <v>0</v>
      </c>
      <c r="BH248" s="76">
        <v>0</v>
      </c>
      <c r="BI248" s="76">
        <v>0</v>
      </c>
      <c r="BJ248" s="76">
        <v>0</v>
      </c>
      <c r="BK248" s="76">
        <v>0</v>
      </c>
      <c r="BL248" s="76">
        <v>0</v>
      </c>
      <c r="BM248" s="76">
        <v>0</v>
      </c>
      <c r="BN248" s="76">
        <v>26</v>
      </c>
      <c r="BO248" s="76">
        <v>0</v>
      </c>
      <c r="BP248" s="76">
        <v>0</v>
      </c>
      <c r="BQ248" s="76">
        <v>0</v>
      </c>
      <c r="BR248" s="76">
        <v>0</v>
      </c>
      <c r="BS248" s="76">
        <v>0</v>
      </c>
      <c r="BT248" s="76">
        <v>0</v>
      </c>
      <c r="BU248" s="76">
        <v>0</v>
      </c>
      <c r="BV248" s="76">
        <v>0</v>
      </c>
      <c r="BW248" s="76">
        <v>0</v>
      </c>
      <c r="BX248" s="76">
        <v>0</v>
      </c>
      <c r="BY248" s="76">
        <v>0</v>
      </c>
      <c r="BZ248" s="76">
        <v>0</v>
      </c>
      <c r="CA248" s="76">
        <v>0</v>
      </c>
      <c r="CB248" s="76">
        <v>4</v>
      </c>
      <c r="CC248" s="76">
        <v>0</v>
      </c>
      <c r="CD248" s="76">
        <v>564</v>
      </c>
      <c r="CE248" s="12">
        <v>87</v>
      </c>
    </row>
    <row r="249" spans="1:83" x14ac:dyDescent="0.35">
      <c r="A249" s="71">
        <v>245</v>
      </c>
      <c r="B249" s="75" t="s">
        <v>220</v>
      </c>
      <c r="C249" s="76">
        <v>0</v>
      </c>
      <c r="D249" s="76">
        <v>0</v>
      </c>
      <c r="E249" s="76">
        <v>0</v>
      </c>
      <c r="F249" s="76">
        <v>0</v>
      </c>
      <c r="G249" s="76">
        <v>0</v>
      </c>
      <c r="H249" s="76">
        <v>0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0</v>
      </c>
      <c r="O249" s="76">
        <v>0</v>
      </c>
      <c r="P249" s="76">
        <v>0</v>
      </c>
      <c r="Q249" s="76">
        <v>0</v>
      </c>
      <c r="R249" s="76">
        <v>0</v>
      </c>
      <c r="S249" s="76">
        <v>0</v>
      </c>
      <c r="T249" s="76">
        <v>0</v>
      </c>
      <c r="U249" s="76">
        <v>0</v>
      </c>
      <c r="V249" s="76">
        <v>0</v>
      </c>
      <c r="W249" s="76">
        <v>0</v>
      </c>
      <c r="X249" s="76">
        <v>0</v>
      </c>
      <c r="Y249" s="76">
        <v>0</v>
      </c>
      <c r="Z249" s="76">
        <v>0</v>
      </c>
      <c r="AA249" s="76">
        <v>0</v>
      </c>
      <c r="AB249" s="76">
        <v>0</v>
      </c>
      <c r="AC249" s="76">
        <v>0</v>
      </c>
      <c r="AD249" s="76">
        <v>0</v>
      </c>
      <c r="AE249" s="76">
        <v>0</v>
      </c>
      <c r="AF249" s="76">
        <v>0</v>
      </c>
      <c r="AG249" s="76">
        <v>0</v>
      </c>
      <c r="AH249" s="76">
        <v>0</v>
      </c>
      <c r="AI249" s="76">
        <v>0</v>
      </c>
      <c r="AJ249" s="76">
        <v>0</v>
      </c>
      <c r="AK249" s="76">
        <v>0</v>
      </c>
      <c r="AL249" s="76">
        <v>0</v>
      </c>
      <c r="AM249" s="76">
        <v>0</v>
      </c>
      <c r="AN249" s="76">
        <v>0</v>
      </c>
      <c r="AO249" s="76">
        <v>0</v>
      </c>
      <c r="AP249" s="76">
        <v>0</v>
      </c>
      <c r="AQ249" s="76">
        <v>0</v>
      </c>
      <c r="AR249" s="76">
        <v>0</v>
      </c>
      <c r="AS249" s="76">
        <v>0</v>
      </c>
      <c r="AT249" s="76">
        <v>0</v>
      </c>
      <c r="AU249" s="76">
        <v>0</v>
      </c>
      <c r="AV249" s="76">
        <v>0</v>
      </c>
      <c r="AW249" s="76">
        <v>0</v>
      </c>
      <c r="AX249" s="76">
        <v>0</v>
      </c>
      <c r="AY249" s="76">
        <v>0</v>
      </c>
      <c r="AZ249" s="76">
        <v>0</v>
      </c>
      <c r="BA249" s="76">
        <v>0</v>
      </c>
      <c r="BB249" s="76">
        <v>0</v>
      </c>
      <c r="BC249" s="76">
        <v>0</v>
      </c>
      <c r="BD249" s="76">
        <v>0</v>
      </c>
      <c r="BE249" s="76">
        <v>0</v>
      </c>
      <c r="BF249" s="76">
        <v>0</v>
      </c>
      <c r="BG249" s="76">
        <v>0</v>
      </c>
      <c r="BH249" s="76">
        <v>0</v>
      </c>
      <c r="BI249" s="76">
        <v>0</v>
      </c>
      <c r="BJ249" s="76">
        <v>0</v>
      </c>
      <c r="BK249" s="76">
        <v>0</v>
      </c>
      <c r="BL249" s="76">
        <v>0</v>
      </c>
      <c r="BM249" s="76">
        <v>0</v>
      </c>
      <c r="BN249" s="76">
        <v>0</v>
      </c>
      <c r="BO249" s="76">
        <v>0</v>
      </c>
      <c r="BP249" s="76">
        <v>0</v>
      </c>
      <c r="BQ249" s="76">
        <v>0</v>
      </c>
      <c r="BR249" s="76">
        <v>0</v>
      </c>
      <c r="BS249" s="76">
        <v>0</v>
      </c>
      <c r="BT249" s="76">
        <v>0</v>
      </c>
      <c r="BU249" s="76">
        <v>0</v>
      </c>
      <c r="BV249" s="76">
        <v>0</v>
      </c>
      <c r="BW249" s="76">
        <v>0</v>
      </c>
      <c r="BX249" s="76">
        <v>0</v>
      </c>
      <c r="BY249" s="76">
        <v>0</v>
      </c>
      <c r="BZ249" s="76">
        <v>0</v>
      </c>
      <c r="CA249" s="76">
        <v>0</v>
      </c>
      <c r="CB249" s="76">
        <v>0</v>
      </c>
      <c r="CC249" s="76">
        <v>0</v>
      </c>
      <c r="CD249" s="76">
        <v>0</v>
      </c>
      <c r="CE249" s="12">
        <v>0</v>
      </c>
    </row>
    <row r="250" spans="1:83" x14ac:dyDescent="0.35">
      <c r="A250" s="71">
        <v>246</v>
      </c>
      <c r="B250" s="75" t="s">
        <v>221</v>
      </c>
      <c r="C250" s="76">
        <v>2708</v>
      </c>
      <c r="D250" s="76">
        <v>2272</v>
      </c>
      <c r="E250" s="76">
        <v>15350</v>
      </c>
      <c r="F250" s="76">
        <v>19297</v>
      </c>
      <c r="G250" s="76">
        <v>7931</v>
      </c>
      <c r="H250" s="76">
        <v>8643</v>
      </c>
      <c r="I250" s="76">
        <v>16393</v>
      </c>
      <c r="J250" s="76">
        <v>3184</v>
      </c>
      <c r="K250" s="76">
        <v>23967</v>
      </c>
      <c r="L250" s="76">
        <v>24934</v>
      </c>
      <c r="M250" s="76">
        <v>1510</v>
      </c>
      <c r="N250" s="76">
        <v>7317</v>
      </c>
      <c r="O250" s="76">
        <v>10326</v>
      </c>
      <c r="P250" s="76">
        <v>28851</v>
      </c>
      <c r="Q250" s="76">
        <v>3337</v>
      </c>
      <c r="R250" s="76">
        <v>3925</v>
      </c>
      <c r="S250" s="76">
        <v>3147</v>
      </c>
      <c r="T250" s="76">
        <v>19132</v>
      </c>
      <c r="U250" s="76">
        <v>11058</v>
      </c>
      <c r="V250" s="76">
        <v>18819</v>
      </c>
      <c r="W250" s="76">
        <v>2578</v>
      </c>
      <c r="X250" s="76">
        <v>19290</v>
      </c>
      <c r="Y250" s="76">
        <v>3700</v>
      </c>
      <c r="Z250" s="76">
        <v>2669</v>
      </c>
      <c r="AA250" s="76">
        <v>17433</v>
      </c>
      <c r="AB250" s="76">
        <v>20070</v>
      </c>
      <c r="AC250" s="76">
        <v>37985</v>
      </c>
      <c r="AD250" s="76">
        <v>9685</v>
      </c>
      <c r="AE250" s="76">
        <v>3344</v>
      </c>
      <c r="AF250" s="76">
        <v>1330</v>
      </c>
      <c r="AG250" s="76">
        <v>12166</v>
      </c>
      <c r="AH250" s="76">
        <v>3480</v>
      </c>
      <c r="AI250" s="76">
        <v>19463</v>
      </c>
      <c r="AJ250" s="76">
        <v>2899</v>
      </c>
      <c r="AK250" s="76">
        <v>23743</v>
      </c>
      <c r="AL250" s="76">
        <v>21617</v>
      </c>
      <c r="AM250" s="76">
        <v>11830</v>
      </c>
      <c r="AN250" s="76">
        <v>1859</v>
      </c>
      <c r="AO250" s="76">
        <v>7099</v>
      </c>
      <c r="AP250" s="76">
        <v>22499</v>
      </c>
      <c r="AQ250" s="76">
        <v>1816</v>
      </c>
      <c r="AR250" s="76">
        <v>7369</v>
      </c>
      <c r="AS250" s="76">
        <v>15582</v>
      </c>
      <c r="AT250" s="76">
        <v>7804</v>
      </c>
      <c r="AU250" s="76">
        <v>11057</v>
      </c>
      <c r="AV250" s="76">
        <v>9277</v>
      </c>
      <c r="AW250" s="76">
        <v>5308</v>
      </c>
      <c r="AX250" s="76">
        <v>6282</v>
      </c>
      <c r="AY250" s="76">
        <v>28876</v>
      </c>
      <c r="AZ250" s="76">
        <v>17229</v>
      </c>
      <c r="BA250" s="76">
        <v>4677</v>
      </c>
      <c r="BB250" s="76">
        <v>20427</v>
      </c>
      <c r="BC250" s="76">
        <v>33381</v>
      </c>
      <c r="BD250" s="76">
        <v>4119</v>
      </c>
      <c r="BE250" s="76">
        <v>2750</v>
      </c>
      <c r="BF250" s="76">
        <v>2868</v>
      </c>
      <c r="BG250" s="76">
        <v>7348</v>
      </c>
      <c r="BH250" s="76">
        <v>2567</v>
      </c>
      <c r="BI250" s="76">
        <v>10597</v>
      </c>
      <c r="BJ250" s="76">
        <v>1571</v>
      </c>
      <c r="BK250" s="76">
        <v>1021</v>
      </c>
      <c r="BL250" s="76">
        <v>6007</v>
      </c>
      <c r="BM250" s="76">
        <v>3193</v>
      </c>
      <c r="BN250" s="76">
        <v>14340</v>
      </c>
      <c r="BO250" s="76">
        <v>2567</v>
      </c>
      <c r="BP250" s="76">
        <v>4443</v>
      </c>
      <c r="BQ250" s="76">
        <v>3544</v>
      </c>
      <c r="BR250" s="76">
        <v>1328</v>
      </c>
      <c r="BS250" s="76">
        <v>5479</v>
      </c>
      <c r="BT250" s="76">
        <v>5519</v>
      </c>
      <c r="BU250" s="76">
        <v>7690</v>
      </c>
      <c r="BV250" s="76">
        <v>823</v>
      </c>
      <c r="BW250" s="76">
        <v>25739</v>
      </c>
      <c r="BX250" s="76">
        <v>21838</v>
      </c>
      <c r="BY250" s="76">
        <v>5159</v>
      </c>
      <c r="BZ250" s="76">
        <v>16000</v>
      </c>
      <c r="CA250" s="76">
        <v>8506</v>
      </c>
      <c r="CB250" s="76">
        <v>20930</v>
      </c>
      <c r="CC250" s="76">
        <v>1543</v>
      </c>
      <c r="CD250" s="76">
        <v>833580</v>
      </c>
      <c r="CE250" s="12">
        <v>567590</v>
      </c>
    </row>
    <row r="251" spans="1:83" x14ac:dyDescent="0.35">
      <c r="A251" s="71">
        <v>247</v>
      </c>
      <c r="B251" s="75" t="s">
        <v>14</v>
      </c>
      <c r="C251" s="76">
        <f>SUM(C229:C250)</f>
        <v>2914</v>
      </c>
      <c r="D251" s="76">
        <f t="shared" ref="D251:H251" si="280">SUM(D229:D250)</f>
        <v>2497</v>
      </c>
      <c r="E251" s="76">
        <f t="shared" si="280"/>
        <v>16699</v>
      </c>
      <c r="F251" s="76">
        <f t="shared" si="280"/>
        <v>20923</v>
      </c>
      <c r="G251" s="76">
        <f t="shared" si="280"/>
        <v>8507</v>
      </c>
      <c r="H251" s="76">
        <f t="shared" si="280"/>
        <v>9102</v>
      </c>
      <c r="I251" s="76">
        <f>SUM(I229:I250)</f>
        <v>17909</v>
      </c>
      <c r="J251" s="76">
        <f t="shared" ref="J251" si="281">SUM(J229:J250)</f>
        <v>3385</v>
      </c>
      <c r="K251" s="76">
        <f t="shared" ref="K251" si="282">SUM(K229:K250)</f>
        <v>26372</v>
      </c>
      <c r="L251" s="76">
        <f t="shared" ref="L251" si="283">SUM(L229:L250)</f>
        <v>26274</v>
      </c>
      <c r="M251" s="76">
        <f t="shared" ref="M251" si="284">SUM(M229:M250)</f>
        <v>1658</v>
      </c>
      <c r="N251" s="76">
        <f t="shared" ref="N251" si="285">SUM(N229:N250)</f>
        <v>8048</v>
      </c>
      <c r="O251" s="76">
        <f t="shared" ref="O251:Q251" si="286">SUM(O229:O250)</f>
        <v>10818</v>
      </c>
      <c r="P251" s="76">
        <f t="shared" si="286"/>
        <v>30473</v>
      </c>
      <c r="Q251" s="76">
        <f t="shared" si="286"/>
        <v>3546</v>
      </c>
      <c r="R251" s="76">
        <f t="shared" ref="R251" si="287">SUM(R229:R250)</f>
        <v>4212</v>
      </c>
      <c r="S251" s="76">
        <f t="shared" ref="S251" si="288">SUM(S229:S250)</f>
        <v>3385</v>
      </c>
      <c r="T251" s="76">
        <f t="shared" ref="T251" si="289">SUM(T229:T250)</f>
        <v>20623</v>
      </c>
      <c r="U251" s="76">
        <f t="shared" ref="U251" si="290">SUM(U229:U250)</f>
        <v>11817</v>
      </c>
      <c r="V251" s="76">
        <f t="shared" ref="V251:X251" si="291">SUM(V229:V250)</f>
        <v>20205</v>
      </c>
      <c r="W251" s="76">
        <f t="shared" si="291"/>
        <v>2752</v>
      </c>
      <c r="X251" s="76">
        <f t="shared" si="291"/>
        <v>21007</v>
      </c>
      <c r="Y251" s="76">
        <f t="shared" ref="Y251" si="292">SUM(Y229:Y250)</f>
        <v>4027</v>
      </c>
      <c r="Z251" s="76">
        <f t="shared" ref="Z251" si="293">SUM(Z229:Z250)</f>
        <v>2774</v>
      </c>
      <c r="AA251" s="76">
        <f t="shared" ref="AA251" si="294">SUM(AA229:AA250)</f>
        <v>18892</v>
      </c>
      <c r="AB251" s="76">
        <f t="shared" ref="AB251" si="295">SUM(AB229:AB250)</f>
        <v>21824</v>
      </c>
      <c r="AC251" s="76">
        <f t="shared" ref="AC251:AE251" si="296">SUM(AC229:AC250)</f>
        <v>41171</v>
      </c>
      <c r="AD251" s="76">
        <f t="shared" si="296"/>
        <v>10555</v>
      </c>
      <c r="AE251" s="76">
        <f t="shared" si="296"/>
        <v>3653</v>
      </c>
      <c r="AF251" s="76">
        <f t="shared" ref="AF251" si="297">SUM(AF229:AF250)</f>
        <v>1477</v>
      </c>
      <c r="AG251" s="76">
        <f t="shared" ref="AG251" si="298">SUM(AG229:AG250)</f>
        <v>12957</v>
      </c>
      <c r="AH251" s="76">
        <f t="shared" ref="AH251" si="299">SUM(AH229:AH250)</f>
        <v>3755</v>
      </c>
      <c r="AI251" s="76">
        <f t="shared" ref="AI251" si="300">SUM(AI229:AI250)</f>
        <v>20509</v>
      </c>
      <c r="AJ251" s="76">
        <f t="shared" ref="AJ251:AL251" si="301">SUM(AJ229:AJ250)</f>
        <v>3110</v>
      </c>
      <c r="AK251" s="76">
        <f t="shared" si="301"/>
        <v>25404</v>
      </c>
      <c r="AL251" s="76">
        <f t="shared" si="301"/>
        <v>23513</v>
      </c>
      <c r="AM251" s="76">
        <f t="shared" ref="AM251" si="302">SUM(AM229:AM250)</f>
        <v>12964</v>
      </c>
      <c r="AN251" s="76">
        <f t="shared" ref="AN251" si="303">SUM(AN229:AN250)</f>
        <v>1956</v>
      </c>
      <c r="AO251" s="76">
        <f t="shared" ref="AO251" si="304">SUM(AO229:AO250)</f>
        <v>7547</v>
      </c>
      <c r="AP251" s="76">
        <f t="shared" ref="AP251" si="305">SUM(AP229:AP250)</f>
        <v>24098</v>
      </c>
      <c r="AQ251" s="76">
        <f t="shared" ref="AQ251:AS251" si="306">SUM(AQ229:AQ250)</f>
        <v>1921</v>
      </c>
      <c r="AR251" s="76">
        <f t="shared" si="306"/>
        <v>8179</v>
      </c>
      <c r="AS251" s="76">
        <f t="shared" si="306"/>
        <v>17151</v>
      </c>
      <c r="AT251" s="76">
        <f t="shared" ref="AT251" si="307">SUM(AT229:AT250)</f>
        <v>11930</v>
      </c>
      <c r="AU251" s="76">
        <f t="shared" ref="AU251" si="308">SUM(AU229:AU250)</f>
        <v>11424</v>
      </c>
      <c r="AV251" s="76">
        <f t="shared" ref="AV251" si="309">SUM(AV229:AV250)</f>
        <v>10098</v>
      </c>
      <c r="AW251" s="76">
        <f t="shared" ref="AW251" si="310">SUM(AW229:AW250)</f>
        <v>5565</v>
      </c>
      <c r="AX251" s="76">
        <f t="shared" ref="AX251:AZ251" si="311">SUM(AX229:AX250)</f>
        <v>6814</v>
      </c>
      <c r="AY251" s="76">
        <f t="shared" si="311"/>
        <v>31197</v>
      </c>
      <c r="AZ251" s="76">
        <f t="shared" si="311"/>
        <v>18325</v>
      </c>
      <c r="BA251" s="76">
        <f t="shared" ref="BA251" si="312">SUM(BA229:BA250)</f>
        <v>4824</v>
      </c>
      <c r="BB251" s="76">
        <f t="shared" ref="BB251" si="313">SUM(BB229:BB250)</f>
        <v>22206</v>
      </c>
      <c r="BC251" s="76">
        <f t="shared" ref="BC251" si="314">SUM(BC229:BC250)</f>
        <v>35402</v>
      </c>
      <c r="BD251" s="76">
        <f t="shared" ref="BD251" si="315">SUM(BD229:BD250)</f>
        <v>4352</v>
      </c>
      <c r="BE251" s="76">
        <f t="shared" ref="BE251:BG251" si="316">SUM(BE229:BE250)</f>
        <v>2892</v>
      </c>
      <c r="BF251" s="76">
        <f t="shared" si="316"/>
        <v>3028</v>
      </c>
      <c r="BG251" s="76">
        <f t="shared" si="316"/>
        <v>7658</v>
      </c>
      <c r="BH251" s="76">
        <f t="shared" ref="BH251" si="317">SUM(BH229:BH250)</f>
        <v>2765</v>
      </c>
      <c r="BI251" s="76">
        <f t="shared" ref="BI251" si="318">SUM(BI229:BI250)</f>
        <v>11525</v>
      </c>
      <c r="BJ251" s="76">
        <f t="shared" ref="BJ251" si="319">SUM(BJ229:BJ250)</f>
        <v>1733</v>
      </c>
      <c r="BK251" s="76">
        <f t="shared" ref="BK251" si="320">SUM(BK229:BK250)</f>
        <v>1038</v>
      </c>
      <c r="BL251" s="76">
        <f t="shared" ref="BL251:BN251" si="321">SUM(BL229:BL250)</f>
        <v>6341</v>
      </c>
      <c r="BM251" s="76">
        <f t="shared" si="321"/>
        <v>3460</v>
      </c>
      <c r="BN251" s="76">
        <f t="shared" si="321"/>
        <v>15509</v>
      </c>
      <c r="BO251" s="76">
        <f t="shared" ref="BO251" si="322">SUM(BO229:BO250)</f>
        <v>2752</v>
      </c>
      <c r="BP251" s="76">
        <f t="shared" ref="BP251" si="323">SUM(BP229:BP250)</f>
        <v>4752</v>
      </c>
      <c r="BQ251" s="76">
        <f t="shared" ref="BQ251" si="324">SUM(BQ229:BQ250)</f>
        <v>3803</v>
      </c>
      <c r="BR251" s="76">
        <f t="shared" ref="BR251" si="325">SUM(BR229:BR250)</f>
        <v>1414</v>
      </c>
      <c r="BS251" s="76">
        <f t="shared" ref="BS251:BU251" si="326">SUM(BS229:BS250)</f>
        <v>6057</v>
      </c>
      <c r="BT251" s="76">
        <f t="shared" si="326"/>
        <v>6063</v>
      </c>
      <c r="BU251" s="76">
        <f t="shared" si="326"/>
        <v>8126</v>
      </c>
      <c r="BV251" s="76">
        <f t="shared" ref="BV251" si="327">SUM(BV229:BV250)</f>
        <v>880</v>
      </c>
      <c r="BW251" s="76">
        <f t="shared" ref="BW251" si="328">SUM(BW229:BW250)</f>
        <v>27934</v>
      </c>
      <c r="BX251" s="76">
        <f t="shared" ref="BX251" si="329">SUM(BX229:BX250)</f>
        <v>23196</v>
      </c>
      <c r="BY251" s="76">
        <f t="shared" ref="BY251" si="330">SUM(BY229:BY250)</f>
        <v>5545</v>
      </c>
      <c r="BZ251" s="76">
        <f t="shared" ref="BZ251:CB251" si="331">SUM(BZ229:BZ250)</f>
        <v>16727</v>
      </c>
      <c r="CA251" s="76">
        <f t="shared" si="331"/>
        <v>9550</v>
      </c>
      <c r="CB251" s="76">
        <f t="shared" si="331"/>
        <v>22033</v>
      </c>
      <c r="CC251" s="76">
        <f t="shared" ref="CC251" si="332">SUM(CC229:CC250)</f>
        <v>1700</v>
      </c>
      <c r="CD251" s="76">
        <f t="shared" ref="CD251" si="333">SUM(CD229:CD250)</f>
        <v>899897</v>
      </c>
      <c r="CE251" s="76">
        <f t="shared" ref="CE251" si="334">SUM(CE229:CE250)</f>
        <v>612855</v>
      </c>
    </row>
    <row r="252" spans="1:83" s="74" customFormat="1" ht="18.75" x14ac:dyDescent="0.35">
      <c r="A252" s="71">
        <v>248</v>
      </c>
      <c r="B252" s="72" t="s">
        <v>332</v>
      </c>
      <c r="C252" s="73" t="s">
        <v>222</v>
      </c>
      <c r="D252" s="73" t="s">
        <v>223</v>
      </c>
      <c r="E252" s="73" t="s">
        <v>224</v>
      </c>
      <c r="F252" s="73" t="s">
        <v>225</v>
      </c>
      <c r="G252" s="73" t="s">
        <v>226</v>
      </c>
      <c r="H252" s="73" t="s">
        <v>227</v>
      </c>
      <c r="I252" s="73" t="s">
        <v>228</v>
      </c>
      <c r="J252" s="73" t="s">
        <v>229</v>
      </c>
      <c r="K252" s="73" t="s">
        <v>230</v>
      </c>
      <c r="L252" s="73" t="s">
        <v>231</v>
      </c>
      <c r="M252" s="73" t="s">
        <v>232</v>
      </c>
      <c r="N252" s="73" t="s">
        <v>233</v>
      </c>
      <c r="O252" s="73" t="s">
        <v>234</v>
      </c>
      <c r="P252" s="73" t="s">
        <v>235</v>
      </c>
      <c r="Q252" s="73" t="s">
        <v>236</v>
      </c>
      <c r="R252" s="73" t="s">
        <v>237</v>
      </c>
      <c r="S252" s="73" t="s">
        <v>238</v>
      </c>
      <c r="T252" s="73" t="s">
        <v>239</v>
      </c>
      <c r="U252" s="73" t="s">
        <v>240</v>
      </c>
      <c r="V252" s="73" t="s">
        <v>241</v>
      </c>
      <c r="W252" s="73" t="s">
        <v>242</v>
      </c>
      <c r="X252" s="73" t="s">
        <v>243</v>
      </c>
      <c r="Y252" s="73" t="s">
        <v>244</v>
      </c>
      <c r="Z252" s="73" t="s">
        <v>245</v>
      </c>
      <c r="AA252" s="73" t="s">
        <v>246</v>
      </c>
      <c r="AB252" s="73" t="s">
        <v>247</v>
      </c>
      <c r="AC252" s="73" t="s">
        <v>248</v>
      </c>
      <c r="AD252" s="73" t="s">
        <v>249</v>
      </c>
      <c r="AE252" s="73" t="s">
        <v>250</v>
      </c>
      <c r="AF252" s="73" t="s">
        <v>251</v>
      </c>
      <c r="AG252" s="73" t="s">
        <v>252</v>
      </c>
      <c r="AH252" s="73" t="s">
        <v>253</v>
      </c>
      <c r="AI252" s="73" t="s">
        <v>254</v>
      </c>
      <c r="AJ252" s="73" t="s">
        <v>255</v>
      </c>
      <c r="AK252" s="73" t="s">
        <v>256</v>
      </c>
      <c r="AL252" s="73" t="s">
        <v>257</v>
      </c>
      <c r="AM252" s="73" t="s">
        <v>258</v>
      </c>
      <c r="AN252" s="73" t="s">
        <v>259</v>
      </c>
      <c r="AO252" s="73" t="s">
        <v>260</v>
      </c>
      <c r="AP252" s="73" t="s">
        <v>261</v>
      </c>
      <c r="AQ252" s="73" t="s">
        <v>262</v>
      </c>
      <c r="AR252" s="73" t="s">
        <v>263</v>
      </c>
      <c r="AS252" s="73" t="s">
        <v>264</v>
      </c>
      <c r="AT252" s="73" t="s">
        <v>265</v>
      </c>
      <c r="AU252" s="73" t="s">
        <v>266</v>
      </c>
      <c r="AV252" s="73" t="s">
        <v>267</v>
      </c>
      <c r="AW252" s="73" t="s">
        <v>268</v>
      </c>
      <c r="AX252" s="73" t="s">
        <v>269</v>
      </c>
      <c r="AY252" s="73" t="s">
        <v>270</v>
      </c>
      <c r="AZ252" s="73" t="s">
        <v>271</v>
      </c>
      <c r="BA252" s="73" t="s">
        <v>272</v>
      </c>
      <c r="BB252" s="73" t="s">
        <v>273</v>
      </c>
      <c r="BC252" s="73" t="s">
        <v>274</v>
      </c>
      <c r="BD252" s="73" t="s">
        <v>275</v>
      </c>
      <c r="BE252" s="73" t="s">
        <v>276</v>
      </c>
      <c r="BF252" s="73" t="s">
        <v>277</v>
      </c>
      <c r="BG252" s="73" t="s">
        <v>278</v>
      </c>
      <c r="BH252" s="73" t="s">
        <v>279</v>
      </c>
      <c r="BI252" s="73" t="s">
        <v>280</v>
      </c>
      <c r="BJ252" s="73" t="s">
        <v>281</v>
      </c>
      <c r="BK252" s="73" t="s">
        <v>282</v>
      </c>
      <c r="BL252" s="73" t="s">
        <v>283</v>
      </c>
      <c r="BM252" s="73" t="s">
        <v>284</v>
      </c>
      <c r="BN252" s="73" t="s">
        <v>285</v>
      </c>
      <c r="BO252" s="73" t="s">
        <v>286</v>
      </c>
      <c r="BP252" s="73" t="s">
        <v>287</v>
      </c>
      <c r="BQ252" s="73" t="s">
        <v>288</v>
      </c>
      <c r="BR252" s="73" t="s">
        <v>289</v>
      </c>
      <c r="BS252" s="73" t="s">
        <v>290</v>
      </c>
      <c r="BT252" s="73" t="s">
        <v>291</v>
      </c>
      <c r="BU252" s="73" t="s">
        <v>292</v>
      </c>
      <c r="BV252" s="73" t="s">
        <v>293</v>
      </c>
      <c r="BW252" s="73" t="s">
        <v>294</v>
      </c>
      <c r="BX252" s="73" t="s">
        <v>295</v>
      </c>
      <c r="BY252" s="73" t="s">
        <v>296</v>
      </c>
      <c r="BZ252" s="73" t="s">
        <v>297</v>
      </c>
      <c r="CA252" s="73" t="s">
        <v>298</v>
      </c>
      <c r="CB252" s="73" t="s">
        <v>299</v>
      </c>
      <c r="CC252" s="73" t="s">
        <v>300</v>
      </c>
      <c r="CD252" s="73" t="s">
        <v>301</v>
      </c>
      <c r="CE252" s="73" t="s">
        <v>302</v>
      </c>
    </row>
    <row r="253" spans="1:83" x14ac:dyDescent="0.35">
      <c r="A253" s="71">
        <v>249</v>
      </c>
      <c r="B253" s="12" t="s">
        <v>303</v>
      </c>
      <c r="C253" s="12">
        <v>2036</v>
      </c>
      <c r="D253" s="12">
        <v>1767</v>
      </c>
      <c r="E253" s="12">
        <v>12515</v>
      </c>
      <c r="F253" s="12">
        <v>12062</v>
      </c>
      <c r="G253" s="12">
        <v>6552</v>
      </c>
      <c r="H253" s="12">
        <v>6660</v>
      </c>
      <c r="I253" s="12">
        <v>7059</v>
      </c>
      <c r="J253" s="12">
        <v>2476</v>
      </c>
      <c r="K253" s="12">
        <v>8759</v>
      </c>
      <c r="L253" s="12">
        <v>20748</v>
      </c>
      <c r="M253" s="12">
        <v>1044</v>
      </c>
      <c r="N253" s="12">
        <v>5843</v>
      </c>
      <c r="O253" s="12">
        <v>8235</v>
      </c>
      <c r="P253" s="12">
        <v>22867</v>
      </c>
      <c r="Q253" s="12">
        <v>2993</v>
      </c>
      <c r="R253" s="12">
        <v>2960</v>
      </c>
      <c r="S253" s="12">
        <v>2213</v>
      </c>
      <c r="T253" s="12">
        <v>15042</v>
      </c>
      <c r="U253" s="12">
        <v>9001</v>
      </c>
      <c r="V253" s="12">
        <v>14594</v>
      </c>
      <c r="W253" s="12">
        <v>2009</v>
      </c>
      <c r="X253" s="12">
        <v>11100</v>
      </c>
      <c r="Y253" s="12">
        <v>2999</v>
      </c>
      <c r="Z253" s="12">
        <v>1955</v>
      </c>
      <c r="AA253" s="12">
        <v>13871</v>
      </c>
      <c r="AB253" s="12">
        <v>16987</v>
      </c>
      <c r="AC253" s="12">
        <v>30445</v>
      </c>
      <c r="AD253" s="12">
        <v>7716</v>
      </c>
      <c r="AE253" s="12">
        <v>2498</v>
      </c>
      <c r="AF253" s="12">
        <v>962</v>
      </c>
      <c r="AG253" s="12">
        <v>9044</v>
      </c>
      <c r="AH253" s="12">
        <v>2624</v>
      </c>
      <c r="AI253" s="12">
        <v>16523</v>
      </c>
      <c r="AJ253" s="12">
        <v>2128</v>
      </c>
      <c r="AK253" s="12">
        <v>17118</v>
      </c>
      <c r="AL253" s="12">
        <v>16348</v>
      </c>
      <c r="AM253" s="12">
        <v>10090</v>
      </c>
      <c r="AN253" s="12">
        <v>1344</v>
      </c>
      <c r="AO253" s="12">
        <v>4571</v>
      </c>
      <c r="AP253" s="12">
        <v>12663</v>
      </c>
      <c r="AQ253" s="12">
        <v>1323</v>
      </c>
      <c r="AR253" s="12">
        <v>5744</v>
      </c>
      <c r="AS253" s="12">
        <v>11357</v>
      </c>
      <c r="AT253" s="12">
        <v>3310</v>
      </c>
      <c r="AU253" s="12">
        <v>8934</v>
      </c>
      <c r="AV253" s="12">
        <v>7193</v>
      </c>
      <c r="AW253" s="12">
        <v>4088</v>
      </c>
      <c r="AX253" s="12">
        <v>5267</v>
      </c>
      <c r="AY253" s="12">
        <v>18167</v>
      </c>
      <c r="AZ253" s="12">
        <v>11898</v>
      </c>
      <c r="BA253" s="12">
        <v>3394</v>
      </c>
      <c r="BB253" s="12">
        <v>16216</v>
      </c>
      <c r="BC253" s="12">
        <v>23796</v>
      </c>
      <c r="BD253" s="12">
        <v>3051</v>
      </c>
      <c r="BE253" s="12">
        <v>1792</v>
      </c>
      <c r="BF253" s="12">
        <v>2066</v>
      </c>
      <c r="BG253" s="12">
        <v>4020</v>
      </c>
      <c r="BH253" s="12">
        <v>2014</v>
      </c>
      <c r="BI253" s="12">
        <v>5509</v>
      </c>
      <c r="BJ253" s="12">
        <v>1229</v>
      </c>
      <c r="BK253" s="12">
        <v>538</v>
      </c>
      <c r="BL253" s="12">
        <v>4287</v>
      </c>
      <c r="BM253" s="12">
        <v>2371</v>
      </c>
      <c r="BN253" s="12">
        <v>5678</v>
      </c>
      <c r="BO253" s="12">
        <v>1931</v>
      </c>
      <c r="BP253" s="12">
        <v>2801</v>
      </c>
      <c r="BQ253" s="12">
        <v>2604</v>
      </c>
      <c r="BR253" s="12">
        <v>939</v>
      </c>
      <c r="BS253" s="12">
        <v>4315</v>
      </c>
      <c r="BT253" s="12">
        <v>4408</v>
      </c>
      <c r="BU253" s="12">
        <v>5871</v>
      </c>
      <c r="BV253" s="12">
        <v>588</v>
      </c>
      <c r="BW253" s="12">
        <v>15924</v>
      </c>
      <c r="BX253" s="12">
        <v>18550</v>
      </c>
      <c r="BY253" s="12">
        <v>4374</v>
      </c>
      <c r="BZ253" s="12">
        <v>11718</v>
      </c>
      <c r="CA253" s="12">
        <v>4753</v>
      </c>
      <c r="CB253" s="12">
        <v>15625</v>
      </c>
      <c r="CC253" s="12">
        <v>1151</v>
      </c>
      <c r="CD253" s="12">
        <v>597232</v>
      </c>
      <c r="CE253" s="12">
        <v>390348</v>
      </c>
    </row>
    <row r="257" spans="1:83" x14ac:dyDescent="0.35">
      <c r="B257" s="67" t="s">
        <v>377</v>
      </c>
      <c r="C257" s="67">
        <v>12450</v>
      </c>
      <c r="D257" s="67">
        <v>11707</v>
      </c>
      <c r="E257" s="67">
        <v>103407</v>
      </c>
      <c r="F257" s="67">
        <v>127693</v>
      </c>
      <c r="G257" s="67">
        <v>33317</v>
      </c>
      <c r="H257" s="67">
        <v>49008</v>
      </c>
      <c r="I257" s="67">
        <v>102737</v>
      </c>
      <c r="J257" s="67">
        <v>13962</v>
      </c>
      <c r="K257" s="67">
        <v>177361</v>
      </c>
      <c r="L257" s="67">
        <v>205741</v>
      </c>
      <c r="M257" s="67">
        <v>6230</v>
      </c>
      <c r="N257" s="67">
        <v>37429</v>
      </c>
      <c r="O257" s="67">
        <v>97625</v>
      </c>
      <c r="P257" s="67">
        <v>313521</v>
      </c>
      <c r="Q257" s="67">
        <v>13012</v>
      </c>
      <c r="R257" s="67">
        <v>21359</v>
      </c>
      <c r="S257" s="67">
        <v>16133</v>
      </c>
      <c r="T257" s="67">
        <v>155022</v>
      </c>
      <c r="U257" s="67">
        <v>45426</v>
      </c>
      <c r="V257" s="67">
        <v>139511</v>
      </c>
      <c r="W257" s="67">
        <v>10563</v>
      </c>
      <c r="X257" s="67">
        <v>149012</v>
      </c>
      <c r="Y257" s="67">
        <v>19726</v>
      </c>
      <c r="Z257" s="67">
        <v>21929</v>
      </c>
      <c r="AA257" s="67">
        <v>111783</v>
      </c>
      <c r="AB257" s="67">
        <v>160952</v>
      </c>
      <c r="AC257" s="67">
        <v>238603</v>
      </c>
      <c r="AD257" s="67">
        <v>65076</v>
      </c>
      <c r="AE257" s="67">
        <v>15560</v>
      </c>
      <c r="AF257" s="67">
        <v>5741</v>
      </c>
      <c r="AG257" s="67">
        <v>93392</v>
      </c>
      <c r="AH257" s="67">
        <v>19817</v>
      </c>
      <c r="AI257" s="67">
        <v>207830</v>
      </c>
      <c r="AJ257" s="67">
        <v>16035</v>
      </c>
      <c r="AK257" s="67">
        <v>159023</v>
      </c>
      <c r="AL257" s="67">
        <v>160665</v>
      </c>
      <c r="AM257" s="67">
        <v>74329</v>
      </c>
      <c r="AN257" s="67">
        <v>7555</v>
      </c>
      <c r="AO257" s="67">
        <v>47512</v>
      </c>
      <c r="AP257" s="67">
        <v>122902</v>
      </c>
      <c r="AQ257" s="67">
        <v>8605</v>
      </c>
      <c r="AR257" s="67">
        <v>87355</v>
      </c>
      <c r="AS257" s="67">
        <v>114979</v>
      </c>
      <c r="AT257" s="67">
        <v>148039</v>
      </c>
      <c r="AU257" s="67">
        <v>141749</v>
      </c>
      <c r="AV257" s="67">
        <v>54564</v>
      </c>
      <c r="AW257" s="67">
        <v>41632</v>
      </c>
      <c r="AX257" s="67">
        <v>29306</v>
      </c>
      <c r="AY257" s="67">
        <v>192850</v>
      </c>
      <c r="AZ257" s="67">
        <v>122968</v>
      </c>
      <c r="BA257" s="67">
        <v>32658</v>
      </c>
      <c r="BB257" s="67">
        <v>172091</v>
      </c>
      <c r="BC257" s="67">
        <v>160862</v>
      </c>
      <c r="BD257" s="67">
        <v>18966</v>
      </c>
      <c r="BE257" s="67">
        <v>16693</v>
      </c>
      <c r="BF257" s="67">
        <v>13993</v>
      </c>
      <c r="BG257" s="67">
        <v>64280</v>
      </c>
      <c r="BH257" s="67">
        <v>11577</v>
      </c>
      <c r="BI257" s="67">
        <v>108558</v>
      </c>
      <c r="BJ257" s="67">
        <v>7301</v>
      </c>
      <c r="BK257" s="67">
        <v>2904</v>
      </c>
      <c r="BL257" s="67">
        <v>28936</v>
      </c>
      <c r="BM257" s="67">
        <v>16066</v>
      </c>
      <c r="BN257" s="67">
        <v>111606</v>
      </c>
      <c r="BO257" s="67">
        <v>10329</v>
      </c>
      <c r="BP257" s="67">
        <v>30445</v>
      </c>
      <c r="BQ257" s="67">
        <v>20904</v>
      </c>
      <c r="BR257" s="67">
        <v>5973</v>
      </c>
      <c r="BS257" s="67">
        <v>28559</v>
      </c>
      <c r="BT257" s="67">
        <v>34245</v>
      </c>
      <c r="BU257" s="67">
        <v>43465</v>
      </c>
      <c r="BV257" s="67">
        <v>3912</v>
      </c>
      <c r="BW257" s="67">
        <v>170093</v>
      </c>
      <c r="BX257" s="67">
        <v>207881</v>
      </c>
      <c r="BY257" s="67">
        <v>39844</v>
      </c>
      <c r="BZ257" s="67">
        <v>228088</v>
      </c>
      <c r="CA257" s="67">
        <v>93380</v>
      </c>
      <c r="CB257" s="67">
        <v>155312</v>
      </c>
      <c r="CC257" s="67">
        <v>6738</v>
      </c>
      <c r="CD257" s="67">
        <v>6179249</v>
      </c>
      <c r="CE257" s="67">
        <v>4653078</v>
      </c>
    </row>
    <row r="259" spans="1:83" x14ac:dyDescent="0.35">
      <c r="A259" s="81">
        <v>1</v>
      </c>
      <c r="B259" s="81" t="s">
        <v>373</v>
      </c>
      <c r="C259" s="81">
        <f>SUM(C12:C19)</f>
        <v>3013</v>
      </c>
      <c r="D259" s="81">
        <f t="shared" ref="D259:BO259" si="335">SUM(D12:D19)</f>
        <v>2676</v>
      </c>
      <c r="E259" s="81">
        <f t="shared" si="335"/>
        <v>17578</v>
      </c>
      <c r="F259" s="81">
        <f t="shared" si="335"/>
        <v>21224</v>
      </c>
      <c r="G259" s="81">
        <f t="shared" si="335"/>
        <v>9117</v>
      </c>
      <c r="H259" s="81">
        <f t="shared" si="335"/>
        <v>9776</v>
      </c>
      <c r="I259" s="81">
        <f t="shared" si="335"/>
        <v>18685</v>
      </c>
      <c r="J259" s="81">
        <f t="shared" si="335"/>
        <v>3608</v>
      </c>
      <c r="K259" s="81">
        <f t="shared" si="335"/>
        <v>26821</v>
      </c>
      <c r="L259" s="81">
        <f t="shared" si="335"/>
        <v>26365</v>
      </c>
      <c r="M259" s="81">
        <f t="shared" si="335"/>
        <v>1747</v>
      </c>
      <c r="N259" s="81">
        <f t="shared" si="335"/>
        <v>8478</v>
      </c>
      <c r="O259" s="81">
        <f t="shared" si="335"/>
        <v>11208</v>
      </c>
      <c r="P259" s="81">
        <f t="shared" si="335"/>
        <v>30687</v>
      </c>
      <c r="Q259" s="81">
        <f t="shared" si="335"/>
        <v>3667</v>
      </c>
      <c r="R259" s="81">
        <f t="shared" si="335"/>
        <v>4561</v>
      </c>
      <c r="S259" s="81">
        <f t="shared" si="335"/>
        <v>3639</v>
      </c>
      <c r="T259" s="81">
        <f t="shared" si="335"/>
        <v>20891</v>
      </c>
      <c r="U259" s="81">
        <f t="shared" si="335"/>
        <v>12697</v>
      </c>
      <c r="V259" s="81">
        <f t="shared" si="335"/>
        <v>20611</v>
      </c>
      <c r="W259" s="81">
        <f t="shared" si="335"/>
        <v>2919</v>
      </c>
      <c r="X259" s="81">
        <f t="shared" si="335"/>
        <v>21223</v>
      </c>
      <c r="Y259" s="81">
        <f t="shared" si="335"/>
        <v>4326</v>
      </c>
      <c r="Z259" s="81">
        <f t="shared" si="335"/>
        <v>2904</v>
      </c>
      <c r="AA259" s="81">
        <f t="shared" si="335"/>
        <v>19670</v>
      </c>
      <c r="AB259" s="81">
        <f t="shared" si="335"/>
        <v>21911</v>
      </c>
      <c r="AC259" s="81">
        <f t="shared" si="335"/>
        <v>43370</v>
      </c>
      <c r="AD259" s="81">
        <f t="shared" si="335"/>
        <v>11153</v>
      </c>
      <c r="AE259" s="81">
        <f t="shared" si="335"/>
        <v>3764</v>
      </c>
      <c r="AF259" s="81">
        <f t="shared" si="335"/>
        <v>1539</v>
      </c>
      <c r="AG259" s="81">
        <f t="shared" si="335"/>
        <v>13121</v>
      </c>
      <c r="AH259" s="81">
        <f t="shared" si="335"/>
        <v>3969</v>
      </c>
      <c r="AI259" s="81">
        <f t="shared" si="335"/>
        <v>20394</v>
      </c>
      <c r="AJ259" s="81">
        <f t="shared" si="335"/>
        <v>3293</v>
      </c>
      <c r="AK259" s="81">
        <f t="shared" si="335"/>
        <v>26127</v>
      </c>
      <c r="AL259" s="81">
        <f t="shared" si="335"/>
        <v>23881</v>
      </c>
      <c r="AM259" s="81">
        <f t="shared" si="335"/>
        <v>13593</v>
      </c>
      <c r="AN259" s="81">
        <f t="shared" si="335"/>
        <v>2010</v>
      </c>
      <c r="AO259" s="81">
        <f t="shared" si="335"/>
        <v>7871</v>
      </c>
      <c r="AP259" s="81">
        <f t="shared" si="335"/>
        <v>24704</v>
      </c>
      <c r="AQ259" s="81">
        <f t="shared" si="335"/>
        <v>2063</v>
      </c>
      <c r="AR259" s="81">
        <f t="shared" si="335"/>
        <v>7995</v>
      </c>
      <c r="AS259" s="81">
        <f t="shared" si="335"/>
        <v>17706</v>
      </c>
      <c r="AT259" s="81">
        <f t="shared" si="335"/>
        <v>8841</v>
      </c>
      <c r="AU259" s="81">
        <f t="shared" si="335"/>
        <v>11412</v>
      </c>
      <c r="AV259" s="81">
        <f t="shared" si="335"/>
        <v>10083</v>
      </c>
      <c r="AW259" s="81">
        <f t="shared" si="335"/>
        <v>5809</v>
      </c>
      <c r="AX259" s="81">
        <f t="shared" si="335"/>
        <v>7269</v>
      </c>
      <c r="AY259" s="81">
        <f t="shared" si="335"/>
        <v>31384</v>
      </c>
      <c r="AZ259" s="81">
        <f t="shared" si="335"/>
        <v>18731</v>
      </c>
      <c r="BA259" s="81">
        <f t="shared" si="335"/>
        <v>4973</v>
      </c>
      <c r="BB259" s="81">
        <f t="shared" si="335"/>
        <v>22328</v>
      </c>
      <c r="BC259" s="81">
        <f t="shared" si="335"/>
        <v>38140</v>
      </c>
      <c r="BD259" s="81">
        <f t="shared" si="335"/>
        <v>4531</v>
      </c>
      <c r="BE259" s="81">
        <f t="shared" si="335"/>
        <v>3071</v>
      </c>
      <c r="BF259" s="81">
        <f t="shared" si="335"/>
        <v>3251</v>
      </c>
      <c r="BG259" s="81">
        <f t="shared" si="335"/>
        <v>8040</v>
      </c>
      <c r="BH259" s="81">
        <f t="shared" si="335"/>
        <v>2847</v>
      </c>
      <c r="BI259" s="81">
        <f t="shared" si="335"/>
        <v>11585</v>
      </c>
      <c r="BJ259" s="81">
        <f t="shared" si="335"/>
        <v>1795</v>
      </c>
      <c r="BK259" s="81">
        <f t="shared" si="335"/>
        <v>1164</v>
      </c>
      <c r="BL259" s="81">
        <f t="shared" si="335"/>
        <v>6793</v>
      </c>
      <c r="BM259" s="81">
        <f t="shared" si="335"/>
        <v>3735</v>
      </c>
      <c r="BN259" s="81">
        <f t="shared" si="335"/>
        <v>15784</v>
      </c>
      <c r="BO259" s="81">
        <f t="shared" si="335"/>
        <v>2917</v>
      </c>
      <c r="BP259" s="81">
        <f t="shared" ref="BP259:CE259" si="336">SUM(BP12:BP19)</f>
        <v>5148</v>
      </c>
      <c r="BQ259" s="81">
        <f t="shared" si="336"/>
        <v>3888</v>
      </c>
      <c r="BR259" s="81">
        <f t="shared" si="336"/>
        <v>1537</v>
      </c>
      <c r="BS259" s="81">
        <f t="shared" si="336"/>
        <v>6380</v>
      </c>
      <c r="BT259" s="81">
        <f t="shared" si="336"/>
        <v>6355</v>
      </c>
      <c r="BU259" s="81">
        <f t="shared" si="336"/>
        <v>8681</v>
      </c>
      <c r="BV259" s="81">
        <f t="shared" si="336"/>
        <v>968</v>
      </c>
      <c r="BW259" s="81">
        <f t="shared" si="336"/>
        <v>28285</v>
      </c>
      <c r="BX259" s="81">
        <f t="shared" si="336"/>
        <v>23193</v>
      </c>
      <c r="BY259" s="81">
        <f t="shared" si="336"/>
        <v>5866</v>
      </c>
      <c r="BZ259" s="81">
        <f t="shared" si="336"/>
        <v>16343</v>
      </c>
      <c r="CA259" s="81">
        <f t="shared" si="336"/>
        <v>9093</v>
      </c>
      <c r="CB259" s="81">
        <f t="shared" si="336"/>
        <v>23334</v>
      </c>
      <c r="CC259" s="81">
        <f t="shared" si="336"/>
        <v>1837</v>
      </c>
      <c r="CD259" s="81">
        <f t="shared" si="336"/>
        <v>922599</v>
      </c>
      <c r="CE259" s="81">
        <f t="shared" si="336"/>
        <v>620047</v>
      </c>
    </row>
    <row r="260" spans="1:83" x14ac:dyDescent="0.35">
      <c r="A260" s="81">
        <v>2</v>
      </c>
      <c r="B260" s="81" t="s">
        <v>374</v>
      </c>
      <c r="C260" s="81">
        <f>SUM(C16:C19)</f>
        <v>379</v>
      </c>
      <c r="D260" s="81">
        <f t="shared" ref="D260:BO260" si="337">SUM(D16:D19)</f>
        <v>364</v>
      </c>
      <c r="E260" s="81">
        <f t="shared" si="337"/>
        <v>2410</v>
      </c>
      <c r="F260" s="81">
        <f t="shared" si="337"/>
        <v>3249</v>
      </c>
      <c r="G260" s="81">
        <f t="shared" si="337"/>
        <v>1147</v>
      </c>
      <c r="H260" s="81">
        <f t="shared" si="337"/>
        <v>1118</v>
      </c>
      <c r="I260" s="81">
        <f t="shared" si="337"/>
        <v>3625</v>
      </c>
      <c r="J260" s="81">
        <f t="shared" si="337"/>
        <v>520</v>
      </c>
      <c r="K260" s="81">
        <f t="shared" si="337"/>
        <v>4835</v>
      </c>
      <c r="L260" s="81">
        <f t="shared" si="337"/>
        <v>2922</v>
      </c>
      <c r="M260" s="81">
        <f t="shared" si="337"/>
        <v>339</v>
      </c>
      <c r="N260" s="81">
        <f t="shared" si="337"/>
        <v>1172</v>
      </c>
      <c r="O260" s="81">
        <f t="shared" si="337"/>
        <v>1184</v>
      </c>
      <c r="P260" s="81">
        <f t="shared" si="337"/>
        <v>3446</v>
      </c>
      <c r="Q260" s="81">
        <f t="shared" si="337"/>
        <v>452</v>
      </c>
      <c r="R260" s="81">
        <f t="shared" si="337"/>
        <v>592</v>
      </c>
      <c r="S260" s="81">
        <f t="shared" si="337"/>
        <v>469</v>
      </c>
      <c r="T260" s="81">
        <f t="shared" si="337"/>
        <v>3730</v>
      </c>
      <c r="U260" s="81">
        <f t="shared" si="337"/>
        <v>1392</v>
      </c>
      <c r="V260" s="81">
        <f t="shared" si="337"/>
        <v>2716</v>
      </c>
      <c r="W260" s="81">
        <f t="shared" si="337"/>
        <v>379</v>
      </c>
      <c r="X260" s="81">
        <f t="shared" si="337"/>
        <v>4239</v>
      </c>
      <c r="Y260" s="81">
        <f t="shared" si="337"/>
        <v>551</v>
      </c>
      <c r="Z260" s="81">
        <f t="shared" si="337"/>
        <v>219</v>
      </c>
      <c r="AA260" s="81">
        <f t="shared" si="337"/>
        <v>2744</v>
      </c>
      <c r="AB260" s="81">
        <f t="shared" si="337"/>
        <v>3008</v>
      </c>
      <c r="AC260" s="81">
        <f t="shared" si="337"/>
        <v>6457</v>
      </c>
      <c r="AD260" s="81">
        <f t="shared" si="337"/>
        <v>1491</v>
      </c>
      <c r="AE260" s="81">
        <f t="shared" si="337"/>
        <v>469</v>
      </c>
      <c r="AF260" s="81">
        <f t="shared" si="337"/>
        <v>289</v>
      </c>
      <c r="AG260" s="81">
        <f t="shared" si="337"/>
        <v>1959</v>
      </c>
      <c r="AH260" s="81">
        <f t="shared" si="337"/>
        <v>627</v>
      </c>
      <c r="AI260" s="81">
        <f t="shared" si="337"/>
        <v>1892</v>
      </c>
      <c r="AJ260" s="81">
        <f t="shared" si="337"/>
        <v>354</v>
      </c>
      <c r="AK260" s="81">
        <f t="shared" si="337"/>
        <v>4142</v>
      </c>
      <c r="AL260" s="81">
        <f t="shared" si="337"/>
        <v>3110</v>
      </c>
      <c r="AM260" s="81">
        <f t="shared" si="337"/>
        <v>1760</v>
      </c>
      <c r="AN260" s="81">
        <f t="shared" si="337"/>
        <v>259</v>
      </c>
      <c r="AO260" s="81">
        <f t="shared" si="337"/>
        <v>810</v>
      </c>
      <c r="AP260" s="81">
        <f t="shared" si="337"/>
        <v>3666</v>
      </c>
      <c r="AQ260" s="81">
        <f t="shared" si="337"/>
        <v>204</v>
      </c>
      <c r="AR260" s="81">
        <f t="shared" si="337"/>
        <v>1385</v>
      </c>
      <c r="AS260" s="81">
        <f t="shared" si="337"/>
        <v>2650</v>
      </c>
      <c r="AT260" s="81">
        <f t="shared" si="337"/>
        <v>1257</v>
      </c>
      <c r="AU260" s="81">
        <f t="shared" si="337"/>
        <v>888</v>
      </c>
      <c r="AV260" s="81">
        <f t="shared" si="337"/>
        <v>1415</v>
      </c>
      <c r="AW260" s="81">
        <f t="shared" si="337"/>
        <v>575</v>
      </c>
      <c r="AX260" s="81">
        <f t="shared" si="337"/>
        <v>931</v>
      </c>
      <c r="AY260" s="81">
        <f t="shared" si="337"/>
        <v>5088</v>
      </c>
      <c r="AZ260" s="81">
        <f t="shared" si="337"/>
        <v>2972</v>
      </c>
      <c r="BA260" s="81">
        <f t="shared" si="337"/>
        <v>487</v>
      </c>
      <c r="BB260" s="81">
        <f t="shared" si="337"/>
        <v>4310</v>
      </c>
      <c r="BC260" s="81">
        <f t="shared" si="337"/>
        <v>5061</v>
      </c>
      <c r="BD260" s="81">
        <f t="shared" si="337"/>
        <v>563</v>
      </c>
      <c r="BE260" s="81">
        <f t="shared" si="337"/>
        <v>377</v>
      </c>
      <c r="BF260" s="81">
        <f t="shared" si="337"/>
        <v>316</v>
      </c>
      <c r="BG260" s="81">
        <f t="shared" si="337"/>
        <v>700</v>
      </c>
      <c r="BH260" s="81">
        <f t="shared" si="337"/>
        <v>399</v>
      </c>
      <c r="BI260" s="81">
        <f t="shared" si="337"/>
        <v>1436</v>
      </c>
      <c r="BJ260" s="81">
        <f t="shared" si="337"/>
        <v>184</v>
      </c>
      <c r="BK260" s="81">
        <f t="shared" si="337"/>
        <v>159</v>
      </c>
      <c r="BL260" s="81">
        <f t="shared" si="337"/>
        <v>809</v>
      </c>
      <c r="BM260" s="81">
        <f t="shared" si="337"/>
        <v>582</v>
      </c>
      <c r="BN260" s="81">
        <f t="shared" si="337"/>
        <v>2475</v>
      </c>
      <c r="BO260" s="81">
        <f t="shared" si="337"/>
        <v>379</v>
      </c>
      <c r="BP260" s="81">
        <f t="shared" ref="BP260:CE260" si="338">SUM(BP16:BP19)</f>
        <v>572</v>
      </c>
      <c r="BQ260" s="81">
        <f t="shared" si="338"/>
        <v>560</v>
      </c>
      <c r="BR260" s="81">
        <f t="shared" si="338"/>
        <v>193</v>
      </c>
      <c r="BS260" s="81">
        <f t="shared" si="338"/>
        <v>1007</v>
      </c>
      <c r="BT260" s="81">
        <f t="shared" si="338"/>
        <v>971</v>
      </c>
      <c r="BU260" s="81">
        <f t="shared" si="338"/>
        <v>1037</v>
      </c>
      <c r="BV260" s="81">
        <f t="shared" si="338"/>
        <v>132</v>
      </c>
      <c r="BW260" s="81">
        <f t="shared" si="338"/>
        <v>4956</v>
      </c>
      <c r="BX260" s="81">
        <f t="shared" si="338"/>
        <v>2354</v>
      </c>
      <c r="BY260" s="81">
        <f t="shared" si="338"/>
        <v>754</v>
      </c>
      <c r="BZ260" s="81">
        <f t="shared" si="338"/>
        <v>1444</v>
      </c>
      <c r="CA260" s="81">
        <f t="shared" si="338"/>
        <v>1078</v>
      </c>
      <c r="CB260" s="81">
        <f t="shared" si="338"/>
        <v>2531</v>
      </c>
      <c r="CC260" s="81">
        <f t="shared" si="338"/>
        <v>331</v>
      </c>
      <c r="CD260" s="81">
        <f t="shared" si="338"/>
        <v>128000</v>
      </c>
      <c r="CE260" s="81">
        <f t="shared" si="338"/>
        <v>88308</v>
      </c>
    </row>
    <row r="261" spans="1:83" x14ac:dyDescent="0.35">
      <c r="A261" s="81">
        <v>3</v>
      </c>
      <c r="B261" s="81" t="s">
        <v>375</v>
      </c>
      <c r="C261" s="81">
        <f>C259/C257*100</f>
        <v>24.200803212851405</v>
      </c>
      <c r="D261" s="81">
        <f t="shared" ref="D261:BO261" si="339">D259/D257*100</f>
        <v>22.858119074058255</v>
      </c>
      <c r="E261" s="81">
        <f t="shared" si="339"/>
        <v>16.998849207500459</v>
      </c>
      <c r="F261" s="81">
        <f t="shared" si="339"/>
        <v>16.621114704799794</v>
      </c>
      <c r="G261" s="81">
        <f t="shared" si="339"/>
        <v>27.364408560194498</v>
      </c>
      <c r="H261" s="81">
        <f t="shared" si="339"/>
        <v>19.947763630427684</v>
      </c>
      <c r="I261" s="81">
        <f t="shared" si="339"/>
        <v>18.187215900795234</v>
      </c>
      <c r="J261" s="81">
        <f t="shared" si="339"/>
        <v>25.841569975648188</v>
      </c>
      <c r="K261" s="81">
        <f t="shared" si="339"/>
        <v>15.122264759445425</v>
      </c>
      <c r="L261" s="81">
        <f t="shared" si="339"/>
        <v>12.814655319066205</v>
      </c>
      <c r="M261" s="81">
        <f t="shared" si="339"/>
        <v>28.041733547351527</v>
      </c>
      <c r="N261" s="81">
        <f t="shared" si="339"/>
        <v>22.650885676881565</v>
      </c>
      <c r="O261" s="81">
        <f t="shared" si="339"/>
        <v>11.480665813060179</v>
      </c>
      <c r="P261" s="81">
        <f t="shared" si="339"/>
        <v>9.787861100213382</v>
      </c>
      <c r="Q261" s="81">
        <f t="shared" si="339"/>
        <v>28.181678450660929</v>
      </c>
      <c r="R261" s="81">
        <f t="shared" si="339"/>
        <v>21.353995973594269</v>
      </c>
      <c r="S261" s="81">
        <f t="shared" si="339"/>
        <v>22.556251162214096</v>
      </c>
      <c r="T261" s="81">
        <f t="shared" si="339"/>
        <v>13.476151772006553</v>
      </c>
      <c r="U261" s="81">
        <f t="shared" si="339"/>
        <v>27.950953198608726</v>
      </c>
      <c r="V261" s="81">
        <f t="shared" si="339"/>
        <v>14.773745439427715</v>
      </c>
      <c r="W261" s="81">
        <f t="shared" si="339"/>
        <v>27.634194831013914</v>
      </c>
      <c r="X261" s="81">
        <f t="shared" si="339"/>
        <v>14.242477115936971</v>
      </c>
      <c r="Y261" s="81">
        <f t="shared" si="339"/>
        <v>21.930447125621008</v>
      </c>
      <c r="Z261" s="81">
        <f t="shared" si="339"/>
        <v>13.242737926946052</v>
      </c>
      <c r="AA261" s="81">
        <f t="shared" si="339"/>
        <v>17.596593399711942</v>
      </c>
      <c r="AB261" s="81">
        <f t="shared" si="339"/>
        <v>13.613375416273174</v>
      </c>
      <c r="AC261" s="81">
        <f t="shared" si="339"/>
        <v>18.17663650498946</v>
      </c>
      <c r="AD261" s="81">
        <f t="shared" si="339"/>
        <v>17.138422767226015</v>
      </c>
      <c r="AE261" s="81">
        <f t="shared" si="339"/>
        <v>24.190231362467866</v>
      </c>
      <c r="AF261" s="81">
        <f t="shared" si="339"/>
        <v>26.807176450095803</v>
      </c>
      <c r="AG261" s="81">
        <f t="shared" si="339"/>
        <v>14.049383244817543</v>
      </c>
      <c r="AH261" s="81">
        <f t="shared" si="339"/>
        <v>20.028258565877781</v>
      </c>
      <c r="AI261" s="81">
        <f t="shared" si="339"/>
        <v>9.8128277919453399</v>
      </c>
      <c r="AJ261" s="81">
        <f t="shared" si="339"/>
        <v>20.53632678515747</v>
      </c>
      <c r="AK261" s="81">
        <f t="shared" si="339"/>
        <v>16.429698848594228</v>
      </c>
      <c r="AL261" s="81">
        <f t="shared" si="339"/>
        <v>14.863847135343727</v>
      </c>
      <c r="AM261" s="81">
        <f t="shared" si="339"/>
        <v>18.287613179243635</v>
      </c>
      <c r="AN261" s="81">
        <f t="shared" si="339"/>
        <v>26.604897418927862</v>
      </c>
      <c r="AO261" s="81">
        <f t="shared" si="339"/>
        <v>16.566341134871191</v>
      </c>
      <c r="AP261" s="81">
        <f t="shared" si="339"/>
        <v>20.1005679321736</v>
      </c>
      <c r="AQ261" s="81">
        <f t="shared" si="339"/>
        <v>23.974433468913421</v>
      </c>
      <c r="AR261" s="81">
        <f t="shared" si="339"/>
        <v>9.1523095415259572</v>
      </c>
      <c r="AS261" s="81">
        <f t="shared" si="339"/>
        <v>15.399333791387992</v>
      </c>
      <c r="AT261" s="81">
        <f t="shared" si="339"/>
        <v>5.9720749262018789</v>
      </c>
      <c r="AU261" s="81">
        <f t="shared" si="339"/>
        <v>8.0508504469167317</v>
      </c>
      <c r="AV261" s="81">
        <f t="shared" si="339"/>
        <v>18.479217066197492</v>
      </c>
      <c r="AW261" s="81">
        <f t="shared" si="339"/>
        <v>13.953209069946196</v>
      </c>
      <c r="AX261" s="81">
        <f t="shared" si="339"/>
        <v>24.803794444823584</v>
      </c>
      <c r="AY261" s="81">
        <f t="shared" si="339"/>
        <v>16.27378791807104</v>
      </c>
      <c r="AZ261" s="81">
        <f t="shared" si="339"/>
        <v>15.232418190098237</v>
      </c>
      <c r="BA261" s="81">
        <f t="shared" si="339"/>
        <v>15.227509339212444</v>
      </c>
      <c r="BB261" s="81">
        <f t="shared" si="339"/>
        <v>12.974530916782401</v>
      </c>
      <c r="BC261" s="81">
        <f t="shared" si="339"/>
        <v>23.709763648344545</v>
      </c>
      <c r="BD261" s="81">
        <f t="shared" si="339"/>
        <v>23.890119160603184</v>
      </c>
      <c r="BE261" s="81">
        <f t="shared" si="339"/>
        <v>18.396932846103155</v>
      </c>
      <c r="BF261" s="81">
        <f t="shared" si="339"/>
        <v>23.233045093975559</v>
      </c>
      <c r="BG261" s="81">
        <f t="shared" si="339"/>
        <v>12.507778469197262</v>
      </c>
      <c r="BH261" s="81">
        <f t="shared" si="339"/>
        <v>24.591863176988856</v>
      </c>
      <c r="BI261" s="81">
        <f t="shared" si="339"/>
        <v>10.671714659444721</v>
      </c>
      <c r="BJ261" s="81">
        <f t="shared" si="339"/>
        <v>24.585673195452678</v>
      </c>
      <c r="BK261" s="81">
        <f t="shared" si="339"/>
        <v>40.082644628099175</v>
      </c>
      <c r="BL261" s="81">
        <f t="shared" si="339"/>
        <v>23.475946917334809</v>
      </c>
      <c r="BM261" s="81">
        <f t="shared" si="339"/>
        <v>23.247852607992034</v>
      </c>
      <c r="BN261" s="81">
        <f t="shared" si="339"/>
        <v>14.142608820314321</v>
      </c>
      <c r="BO261" s="81">
        <f t="shared" si="339"/>
        <v>28.240875205731435</v>
      </c>
      <c r="BP261" s="81">
        <f t="shared" ref="BP261:CE261" si="340">BP259/BP257*100</f>
        <v>16.909180489407127</v>
      </c>
      <c r="BQ261" s="81">
        <f t="shared" si="340"/>
        <v>18.599311136624568</v>
      </c>
      <c r="BR261" s="81">
        <f t="shared" si="340"/>
        <v>25.732462749037332</v>
      </c>
      <c r="BS261" s="81">
        <f t="shared" si="340"/>
        <v>22.339717777233094</v>
      </c>
      <c r="BT261" s="81">
        <f t="shared" si="340"/>
        <v>18.557453642867571</v>
      </c>
      <c r="BU261" s="81">
        <f t="shared" si="340"/>
        <v>19.972391579431729</v>
      </c>
      <c r="BV261" s="81">
        <f t="shared" si="340"/>
        <v>24.744376278118612</v>
      </c>
      <c r="BW261" s="81">
        <f t="shared" si="340"/>
        <v>16.62913817735004</v>
      </c>
      <c r="BX261" s="81">
        <f t="shared" si="340"/>
        <v>11.156863782644878</v>
      </c>
      <c r="BY261" s="81">
        <f t="shared" si="340"/>
        <v>14.722417427969079</v>
      </c>
      <c r="BZ261" s="81">
        <f t="shared" si="340"/>
        <v>7.1652169338150191</v>
      </c>
      <c r="CA261" s="81">
        <f t="shared" si="340"/>
        <v>9.7376311844077961</v>
      </c>
      <c r="CB261" s="81">
        <f t="shared" si="340"/>
        <v>15.023951787369938</v>
      </c>
      <c r="CC261" s="81">
        <f t="shared" si="340"/>
        <v>27.263282873256163</v>
      </c>
      <c r="CD261" s="81">
        <f t="shared" si="340"/>
        <v>14.930600789837081</v>
      </c>
      <c r="CE261" s="81">
        <f t="shared" si="340"/>
        <v>13.325523449209321</v>
      </c>
    </row>
    <row r="262" spans="1:83" x14ac:dyDescent="0.35">
      <c r="A262" s="81">
        <v>4</v>
      </c>
      <c r="B262" s="81" t="s">
        <v>376</v>
      </c>
      <c r="C262" s="81">
        <f>C260/C257*100</f>
        <v>3.0441767068273093</v>
      </c>
      <c r="D262" s="81">
        <f t="shared" ref="D262:BO262" si="341">D260/D257*100</f>
        <v>3.109250875544546</v>
      </c>
      <c r="E262" s="81">
        <f t="shared" si="341"/>
        <v>2.3305965746999719</v>
      </c>
      <c r="F262" s="81">
        <f t="shared" si="341"/>
        <v>2.5443837955095425</v>
      </c>
      <c r="G262" s="81">
        <f t="shared" si="341"/>
        <v>3.4426869165891287</v>
      </c>
      <c r="H262" s="81">
        <f t="shared" si="341"/>
        <v>2.2812602024159321</v>
      </c>
      <c r="I262" s="81">
        <f t="shared" si="341"/>
        <v>3.5284269542618532</v>
      </c>
      <c r="J262" s="81">
        <f t="shared" si="341"/>
        <v>3.7243947858472999</v>
      </c>
      <c r="K262" s="81">
        <f t="shared" si="341"/>
        <v>2.7260784501666095</v>
      </c>
      <c r="L262" s="81">
        <f t="shared" si="341"/>
        <v>1.4202322337307587</v>
      </c>
      <c r="M262" s="81">
        <f t="shared" si="341"/>
        <v>5.4414125200642056</v>
      </c>
      <c r="N262" s="81">
        <f t="shared" si="341"/>
        <v>3.1312618557802776</v>
      </c>
      <c r="O262" s="81">
        <f t="shared" si="341"/>
        <v>1.2128040973111396</v>
      </c>
      <c r="P262" s="81">
        <f t="shared" si="341"/>
        <v>1.0991289259730608</v>
      </c>
      <c r="Q262" s="81">
        <f t="shared" si="341"/>
        <v>3.4737165693206271</v>
      </c>
      <c r="R262" s="81">
        <f t="shared" si="341"/>
        <v>2.7716653401376465</v>
      </c>
      <c r="S262" s="81">
        <f t="shared" si="341"/>
        <v>2.9070848571251471</v>
      </c>
      <c r="T262" s="81">
        <f t="shared" si="341"/>
        <v>2.4061101005018641</v>
      </c>
      <c r="U262" s="81">
        <f t="shared" si="341"/>
        <v>3.0643243957205124</v>
      </c>
      <c r="V262" s="81">
        <f t="shared" si="341"/>
        <v>1.9467998939151754</v>
      </c>
      <c r="W262" s="81">
        <f t="shared" si="341"/>
        <v>3.5879958345167093</v>
      </c>
      <c r="X262" s="81">
        <f t="shared" si="341"/>
        <v>2.8447373365903417</v>
      </c>
      <c r="Y262" s="81">
        <f t="shared" si="341"/>
        <v>2.7932677684274561</v>
      </c>
      <c r="Z262" s="81">
        <f t="shared" si="341"/>
        <v>0.99867755027589034</v>
      </c>
      <c r="AA262" s="81">
        <f t="shared" si="341"/>
        <v>2.4547560899242282</v>
      </c>
      <c r="AB262" s="81">
        <f t="shared" si="341"/>
        <v>1.8688801630299716</v>
      </c>
      <c r="AC262" s="81">
        <f t="shared" si="341"/>
        <v>2.7061688243651587</v>
      </c>
      <c r="AD262" s="81">
        <f t="shared" si="341"/>
        <v>2.2911672505992993</v>
      </c>
      <c r="AE262" s="81">
        <f t="shared" si="341"/>
        <v>3.01413881748072</v>
      </c>
      <c r="AF262" s="81">
        <f t="shared" si="341"/>
        <v>5.0339662079777039</v>
      </c>
      <c r="AG262" s="81">
        <f t="shared" si="341"/>
        <v>2.0976100736679801</v>
      </c>
      <c r="AH262" s="81">
        <f t="shared" si="341"/>
        <v>3.1639501438159154</v>
      </c>
      <c r="AI262" s="81">
        <f t="shared" si="341"/>
        <v>0.91035942837896355</v>
      </c>
      <c r="AJ262" s="81">
        <f t="shared" si="341"/>
        <v>2.2076707202993453</v>
      </c>
      <c r="AK262" s="81">
        <f t="shared" si="341"/>
        <v>2.6046546725945303</v>
      </c>
      <c r="AL262" s="81">
        <f t="shared" si="341"/>
        <v>1.9357047272274608</v>
      </c>
      <c r="AM262" s="81">
        <f t="shared" si="341"/>
        <v>2.3678510406436248</v>
      </c>
      <c r="AN262" s="81">
        <f t="shared" si="341"/>
        <v>3.4281932495036402</v>
      </c>
      <c r="AO262" s="81">
        <f t="shared" si="341"/>
        <v>1.7048324633776728</v>
      </c>
      <c r="AP262" s="81">
        <f t="shared" si="341"/>
        <v>2.9828643960228476</v>
      </c>
      <c r="AQ262" s="81">
        <f t="shared" si="341"/>
        <v>2.3707147007553746</v>
      </c>
      <c r="AR262" s="81">
        <f t="shared" si="341"/>
        <v>1.5854845171999314</v>
      </c>
      <c r="AS262" s="81">
        <f t="shared" si="341"/>
        <v>2.3047686968924763</v>
      </c>
      <c r="AT262" s="81">
        <f t="shared" si="341"/>
        <v>0.84910057484851964</v>
      </c>
      <c r="AU262" s="81">
        <f t="shared" si="341"/>
        <v>0.62645944592201708</v>
      </c>
      <c r="AV262" s="81">
        <f t="shared" si="341"/>
        <v>2.5932849497837402</v>
      </c>
      <c r="AW262" s="81">
        <f t="shared" si="341"/>
        <v>1.3811491160645657</v>
      </c>
      <c r="AX262" s="81">
        <f t="shared" si="341"/>
        <v>3.1768238585955095</v>
      </c>
      <c r="AY262" s="81">
        <f t="shared" si="341"/>
        <v>2.6383199377754734</v>
      </c>
      <c r="AZ262" s="81">
        <f t="shared" si="341"/>
        <v>2.4168889467178456</v>
      </c>
      <c r="BA262" s="81">
        <f t="shared" si="341"/>
        <v>1.4912119541919284</v>
      </c>
      <c r="BB262" s="81">
        <f t="shared" si="341"/>
        <v>2.5044889041263052</v>
      </c>
      <c r="BC262" s="81">
        <f t="shared" si="341"/>
        <v>3.1461749822829503</v>
      </c>
      <c r="BD262" s="81">
        <f t="shared" si="341"/>
        <v>2.9684698934936202</v>
      </c>
      <c r="BE262" s="81">
        <f t="shared" si="341"/>
        <v>2.2584316779488409</v>
      </c>
      <c r="BF262" s="81">
        <f t="shared" si="341"/>
        <v>2.2582719931394268</v>
      </c>
      <c r="BG262" s="81">
        <f t="shared" si="341"/>
        <v>1.088985687616677</v>
      </c>
      <c r="BH262" s="81">
        <f t="shared" si="341"/>
        <v>3.4464887276496499</v>
      </c>
      <c r="BI262" s="81">
        <f t="shared" si="341"/>
        <v>1.3227951878258628</v>
      </c>
      <c r="BJ262" s="81">
        <f t="shared" si="341"/>
        <v>2.5202027119572663</v>
      </c>
      <c r="BK262" s="81">
        <f t="shared" si="341"/>
        <v>5.4752066115702478</v>
      </c>
      <c r="BL262" s="81">
        <f t="shared" si="341"/>
        <v>2.7958252695604093</v>
      </c>
      <c r="BM262" s="81">
        <f t="shared" si="341"/>
        <v>3.6225569525706462</v>
      </c>
      <c r="BN262" s="81">
        <f t="shared" si="341"/>
        <v>2.2176227084565348</v>
      </c>
      <c r="BO262" s="81">
        <f t="shared" si="341"/>
        <v>3.6692806660857782</v>
      </c>
      <c r="BP262" s="81">
        <f t="shared" ref="BP262:CE262" si="342">BP260/BP257*100</f>
        <v>1.8787978321563474</v>
      </c>
      <c r="BQ262" s="81">
        <f t="shared" si="342"/>
        <v>2.6789131266743209</v>
      </c>
      <c r="BR262" s="81">
        <f t="shared" si="342"/>
        <v>3.2312070986104136</v>
      </c>
      <c r="BS262" s="81">
        <f t="shared" si="342"/>
        <v>3.5260338247137506</v>
      </c>
      <c r="BT262" s="81">
        <f t="shared" si="342"/>
        <v>2.835450430719813</v>
      </c>
      <c r="BU262" s="81">
        <f t="shared" si="342"/>
        <v>2.3858276774416196</v>
      </c>
      <c r="BV262" s="81">
        <f t="shared" si="342"/>
        <v>3.3742331288343559</v>
      </c>
      <c r="BW262" s="81">
        <f t="shared" si="342"/>
        <v>2.9137001522696404</v>
      </c>
      <c r="BX262" s="81">
        <f t="shared" si="342"/>
        <v>1.1323786204607444</v>
      </c>
      <c r="BY262" s="81">
        <f t="shared" si="342"/>
        <v>1.8923802831041059</v>
      </c>
      <c r="BZ262" s="81">
        <f t="shared" si="342"/>
        <v>0.63308898319946683</v>
      </c>
      <c r="CA262" s="81">
        <f t="shared" si="342"/>
        <v>1.1544227886056972</v>
      </c>
      <c r="CB262" s="81">
        <f t="shared" si="342"/>
        <v>1.6296229525084991</v>
      </c>
      <c r="CC262" s="81">
        <f t="shared" si="342"/>
        <v>4.912436924903532</v>
      </c>
      <c r="CD262" s="81">
        <f t="shared" si="342"/>
        <v>2.0714491356473901</v>
      </c>
      <c r="CE262" s="81">
        <f t="shared" si="342"/>
        <v>1.8978405262065239</v>
      </c>
    </row>
    <row r="263" spans="1:83" x14ac:dyDescent="0.35">
      <c r="A263" s="81">
        <v>5</v>
      </c>
      <c r="B263" s="81" t="s">
        <v>378</v>
      </c>
      <c r="C263" s="81">
        <f>C22</f>
        <v>0</v>
      </c>
      <c r="D263" s="81">
        <f t="shared" ref="D263:BO263" si="343">D22</f>
        <v>11</v>
      </c>
      <c r="E263" s="81">
        <f t="shared" si="343"/>
        <v>70</v>
      </c>
      <c r="F263" s="81">
        <f t="shared" si="343"/>
        <v>43</v>
      </c>
      <c r="G263" s="81">
        <f t="shared" si="343"/>
        <v>22</v>
      </c>
      <c r="H263" s="81">
        <f t="shared" si="343"/>
        <v>25</v>
      </c>
      <c r="I263" s="81">
        <f t="shared" si="343"/>
        <v>16</v>
      </c>
      <c r="J263" s="81">
        <f t="shared" si="343"/>
        <v>5</v>
      </c>
      <c r="K263" s="81">
        <f t="shared" si="343"/>
        <v>25</v>
      </c>
      <c r="L263" s="81">
        <f t="shared" si="343"/>
        <v>29</v>
      </c>
      <c r="M263" s="81">
        <f t="shared" si="343"/>
        <v>7</v>
      </c>
      <c r="N263" s="81">
        <f t="shared" si="343"/>
        <v>59</v>
      </c>
      <c r="O263" s="81">
        <f t="shared" si="343"/>
        <v>40</v>
      </c>
      <c r="P263" s="81">
        <f t="shared" si="343"/>
        <v>85</v>
      </c>
      <c r="Q263" s="81">
        <f t="shared" si="343"/>
        <v>15</v>
      </c>
      <c r="R263" s="81">
        <f t="shared" si="343"/>
        <v>16</v>
      </c>
      <c r="S263" s="81">
        <f t="shared" si="343"/>
        <v>17</v>
      </c>
      <c r="T263" s="81">
        <f t="shared" si="343"/>
        <v>65</v>
      </c>
      <c r="U263" s="81">
        <f t="shared" si="343"/>
        <v>85</v>
      </c>
      <c r="V263" s="81">
        <f t="shared" si="343"/>
        <v>74</v>
      </c>
      <c r="W263" s="81">
        <f t="shared" si="343"/>
        <v>19</v>
      </c>
      <c r="X263" s="81">
        <f t="shared" si="343"/>
        <v>17</v>
      </c>
      <c r="Y263" s="81">
        <f t="shared" si="343"/>
        <v>26</v>
      </c>
      <c r="Z263" s="81">
        <f t="shared" si="343"/>
        <v>14</v>
      </c>
      <c r="AA263" s="81">
        <f t="shared" si="343"/>
        <v>87</v>
      </c>
      <c r="AB263" s="81">
        <f t="shared" si="343"/>
        <v>43</v>
      </c>
      <c r="AC263" s="81">
        <f t="shared" si="343"/>
        <v>115</v>
      </c>
      <c r="AD263" s="81">
        <f t="shared" si="343"/>
        <v>132</v>
      </c>
      <c r="AE263" s="81">
        <f t="shared" si="343"/>
        <v>16</v>
      </c>
      <c r="AF263" s="81">
        <f t="shared" si="343"/>
        <v>8</v>
      </c>
      <c r="AG263" s="81">
        <f t="shared" si="343"/>
        <v>22</v>
      </c>
      <c r="AH263" s="81">
        <f t="shared" si="343"/>
        <v>5</v>
      </c>
      <c r="AI263" s="81">
        <f t="shared" si="343"/>
        <v>64</v>
      </c>
      <c r="AJ263" s="81">
        <f t="shared" si="343"/>
        <v>10</v>
      </c>
      <c r="AK263" s="81">
        <f t="shared" si="343"/>
        <v>38</v>
      </c>
      <c r="AL263" s="81">
        <f t="shared" si="343"/>
        <v>49</v>
      </c>
      <c r="AM263" s="81">
        <f t="shared" si="343"/>
        <v>65</v>
      </c>
      <c r="AN263" s="81">
        <f t="shared" si="343"/>
        <v>15</v>
      </c>
      <c r="AO263" s="81">
        <f t="shared" si="343"/>
        <v>23</v>
      </c>
      <c r="AP263" s="81">
        <f t="shared" si="343"/>
        <v>19</v>
      </c>
      <c r="AQ263" s="81">
        <f t="shared" si="343"/>
        <v>3</v>
      </c>
      <c r="AR263" s="81">
        <f t="shared" si="343"/>
        <v>14</v>
      </c>
      <c r="AS263" s="81">
        <f t="shared" si="343"/>
        <v>37</v>
      </c>
      <c r="AT263" s="81">
        <f t="shared" si="343"/>
        <v>23</v>
      </c>
      <c r="AU263" s="81">
        <f t="shared" si="343"/>
        <v>33</v>
      </c>
      <c r="AV263" s="81">
        <f t="shared" si="343"/>
        <v>70</v>
      </c>
      <c r="AW263" s="81">
        <f t="shared" si="343"/>
        <v>27</v>
      </c>
      <c r="AX263" s="81">
        <f t="shared" si="343"/>
        <v>44</v>
      </c>
      <c r="AY263" s="81">
        <f t="shared" si="343"/>
        <v>25</v>
      </c>
      <c r="AZ263" s="81">
        <f t="shared" si="343"/>
        <v>26</v>
      </c>
      <c r="BA263" s="81">
        <f t="shared" si="343"/>
        <v>12</v>
      </c>
      <c r="BB263" s="81">
        <f t="shared" si="343"/>
        <v>41</v>
      </c>
      <c r="BC263" s="81">
        <f t="shared" si="343"/>
        <v>84</v>
      </c>
      <c r="BD263" s="81">
        <f t="shared" si="343"/>
        <v>8</v>
      </c>
      <c r="BE263" s="81">
        <f t="shared" si="343"/>
        <v>17</v>
      </c>
      <c r="BF263" s="81">
        <f t="shared" si="343"/>
        <v>14</v>
      </c>
      <c r="BG263" s="81">
        <f t="shared" si="343"/>
        <v>11</v>
      </c>
      <c r="BH263" s="81">
        <f t="shared" si="343"/>
        <v>12</v>
      </c>
      <c r="BI263" s="81">
        <f t="shared" si="343"/>
        <v>23</v>
      </c>
      <c r="BJ263" s="81">
        <f t="shared" si="343"/>
        <v>14</v>
      </c>
      <c r="BK263" s="81">
        <f t="shared" si="343"/>
        <v>7</v>
      </c>
      <c r="BL263" s="81">
        <f t="shared" si="343"/>
        <v>21</v>
      </c>
      <c r="BM263" s="81">
        <f t="shared" si="343"/>
        <v>20</v>
      </c>
      <c r="BN263" s="81">
        <f t="shared" si="343"/>
        <v>9</v>
      </c>
      <c r="BO263" s="81">
        <f t="shared" si="343"/>
        <v>13</v>
      </c>
      <c r="BP263" s="81">
        <f t="shared" ref="BP263:CE263" si="344">BP22</f>
        <v>11</v>
      </c>
      <c r="BQ263" s="81">
        <f t="shared" si="344"/>
        <v>50</v>
      </c>
      <c r="BR263" s="81">
        <f t="shared" si="344"/>
        <v>11</v>
      </c>
      <c r="BS263" s="81">
        <f t="shared" si="344"/>
        <v>21</v>
      </c>
      <c r="BT263" s="81">
        <f t="shared" si="344"/>
        <v>15</v>
      </c>
      <c r="BU263" s="81">
        <f t="shared" si="344"/>
        <v>30</v>
      </c>
      <c r="BV263" s="81">
        <f t="shared" si="344"/>
        <v>3</v>
      </c>
      <c r="BW263" s="81">
        <f t="shared" si="344"/>
        <v>44</v>
      </c>
      <c r="BX263" s="81">
        <f t="shared" si="344"/>
        <v>48</v>
      </c>
      <c r="BY263" s="81">
        <f t="shared" si="344"/>
        <v>41</v>
      </c>
      <c r="BZ263" s="81">
        <f t="shared" si="344"/>
        <v>42</v>
      </c>
      <c r="CA263" s="81">
        <f t="shared" si="344"/>
        <v>14</v>
      </c>
      <c r="CB263" s="81">
        <f t="shared" si="344"/>
        <v>78</v>
      </c>
      <c r="CC263" s="81">
        <f t="shared" si="344"/>
        <v>7</v>
      </c>
      <c r="CD263" s="81">
        <f t="shared" si="344"/>
        <v>2516</v>
      </c>
      <c r="CE263" s="81">
        <f t="shared" si="344"/>
        <v>1181</v>
      </c>
    </row>
    <row r="264" spans="1:83" x14ac:dyDescent="0.35">
      <c r="A264" s="81">
        <v>6</v>
      </c>
      <c r="B264" s="81" t="s">
        <v>379</v>
      </c>
      <c r="C264" s="81">
        <f>C263/C24*100</f>
        <v>0</v>
      </c>
      <c r="D264" s="81">
        <f t="shared" ref="D264:BO264" si="345">D263/D24*100</f>
        <v>0.44516390125455285</v>
      </c>
      <c r="E264" s="81">
        <f t="shared" si="345"/>
        <v>0.43008110100761854</v>
      </c>
      <c r="F264" s="81">
        <f t="shared" si="345"/>
        <v>0.21425012456402592</v>
      </c>
      <c r="G264" s="81">
        <f t="shared" si="345"/>
        <v>0.26407394070339696</v>
      </c>
      <c r="H264" s="81">
        <f t="shared" si="345"/>
        <v>0.27790128946198311</v>
      </c>
      <c r="I264" s="81">
        <f t="shared" si="345"/>
        <v>9.1407678244972576E-2</v>
      </c>
      <c r="J264" s="81">
        <f t="shared" si="345"/>
        <v>0.14992503748125938</v>
      </c>
      <c r="K264" s="81">
        <f t="shared" si="345"/>
        <v>9.9104098945532376E-2</v>
      </c>
      <c r="L264" s="81">
        <f t="shared" si="345"/>
        <v>0.118362515815681</v>
      </c>
      <c r="M264" s="81">
        <f t="shared" si="345"/>
        <v>0.4539559014267186</v>
      </c>
      <c r="N264" s="81">
        <f t="shared" si="345"/>
        <v>0.76030927835051543</v>
      </c>
      <c r="O264" s="81">
        <f t="shared" si="345"/>
        <v>0.38402457757296465</v>
      </c>
      <c r="P264" s="81">
        <f t="shared" si="345"/>
        <v>0.29591978833031612</v>
      </c>
      <c r="Q264" s="81">
        <f t="shared" si="345"/>
        <v>0.44365572315882873</v>
      </c>
      <c r="R264" s="81">
        <f t="shared" si="345"/>
        <v>0.38387715930902111</v>
      </c>
      <c r="S264" s="81">
        <f t="shared" si="345"/>
        <v>0.51452784503631965</v>
      </c>
      <c r="T264" s="81">
        <f t="shared" si="345"/>
        <v>0.33558779493004282</v>
      </c>
      <c r="U264" s="81">
        <f t="shared" si="345"/>
        <v>0.73810350816255643</v>
      </c>
      <c r="V264" s="81">
        <f t="shared" si="345"/>
        <v>0.38686741948975323</v>
      </c>
      <c r="W264" s="81">
        <f t="shared" si="345"/>
        <v>0.71267816954238561</v>
      </c>
      <c r="X264" s="81">
        <f t="shared" si="345"/>
        <v>8.4851509857748933E-2</v>
      </c>
      <c r="Y264" s="81">
        <f t="shared" si="345"/>
        <v>0.66107297228578688</v>
      </c>
      <c r="Z264" s="81">
        <f t="shared" si="345"/>
        <v>0.51641460715603094</v>
      </c>
      <c r="AA264" s="81">
        <f t="shared" si="345"/>
        <v>0.47936525428398258</v>
      </c>
      <c r="AB264" s="81">
        <f t="shared" si="345"/>
        <v>0.20988919802801775</v>
      </c>
      <c r="AC264" s="81">
        <f t="shared" si="345"/>
        <v>0.28656865188138547</v>
      </c>
      <c r="AD264" s="81">
        <f t="shared" si="345"/>
        <v>1.3178913738019169</v>
      </c>
      <c r="AE264" s="81">
        <f t="shared" si="345"/>
        <v>0.47351287363125188</v>
      </c>
      <c r="AF264" s="81">
        <f t="shared" si="345"/>
        <v>0.56457304163726185</v>
      </c>
      <c r="AG264" s="81">
        <f t="shared" si="345"/>
        <v>0.17959183673469387</v>
      </c>
      <c r="AH264" s="81">
        <f t="shared" si="345"/>
        <v>0.13451708366962603</v>
      </c>
      <c r="AI264" s="81">
        <f t="shared" si="345"/>
        <v>0.33597564176597194</v>
      </c>
      <c r="AJ264" s="81">
        <f t="shared" si="345"/>
        <v>0.32530904359141183</v>
      </c>
      <c r="AK264" s="81">
        <f t="shared" si="345"/>
        <v>0.15641078411195719</v>
      </c>
      <c r="AL264" s="81">
        <f t="shared" si="345"/>
        <v>0.21579248689831332</v>
      </c>
      <c r="AM264" s="81">
        <f t="shared" si="345"/>
        <v>0.52892830987061601</v>
      </c>
      <c r="AN264" s="81">
        <f t="shared" si="345"/>
        <v>0.82964601769911517</v>
      </c>
      <c r="AO264" s="81">
        <f t="shared" si="345"/>
        <v>0.32226425669048619</v>
      </c>
      <c r="AP264" s="81">
        <f t="shared" si="345"/>
        <v>8.1297334303196273E-2</v>
      </c>
      <c r="AQ264" s="81">
        <f t="shared" si="345"/>
        <v>0.1566579634464752</v>
      </c>
      <c r="AR264" s="81">
        <f t="shared" si="345"/>
        <v>0.19170204025742846</v>
      </c>
      <c r="AS264" s="81">
        <f t="shared" si="345"/>
        <v>0.22242260294559665</v>
      </c>
      <c r="AT264" s="81">
        <f t="shared" si="345"/>
        <v>0.30839367122552963</v>
      </c>
      <c r="AU264" s="81">
        <f t="shared" si="345"/>
        <v>0.30910453353315848</v>
      </c>
      <c r="AV264" s="81">
        <f t="shared" si="345"/>
        <v>0.76956904133685133</v>
      </c>
      <c r="AW264" s="81">
        <f t="shared" si="345"/>
        <v>0.51087984862819302</v>
      </c>
      <c r="AX264" s="81">
        <f t="shared" si="345"/>
        <v>0.66435150234032914</v>
      </c>
      <c r="AY264" s="81">
        <f t="shared" si="345"/>
        <v>8.4189257450749275E-2</v>
      </c>
      <c r="AZ264" s="81">
        <f t="shared" si="345"/>
        <v>0.14796266788071932</v>
      </c>
      <c r="BA264" s="81">
        <f t="shared" si="345"/>
        <v>0.26396832380114388</v>
      </c>
      <c r="BB264" s="81">
        <f t="shared" si="345"/>
        <v>0.19583492548719911</v>
      </c>
      <c r="BC264" s="81">
        <f t="shared" si="345"/>
        <v>0.23595505617977525</v>
      </c>
      <c r="BD264" s="81">
        <f t="shared" si="345"/>
        <v>0.19564685742235266</v>
      </c>
      <c r="BE264" s="81">
        <f t="shared" si="345"/>
        <v>0.60390763765541744</v>
      </c>
      <c r="BF264" s="81">
        <f t="shared" si="345"/>
        <v>0.47489823609226595</v>
      </c>
      <c r="BG264" s="81">
        <f t="shared" si="345"/>
        <v>0.14469876348329386</v>
      </c>
      <c r="BH264" s="81">
        <f t="shared" si="345"/>
        <v>0.45714285714285718</v>
      </c>
      <c r="BI264" s="81">
        <f t="shared" si="345"/>
        <v>0.22140931844435888</v>
      </c>
      <c r="BJ264" s="81">
        <f t="shared" si="345"/>
        <v>0.85626911314984711</v>
      </c>
      <c r="BK264" s="81">
        <f t="shared" si="345"/>
        <v>0.67437379576107903</v>
      </c>
      <c r="BL264" s="81">
        <f t="shared" si="345"/>
        <v>0.33975084937712347</v>
      </c>
      <c r="BM264" s="81">
        <f t="shared" si="345"/>
        <v>0.57686760888376121</v>
      </c>
      <c r="BN264" s="81">
        <f t="shared" si="345"/>
        <v>6.1987740202493286E-2</v>
      </c>
      <c r="BO264" s="81">
        <f t="shared" si="345"/>
        <v>0.48872180451127822</v>
      </c>
      <c r="BP264" s="81">
        <f t="shared" ref="BP264:CE264" si="346">BP263/BP24*100</f>
        <v>0.22921441967076475</v>
      </c>
      <c r="BQ264" s="81">
        <f t="shared" si="346"/>
        <v>1.4723203769140165</v>
      </c>
      <c r="BR264" s="81">
        <f t="shared" si="346"/>
        <v>0.77192982456140358</v>
      </c>
      <c r="BS264" s="81">
        <f t="shared" si="346"/>
        <v>0.36231884057971014</v>
      </c>
      <c r="BT264" s="81">
        <f t="shared" si="346"/>
        <v>0.26001040041601664</v>
      </c>
      <c r="BU264" s="81">
        <f t="shared" si="346"/>
        <v>0.37565740045078888</v>
      </c>
      <c r="BV264" s="81">
        <f t="shared" si="346"/>
        <v>0.33594624860022393</v>
      </c>
      <c r="BW264" s="81">
        <f t="shared" si="346"/>
        <v>0.16378796902918405</v>
      </c>
      <c r="BX264" s="81">
        <f t="shared" si="346"/>
        <v>0.22025421006745285</v>
      </c>
      <c r="BY264" s="81">
        <f t="shared" si="346"/>
        <v>0.75243163883281328</v>
      </c>
      <c r="BZ264" s="81">
        <f t="shared" si="346"/>
        <v>0.27647949443749592</v>
      </c>
      <c r="CA264" s="81">
        <f t="shared" si="346"/>
        <v>0.16906170752324598</v>
      </c>
      <c r="CB264" s="81">
        <f t="shared" si="346"/>
        <v>0.35903337169159955</v>
      </c>
      <c r="CC264" s="81">
        <f t="shared" si="346"/>
        <v>0.42042042042042044</v>
      </c>
      <c r="CD264" s="81">
        <f t="shared" si="346"/>
        <v>0.29380441687530362</v>
      </c>
      <c r="CE264" s="81">
        <f t="shared" si="346"/>
        <v>0.20384210435473016</v>
      </c>
    </row>
    <row r="265" spans="1:83" x14ac:dyDescent="0.35">
      <c r="A265" s="81">
        <v>7</v>
      </c>
      <c r="B265" s="81" t="s">
        <v>380</v>
      </c>
      <c r="C265" s="81">
        <f>C76</f>
        <v>1137</v>
      </c>
      <c r="D265" s="81">
        <f t="shared" ref="D265:BO265" si="347">D76</f>
        <v>582</v>
      </c>
      <c r="E265" s="81">
        <f t="shared" si="347"/>
        <v>4384</v>
      </c>
      <c r="F265" s="81">
        <f t="shared" si="347"/>
        <v>8907</v>
      </c>
      <c r="G265" s="81">
        <f t="shared" si="347"/>
        <v>3299</v>
      </c>
      <c r="H265" s="81">
        <f t="shared" si="347"/>
        <v>3118</v>
      </c>
      <c r="I265" s="81">
        <f t="shared" si="347"/>
        <v>7241</v>
      </c>
      <c r="J265" s="81">
        <f t="shared" si="347"/>
        <v>851</v>
      </c>
      <c r="K265" s="81">
        <f t="shared" si="347"/>
        <v>11319</v>
      </c>
      <c r="L265" s="81">
        <f t="shared" si="347"/>
        <v>21713</v>
      </c>
      <c r="M265" s="81">
        <f t="shared" si="347"/>
        <v>382</v>
      </c>
      <c r="N265" s="81">
        <f t="shared" si="347"/>
        <v>1983</v>
      </c>
      <c r="O265" s="81">
        <f t="shared" si="347"/>
        <v>4751</v>
      </c>
      <c r="P265" s="81">
        <f t="shared" si="347"/>
        <v>18409</v>
      </c>
      <c r="Q265" s="81">
        <f t="shared" si="347"/>
        <v>1001</v>
      </c>
      <c r="R265" s="81">
        <f t="shared" si="347"/>
        <v>1127</v>
      </c>
      <c r="S265" s="81">
        <f t="shared" si="347"/>
        <v>789</v>
      </c>
      <c r="T265" s="81">
        <f t="shared" si="347"/>
        <v>14724</v>
      </c>
      <c r="U265" s="81">
        <f t="shared" si="347"/>
        <v>3981</v>
      </c>
      <c r="V265" s="81">
        <f t="shared" si="347"/>
        <v>9493</v>
      </c>
      <c r="W265" s="81">
        <f t="shared" si="347"/>
        <v>546</v>
      </c>
      <c r="X265" s="81">
        <f t="shared" si="347"/>
        <v>12701</v>
      </c>
      <c r="Y265" s="81">
        <f t="shared" si="347"/>
        <v>1070</v>
      </c>
      <c r="Z265" s="81">
        <f t="shared" si="347"/>
        <v>928</v>
      </c>
      <c r="AA265" s="81">
        <f t="shared" si="347"/>
        <v>4238</v>
      </c>
      <c r="AB265" s="81">
        <f t="shared" si="347"/>
        <v>16531</v>
      </c>
      <c r="AC265" s="81">
        <f t="shared" si="347"/>
        <v>16293</v>
      </c>
      <c r="AD265" s="81">
        <f t="shared" si="347"/>
        <v>3380</v>
      </c>
      <c r="AE265" s="81">
        <f t="shared" si="347"/>
        <v>1331</v>
      </c>
      <c r="AF265" s="81">
        <f t="shared" si="347"/>
        <v>272</v>
      </c>
      <c r="AG265" s="81">
        <f t="shared" si="347"/>
        <v>7980</v>
      </c>
      <c r="AH265" s="81">
        <f t="shared" si="347"/>
        <v>658</v>
      </c>
      <c r="AI265" s="81">
        <f t="shared" si="347"/>
        <v>12971</v>
      </c>
      <c r="AJ265" s="81">
        <f t="shared" si="347"/>
        <v>825</v>
      </c>
      <c r="AK265" s="81">
        <f t="shared" si="347"/>
        <v>13665</v>
      </c>
      <c r="AL265" s="81">
        <f t="shared" si="347"/>
        <v>12333</v>
      </c>
      <c r="AM265" s="81">
        <f t="shared" si="347"/>
        <v>5709</v>
      </c>
      <c r="AN265" s="81">
        <f t="shared" si="347"/>
        <v>510</v>
      </c>
      <c r="AO265" s="81">
        <f t="shared" si="347"/>
        <v>2769</v>
      </c>
      <c r="AP265" s="81">
        <f t="shared" si="347"/>
        <v>14109</v>
      </c>
      <c r="AQ265" s="81">
        <f t="shared" si="347"/>
        <v>593</v>
      </c>
      <c r="AR265" s="81">
        <f t="shared" si="347"/>
        <v>5661</v>
      </c>
      <c r="AS265" s="81">
        <f t="shared" si="347"/>
        <v>7106</v>
      </c>
      <c r="AT265" s="81">
        <f t="shared" si="347"/>
        <v>4802</v>
      </c>
      <c r="AU265" s="81">
        <f t="shared" si="347"/>
        <v>6879</v>
      </c>
      <c r="AV265" s="81">
        <f t="shared" si="347"/>
        <v>2971</v>
      </c>
      <c r="AW265" s="81">
        <f t="shared" si="347"/>
        <v>1966</v>
      </c>
      <c r="AX265" s="81">
        <f t="shared" si="347"/>
        <v>1880</v>
      </c>
      <c r="AY265" s="81">
        <f t="shared" si="347"/>
        <v>18510</v>
      </c>
      <c r="AZ265" s="81">
        <f t="shared" si="347"/>
        <v>11123</v>
      </c>
      <c r="BA265" s="81">
        <f t="shared" si="347"/>
        <v>1787</v>
      </c>
      <c r="BB265" s="81">
        <f t="shared" si="347"/>
        <v>15712</v>
      </c>
      <c r="BC265" s="81">
        <f t="shared" si="347"/>
        <v>14723</v>
      </c>
      <c r="BD265" s="81">
        <f t="shared" si="347"/>
        <v>1257</v>
      </c>
      <c r="BE265" s="81">
        <f t="shared" si="347"/>
        <v>629</v>
      </c>
      <c r="BF265" s="81">
        <f t="shared" si="347"/>
        <v>1006</v>
      </c>
      <c r="BG265" s="81">
        <f t="shared" si="347"/>
        <v>2925</v>
      </c>
      <c r="BH265" s="81">
        <f t="shared" si="347"/>
        <v>578</v>
      </c>
      <c r="BI265" s="81">
        <f t="shared" si="347"/>
        <v>6071</v>
      </c>
      <c r="BJ265" s="81">
        <f t="shared" si="347"/>
        <v>490</v>
      </c>
      <c r="BK265" s="81">
        <f t="shared" si="347"/>
        <v>289</v>
      </c>
      <c r="BL265" s="81">
        <f t="shared" si="347"/>
        <v>2204</v>
      </c>
      <c r="BM265" s="81">
        <f t="shared" si="347"/>
        <v>789</v>
      </c>
      <c r="BN265" s="81">
        <f t="shared" si="347"/>
        <v>7422</v>
      </c>
      <c r="BO265" s="81">
        <f t="shared" si="347"/>
        <v>752</v>
      </c>
      <c r="BP265" s="81">
        <f t="shared" ref="BP265:CE265" si="348">BP76</f>
        <v>1435</v>
      </c>
      <c r="BQ265" s="81">
        <f t="shared" si="348"/>
        <v>1073</v>
      </c>
      <c r="BR265" s="81">
        <f t="shared" si="348"/>
        <v>381</v>
      </c>
      <c r="BS265" s="81">
        <f t="shared" si="348"/>
        <v>1751</v>
      </c>
      <c r="BT265" s="81">
        <f t="shared" si="348"/>
        <v>1381</v>
      </c>
      <c r="BU265" s="81">
        <f t="shared" si="348"/>
        <v>2532</v>
      </c>
      <c r="BV265" s="81">
        <f t="shared" si="348"/>
        <v>182</v>
      </c>
      <c r="BW265" s="81">
        <f t="shared" si="348"/>
        <v>13463</v>
      </c>
      <c r="BX265" s="81">
        <f t="shared" si="348"/>
        <v>16165</v>
      </c>
      <c r="BY265" s="81">
        <f t="shared" si="348"/>
        <v>1753</v>
      </c>
      <c r="BZ265" s="81">
        <f t="shared" si="348"/>
        <v>9428</v>
      </c>
      <c r="CA265" s="81">
        <f t="shared" si="348"/>
        <v>5137</v>
      </c>
      <c r="CB265" s="81">
        <f t="shared" si="348"/>
        <v>9917</v>
      </c>
      <c r="CC265" s="81">
        <f t="shared" si="348"/>
        <v>396</v>
      </c>
      <c r="CD265" s="81">
        <f t="shared" si="348"/>
        <v>431371</v>
      </c>
      <c r="CE265" s="81">
        <f t="shared" si="348"/>
        <v>341891</v>
      </c>
    </row>
    <row r="266" spans="1:83" x14ac:dyDescent="0.35">
      <c r="A266" s="81">
        <v>8</v>
      </c>
      <c r="B266" s="81" t="s">
        <v>381</v>
      </c>
      <c r="C266" s="81">
        <f>C265/C259*100</f>
        <v>37.736475273813475</v>
      </c>
      <c r="D266" s="81">
        <f t="shared" ref="D266:BO266" si="349">D265/D259*100</f>
        <v>21.748878923766814</v>
      </c>
      <c r="E266" s="81">
        <f t="shared" si="349"/>
        <v>24.940266241893276</v>
      </c>
      <c r="F266" s="81">
        <f t="shared" si="349"/>
        <v>41.966641537881642</v>
      </c>
      <c r="G266" s="81">
        <f t="shared" si="349"/>
        <v>36.185148623450694</v>
      </c>
      <c r="H266" s="81">
        <f t="shared" si="349"/>
        <v>31.894435351882162</v>
      </c>
      <c r="I266" s="81">
        <f t="shared" si="349"/>
        <v>38.753010436178755</v>
      </c>
      <c r="J266" s="81">
        <f t="shared" si="349"/>
        <v>23.586474501108647</v>
      </c>
      <c r="K266" s="81">
        <f t="shared" si="349"/>
        <v>42.202005890906378</v>
      </c>
      <c r="L266" s="81">
        <f t="shared" si="349"/>
        <v>82.355395410582204</v>
      </c>
      <c r="M266" s="81">
        <f t="shared" si="349"/>
        <v>21.866056096164854</v>
      </c>
      <c r="N266" s="81">
        <f t="shared" si="349"/>
        <v>23.389950460014155</v>
      </c>
      <c r="O266" s="81">
        <f t="shared" si="349"/>
        <v>42.389364739471809</v>
      </c>
      <c r="P266" s="81">
        <f t="shared" si="349"/>
        <v>59.989572131521498</v>
      </c>
      <c r="Q266" s="81">
        <f t="shared" si="349"/>
        <v>27.29751840741751</v>
      </c>
      <c r="R266" s="81">
        <f t="shared" si="349"/>
        <v>24.709493532120149</v>
      </c>
      <c r="S266" s="81">
        <f t="shared" si="349"/>
        <v>21.681780708985983</v>
      </c>
      <c r="T266" s="81">
        <f t="shared" si="349"/>
        <v>70.480111052606389</v>
      </c>
      <c r="U266" s="81">
        <f t="shared" si="349"/>
        <v>31.353863117271796</v>
      </c>
      <c r="V266" s="81">
        <f t="shared" si="349"/>
        <v>46.057930231429815</v>
      </c>
      <c r="W266" s="81">
        <f t="shared" si="349"/>
        <v>18.705035971223023</v>
      </c>
      <c r="X266" s="81">
        <f t="shared" si="349"/>
        <v>59.845450690288835</v>
      </c>
      <c r="Y266" s="81">
        <f t="shared" si="349"/>
        <v>24.734165510864539</v>
      </c>
      <c r="Z266" s="81">
        <f t="shared" si="349"/>
        <v>31.955922865013775</v>
      </c>
      <c r="AA266" s="81">
        <f t="shared" si="349"/>
        <v>21.545500762582613</v>
      </c>
      <c r="AB266" s="81">
        <f t="shared" si="349"/>
        <v>75.446122951941959</v>
      </c>
      <c r="AC266" s="81">
        <f t="shared" si="349"/>
        <v>37.567442932902928</v>
      </c>
      <c r="AD266" s="81">
        <f t="shared" si="349"/>
        <v>30.305747332556265</v>
      </c>
      <c r="AE266" s="81">
        <f t="shared" si="349"/>
        <v>35.361317747077578</v>
      </c>
      <c r="AF266" s="81">
        <f t="shared" si="349"/>
        <v>17.673814165042234</v>
      </c>
      <c r="AG266" s="81">
        <f t="shared" si="349"/>
        <v>60.818535172624031</v>
      </c>
      <c r="AH266" s="81">
        <f t="shared" si="349"/>
        <v>16.578483245149911</v>
      </c>
      <c r="AI266" s="81">
        <f t="shared" si="349"/>
        <v>63.602039815632047</v>
      </c>
      <c r="AJ266" s="81">
        <f t="shared" si="349"/>
        <v>25.053143030671123</v>
      </c>
      <c r="AK266" s="81">
        <f t="shared" si="349"/>
        <v>52.302216098289122</v>
      </c>
      <c r="AL266" s="81">
        <f t="shared" si="349"/>
        <v>51.643566014823506</v>
      </c>
      <c r="AM266" s="81">
        <f t="shared" si="349"/>
        <v>41.99955859633635</v>
      </c>
      <c r="AN266" s="81">
        <f t="shared" si="349"/>
        <v>25.373134328358208</v>
      </c>
      <c r="AO266" s="81">
        <f t="shared" si="349"/>
        <v>35.179773853385846</v>
      </c>
      <c r="AP266" s="81">
        <f t="shared" si="349"/>
        <v>57.1122085492228</v>
      </c>
      <c r="AQ266" s="81">
        <f t="shared" si="349"/>
        <v>28.744546776539021</v>
      </c>
      <c r="AR266" s="81">
        <f t="shared" si="349"/>
        <v>70.806754221388374</v>
      </c>
      <c r="AS266" s="81">
        <f t="shared" si="349"/>
        <v>40.133288150909294</v>
      </c>
      <c r="AT266" s="81">
        <f t="shared" si="349"/>
        <v>54.315122723673795</v>
      </c>
      <c r="AU266" s="81">
        <f t="shared" si="349"/>
        <v>60.278654048370143</v>
      </c>
      <c r="AV266" s="81">
        <f t="shared" si="349"/>
        <v>29.465436873946242</v>
      </c>
      <c r="AW266" s="81">
        <f t="shared" si="349"/>
        <v>33.84403511792047</v>
      </c>
      <c r="AX266" s="81">
        <f t="shared" si="349"/>
        <v>25.86325491814555</v>
      </c>
      <c r="AY266" s="81">
        <f t="shared" si="349"/>
        <v>58.979097629365285</v>
      </c>
      <c r="AZ266" s="81">
        <f t="shared" si="349"/>
        <v>59.382841279162889</v>
      </c>
      <c r="BA266" s="81">
        <f t="shared" si="349"/>
        <v>35.934043836718274</v>
      </c>
      <c r="BB266" s="81">
        <f t="shared" si="349"/>
        <v>70.369043353636684</v>
      </c>
      <c r="BC266" s="81">
        <f t="shared" si="349"/>
        <v>38.602517042475093</v>
      </c>
      <c r="BD266" s="81">
        <f t="shared" si="349"/>
        <v>27.742220260428162</v>
      </c>
      <c r="BE266" s="81">
        <f t="shared" si="349"/>
        <v>20.481927710843372</v>
      </c>
      <c r="BF266" s="81">
        <f t="shared" si="349"/>
        <v>30.944324823131343</v>
      </c>
      <c r="BG266" s="81">
        <f t="shared" si="349"/>
        <v>36.380597014925378</v>
      </c>
      <c r="BH266" s="81">
        <f t="shared" si="349"/>
        <v>20.302072356866876</v>
      </c>
      <c r="BI266" s="81">
        <f t="shared" si="349"/>
        <v>52.403970651704789</v>
      </c>
      <c r="BJ266" s="81">
        <f t="shared" si="349"/>
        <v>27.298050139275766</v>
      </c>
      <c r="BK266" s="81">
        <f t="shared" si="349"/>
        <v>24.828178694158076</v>
      </c>
      <c r="BL266" s="81">
        <f t="shared" si="349"/>
        <v>32.44516413955543</v>
      </c>
      <c r="BM266" s="81">
        <f t="shared" si="349"/>
        <v>21.124497991967871</v>
      </c>
      <c r="BN266" s="81">
        <f t="shared" si="349"/>
        <v>47.022301064368982</v>
      </c>
      <c r="BO266" s="81">
        <f t="shared" si="349"/>
        <v>25.779910867329448</v>
      </c>
      <c r="BP266" s="81">
        <f t="shared" ref="BP266:CE266" si="350">BP265/BP259*100</f>
        <v>27.874902874902872</v>
      </c>
      <c r="BQ266" s="81">
        <f t="shared" si="350"/>
        <v>27.597736625514401</v>
      </c>
      <c r="BR266" s="81">
        <f t="shared" si="350"/>
        <v>24.788549121665582</v>
      </c>
      <c r="BS266" s="81">
        <f t="shared" si="350"/>
        <v>27.445141065830718</v>
      </c>
      <c r="BT266" s="81">
        <f t="shared" si="350"/>
        <v>21.730920535011801</v>
      </c>
      <c r="BU266" s="81">
        <f t="shared" si="350"/>
        <v>29.167146642091922</v>
      </c>
      <c r="BV266" s="81">
        <f t="shared" si="350"/>
        <v>18.801652892561986</v>
      </c>
      <c r="BW266" s="81">
        <f t="shared" si="350"/>
        <v>47.597666607742624</v>
      </c>
      <c r="BX266" s="81">
        <f t="shared" si="350"/>
        <v>69.697753632561543</v>
      </c>
      <c r="BY266" s="81">
        <f t="shared" si="350"/>
        <v>29.884077736106374</v>
      </c>
      <c r="BZ266" s="81">
        <f t="shared" si="350"/>
        <v>57.688306920394048</v>
      </c>
      <c r="CA266" s="81">
        <f t="shared" si="350"/>
        <v>56.494006378532937</v>
      </c>
      <c r="CB266" s="81">
        <f t="shared" si="350"/>
        <v>42.500214279592015</v>
      </c>
      <c r="CC266" s="81">
        <f t="shared" si="350"/>
        <v>21.556886227544911</v>
      </c>
      <c r="CD266" s="81">
        <f t="shared" si="350"/>
        <v>46.756066286653244</v>
      </c>
      <c r="CE266" s="81">
        <f t="shared" si="350"/>
        <v>55.139529745325753</v>
      </c>
    </row>
    <row r="267" spans="1:83" x14ac:dyDescent="0.35">
      <c r="A267" s="81">
        <v>9</v>
      </c>
      <c r="B267" s="81" t="s">
        <v>382</v>
      </c>
      <c r="C267" s="81">
        <f>C128</f>
        <v>644</v>
      </c>
      <c r="D267" s="81">
        <f t="shared" ref="D267:BO267" si="351">D128</f>
        <v>355</v>
      </c>
      <c r="E267" s="81">
        <f t="shared" si="351"/>
        <v>2085</v>
      </c>
      <c r="F267" s="81">
        <f t="shared" si="351"/>
        <v>5816</v>
      </c>
      <c r="G267" s="81">
        <f t="shared" si="351"/>
        <v>1325</v>
      </c>
      <c r="H267" s="81">
        <f t="shared" si="351"/>
        <v>1262</v>
      </c>
      <c r="I267" s="81">
        <f t="shared" si="351"/>
        <v>3774</v>
      </c>
      <c r="J267" s="81">
        <f t="shared" si="351"/>
        <v>392</v>
      </c>
      <c r="K267" s="81">
        <f t="shared" si="351"/>
        <v>7424</v>
      </c>
      <c r="L267" s="81">
        <f t="shared" si="351"/>
        <v>18447</v>
      </c>
      <c r="M267" s="81">
        <f t="shared" si="351"/>
        <v>246</v>
      </c>
      <c r="N267" s="81">
        <f t="shared" si="351"/>
        <v>1074</v>
      </c>
      <c r="O267" s="81">
        <f t="shared" si="351"/>
        <v>1894</v>
      </c>
      <c r="P267" s="81">
        <f t="shared" si="351"/>
        <v>10671</v>
      </c>
      <c r="Q267" s="81">
        <f t="shared" si="351"/>
        <v>389</v>
      </c>
      <c r="R267" s="81">
        <f t="shared" si="351"/>
        <v>558</v>
      </c>
      <c r="S267" s="81">
        <f t="shared" si="351"/>
        <v>411</v>
      </c>
      <c r="T267" s="81">
        <f t="shared" si="351"/>
        <v>13126</v>
      </c>
      <c r="U267" s="81">
        <f t="shared" si="351"/>
        <v>1766</v>
      </c>
      <c r="V267" s="81">
        <f t="shared" si="351"/>
        <v>3759</v>
      </c>
      <c r="W267" s="81">
        <f t="shared" si="351"/>
        <v>316</v>
      </c>
      <c r="X267" s="81">
        <f t="shared" si="351"/>
        <v>8015</v>
      </c>
      <c r="Y267" s="81">
        <f t="shared" si="351"/>
        <v>504</v>
      </c>
      <c r="Z267" s="81">
        <f t="shared" si="351"/>
        <v>323</v>
      </c>
      <c r="AA267" s="81">
        <f t="shared" si="351"/>
        <v>2356</v>
      </c>
      <c r="AB267" s="81">
        <f t="shared" si="351"/>
        <v>12484</v>
      </c>
      <c r="AC267" s="81">
        <f t="shared" si="351"/>
        <v>8552</v>
      </c>
      <c r="AD267" s="81">
        <f t="shared" si="351"/>
        <v>2372</v>
      </c>
      <c r="AE267" s="81">
        <f t="shared" si="351"/>
        <v>622</v>
      </c>
      <c r="AF267" s="81">
        <f t="shared" si="351"/>
        <v>159</v>
      </c>
      <c r="AG267" s="81">
        <f t="shared" si="351"/>
        <v>5799</v>
      </c>
      <c r="AH267" s="81">
        <f t="shared" si="351"/>
        <v>397</v>
      </c>
      <c r="AI267" s="81">
        <f t="shared" si="351"/>
        <v>9562</v>
      </c>
      <c r="AJ267" s="81">
        <f t="shared" si="351"/>
        <v>324</v>
      </c>
      <c r="AK267" s="81">
        <f t="shared" si="351"/>
        <v>8794</v>
      </c>
      <c r="AL267" s="81">
        <f t="shared" si="351"/>
        <v>6717</v>
      </c>
      <c r="AM267" s="81">
        <f t="shared" si="351"/>
        <v>2698</v>
      </c>
      <c r="AN267" s="81">
        <f t="shared" si="351"/>
        <v>294</v>
      </c>
      <c r="AO267" s="81">
        <f t="shared" si="351"/>
        <v>1145</v>
      </c>
      <c r="AP267" s="81">
        <f t="shared" si="351"/>
        <v>10917</v>
      </c>
      <c r="AQ267" s="81">
        <f t="shared" si="351"/>
        <v>222</v>
      </c>
      <c r="AR267" s="81">
        <f t="shared" si="351"/>
        <v>4866</v>
      </c>
      <c r="AS267" s="81">
        <f t="shared" si="351"/>
        <v>3250</v>
      </c>
      <c r="AT267" s="81">
        <f t="shared" si="351"/>
        <v>3535</v>
      </c>
      <c r="AU267" s="81">
        <f t="shared" si="351"/>
        <v>4409</v>
      </c>
      <c r="AV267" s="81">
        <f t="shared" si="351"/>
        <v>2105</v>
      </c>
      <c r="AW267" s="81">
        <f t="shared" si="351"/>
        <v>991</v>
      </c>
      <c r="AX267" s="81">
        <f t="shared" si="351"/>
        <v>976</v>
      </c>
      <c r="AY267" s="81">
        <f t="shared" si="351"/>
        <v>13898</v>
      </c>
      <c r="AZ267" s="81">
        <f t="shared" si="351"/>
        <v>9062</v>
      </c>
      <c r="BA267" s="81">
        <f t="shared" si="351"/>
        <v>775</v>
      </c>
      <c r="BB267" s="81">
        <f t="shared" si="351"/>
        <v>13675</v>
      </c>
      <c r="BC267" s="81">
        <f t="shared" si="351"/>
        <v>5439</v>
      </c>
      <c r="BD267" s="81">
        <f t="shared" si="351"/>
        <v>545</v>
      </c>
      <c r="BE267" s="81">
        <f t="shared" si="351"/>
        <v>313</v>
      </c>
      <c r="BF267" s="81">
        <f t="shared" si="351"/>
        <v>421</v>
      </c>
      <c r="BG267" s="81">
        <f t="shared" si="351"/>
        <v>1340</v>
      </c>
      <c r="BH267" s="81">
        <f t="shared" si="351"/>
        <v>317</v>
      </c>
      <c r="BI267" s="81">
        <f t="shared" si="351"/>
        <v>4146</v>
      </c>
      <c r="BJ267" s="81">
        <f t="shared" si="351"/>
        <v>306</v>
      </c>
      <c r="BK267" s="81">
        <f t="shared" si="351"/>
        <v>152</v>
      </c>
      <c r="BL267" s="81">
        <f t="shared" si="351"/>
        <v>946</v>
      </c>
      <c r="BM267" s="81">
        <f t="shared" si="351"/>
        <v>362</v>
      </c>
      <c r="BN267" s="81">
        <f t="shared" si="351"/>
        <v>4817</v>
      </c>
      <c r="BO267" s="81">
        <f t="shared" si="351"/>
        <v>352</v>
      </c>
      <c r="BP267" s="81">
        <f t="shared" ref="BP267:CE267" si="352">BP128</f>
        <v>573</v>
      </c>
      <c r="BQ267" s="81">
        <f t="shared" si="352"/>
        <v>826</v>
      </c>
      <c r="BR267" s="81">
        <f t="shared" si="352"/>
        <v>157</v>
      </c>
      <c r="BS267" s="81">
        <f t="shared" si="352"/>
        <v>1136</v>
      </c>
      <c r="BT267" s="81">
        <f t="shared" si="352"/>
        <v>760</v>
      </c>
      <c r="BU267" s="81">
        <f t="shared" si="352"/>
        <v>1112</v>
      </c>
      <c r="BV267" s="81">
        <f t="shared" si="352"/>
        <v>110</v>
      </c>
      <c r="BW267" s="81">
        <f t="shared" si="352"/>
        <v>9097</v>
      </c>
      <c r="BX267" s="81">
        <f t="shared" si="352"/>
        <v>13631</v>
      </c>
      <c r="BY267" s="81">
        <f t="shared" si="352"/>
        <v>874</v>
      </c>
      <c r="BZ267" s="81">
        <f t="shared" si="352"/>
        <v>6210</v>
      </c>
      <c r="CA267" s="81">
        <f t="shared" si="352"/>
        <v>4003</v>
      </c>
      <c r="CB267" s="81">
        <f t="shared" si="352"/>
        <v>3700</v>
      </c>
      <c r="CC267" s="81">
        <f t="shared" si="352"/>
        <v>258</v>
      </c>
      <c r="CD267" s="81">
        <f t="shared" si="352"/>
        <v>277552</v>
      </c>
      <c r="CE267" s="81">
        <f t="shared" si="352"/>
        <v>232277</v>
      </c>
    </row>
    <row r="268" spans="1:83" x14ac:dyDescent="0.35">
      <c r="A268" s="81">
        <v>10</v>
      </c>
      <c r="B268" s="81" t="s">
        <v>383</v>
      </c>
      <c r="C268" s="81">
        <f>C267/C259*100</f>
        <v>21.374045801526716</v>
      </c>
      <c r="D268" s="81">
        <f t="shared" ref="D268:BO268" si="353">D267/D259*100</f>
        <v>13.266068759342303</v>
      </c>
      <c r="E268" s="81">
        <f t="shared" si="353"/>
        <v>11.8614176811924</v>
      </c>
      <c r="F268" s="81">
        <f t="shared" si="353"/>
        <v>27.40294006784772</v>
      </c>
      <c r="G268" s="81">
        <f t="shared" si="353"/>
        <v>14.533289459251947</v>
      </c>
      <c r="H268" s="81">
        <f t="shared" si="353"/>
        <v>12.909165302782325</v>
      </c>
      <c r="I268" s="81">
        <f t="shared" si="353"/>
        <v>20.198019801980198</v>
      </c>
      <c r="J268" s="81">
        <f t="shared" si="353"/>
        <v>10.864745011086473</v>
      </c>
      <c r="K268" s="81">
        <f t="shared" si="353"/>
        <v>27.679803139331121</v>
      </c>
      <c r="L268" s="81">
        <f t="shared" si="353"/>
        <v>69.967760288260948</v>
      </c>
      <c r="M268" s="81">
        <f t="shared" si="353"/>
        <v>14.081282198053808</v>
      </c>
      <c r="N268" s="81">
        <f t="shared" si="353"/>
        <v>12.668082094833688</v>
      </c>
      <c r="O268" s="81">
        <f t="shared" si="353"/>
        <v>16.898643825838686</v>
      </c>
      <c r="P268" s="81">
        <f t="shared" si="353"/>
        <v>34.773682666927364</v>
      </c>
      <c r="Q268" s="81">
        <f t="shared" si="353"/>
        <v>10.608126533951459</v>
      </c>
      <c r="R268" s="81">
        <f t="shared" si="353"/>
        <v>12.234159175619382</v>
      </c>
      <c r="S268" s="81">
        <f t="shared" si="353"/>
        <v>11.294311624072547</v>
      </c>
      <c r="T268" s="81">
        <f t="shared" si="353"/>
        <v>62.830884112775834</v>
      </c>
      <c r="U268" s="81">
        <f t="shared" si="353"/>
        <v>13.908797353705598</v>
      </c>
      <c r="V268" s="81">
        <f t="shared" si="353"/>
        <v>18.237834166221919</v>
      </c>
      <c r="W268" s="81">
        <f t="shared" si="353"/>
        <v>10.825625214114423</v>
      </c>
      <c r="X268" s="81">
        <f t="shared" si="353"/>
        <v>37.76563162606606</v>
      </c>
      <c r="Y268" s="81">
        <f t="shared" si="353"/>
        <v>11.650485436893204</v>
      </c>
      <c r="Z268" s="81">
        <f t="shared" si="353"/>
        <v>11.122589531680442</v>
      </c>
      <c r="AA268" s="81">
        <f t="shared" si="353"/>
        <v>11.977630910015252</v>
      </c>
      <c r="AB268" s="81">
        <f t="shared" si="353"/>
        <v>56.975948153895303</v>
      </c>
      <c r="AC268" s="81">
        <f t="shared" si="353"/>
        <v>19.718699561909155</v>
      </c>
      <c r="AD268" s="81">
        <f t="shared" si="353"/>
        <v>21.267820317403388</v>
      </c>
      <c r="AE268" s="81">
        <f t="shared" si="353"/>
        <v>16.524973432518596</v>
      </c>
      <c r="AF268" s="81">
        <f t="shared" si="353"/>
        <v>10.331384015594541</v>
      </c>
      <c r="AG268" s="81">
        <f t="shared" si="353"/>
        <v>44.196326499504615</v>
      </c>
      <c r="AH268" s="81">
        <f t="shared" si="353"/>
        <v>10.002519526329049</v>
      </c>
      <c r="AI268" s="81">
        <f t="shared" si="353"/>
        <v>46.886339119348833</v>
      </c>
      <c r="AJ268" s="81">
        <f t="shared" si="353"/>
        <v>9.8390525356817484</v>
      </c>
      <c r="AK268" s="81">
        <f t="shared" si="353"/>
        <v>33.658667279059976</v>
      </c>
      <c r="AL268" s="81">
        <f t="shared" si="353"/>
        <v>28.12696285750178</v>
      </c>
      <c r="AM268" s="81">
        <f t="shared" si="353"/>
        <v>19.848451408813357</v>
      </c>
      <c r="AN268" s="81">
        <f t="shared" si="353"/>
        <v>14.626865671641792</v>
      </c>
      <c r="AO268" s="81">
        <f t="shared" si="353"/>
        <v>14.547071528395374</v>
      </c>
      <c r="AP268" s="81">
        <f t="shared" si="353"/>
        <v>44.191224093264246</v>
      </c>
      <c r="AQ268" s="81">
        <f t="shared" si="353"/>
        <v>10.761027629665536</v>
      </c>
      <c r="AR268" s="81">
        <f t="shared" si="353"/>
        <v>60.863039399624761</v>
      </c>
      <c r="AS268" s="81">
        <f t="shared" si="353"/>
        <v>18.355359765051396</v>
      </c>
      <c r="AT268" s="81">
        <f t="shared" si="353"/>
        <v>39.984164687252573</v>
      </c>
      <c r="AU268" s="81">
        <f t="shared" si="353"/>
        <v>38.634770417104804</v>
      </c>
      <c r="AV268" s="81">
        <f t="shared" si="353"/>
        <v>20.876723197461072</v>
      </c>
      <c r="AW268" s="81">
        <f t="shared" si="353"/>
        <v>17.0597348941298</v>
      </c>
      <c r="AX268" s="81">
        <f t="shared" si="353"/>
        <v>13.426881276654285</v>
      </c>
      <c r="AY268" s="81">
        <f t="shared" si="353"/>
        <v>44.28371144532246</v>
      </c>
      <c r="AZ268" s="81">
        <f t="shared" si="353"/>
        <v>48.379691420639581</v>
      </c>
      <c r="BA268" s="81">
        <f t="shared" si="353"/>
        <v>15.584154433943292</v>
      </c>
      <c r="BB268" s="81">
        <f t="shared" si="353"/>
        <v>61.245969186671445</v>
      </c>
      <c r="BC268" s="81">
        <f t="shared" si="353"/>
        <v>14.260618772941793</v>
      </c>
      <c r="BD268" s="81">
        <f t="shared" si="353"/>
        <v>12.028249834473625</v>
      </c>
      <c r="BE268" s="81">
        <f t="shared" si="353"/>
        <v>10.192119830674047</v>
      </c>
      <c r="BF268" s="81">
        <f t="shared" si="353"/>
        <v>12.949861581051984</v>
      </c>
      <c r="BG268" s="81">
        <f t="shared" si="353"/>
        <v>16.666666666666664</v>
      </c>
      <c r="BH268" s="81">
        <f t="shared" si="353"/>
        <v>11.134527572883737</v>
      </c>
      <c r="BI268" s="81">
        <f t="shared" si="353"/>
        <v>35.787656452309022</v>
      </c>
      <c r="BJ268" s="81">
        <f t="shared" si="353"/>
        <v>17.047353760445681</v>
      </c>
      <c r="BK268" s="81">
        <f t="shared" si="353"/>
        <v>13.058419243986256</v>
      </c>
      <c r="BL268" s="81">
        <f t="shared" si="353"/>
        <v>13.926100397467984</v>
      </c>
      <c r="BM268" s="81">
        <f t="shared" si="353"/>
        <v>9.6921017402945111</v>
      </c>
      <c r="BN268" s="81">
        <f t="shared" si="353"/>
        <v>30.518246325392802</v>
      </c>
      <c r="BO268" s="81">
        <f t="shared" si="353"/>
        <v>12.067192320877613</v>
      </c>
      <c r="BP268" s="81">
        <f t="shared" ref="BP268:CE268" si="354">BP267/BP259*100</f>
        <v>11.130536130536131</v>
      </c>
      <c r="BQ268" s="81">
        <f t="shared" si="354"/>
        <v>21.244855967078188</v>
      </c>
      <c r="BR268" s="81">
        <f t="shared" si="354"/>
        <v>10.214703968770332</v>
      </c>
      <c r="BS268" s="81">
        <f t="shared" si="354"/>
        <v>17.805642633228842</v>
      </c>
      <c r="BT268" s="81">
        <f t="shared" si="354"/>
        <v>11.959087332808812</v>
      </c>
      <c r="BU268" s="81">
        <f t="shared" si="354"/>
        <v>12.809584149291556</v>
      </c>
      <c r="BV268" s="81">
        <f t="shared" si="354"/>
        <v>11.363636363636363</v>
      </c>
      <c r="BW268" s="81">
        <f t="shared" si="354"/>
        <v>32.161923280890932</v>
      </c>
      <c r="BX268" s="81">
        <f t="shared" si="354"/>
        <v>58.772043288923385</v>
      </c>
      <c r="BY268" s="81">
        <f t="shared" si="354"/>
        <v>14.899420388680532</v>
      </c>
      <c r="BZ268" s="81">
        <f t="shared" si="354"/>
        <v>37.997919598604909</v>
      </c>
      <c r="CA268" s="81">
        <f t="shared" si="354"/>
        <v>44.022874738810074</v>
      </c>
      <c r="CB268" s="81">
        <f t="shared" si="354"/>
        <v>15.856689808862603</v>
      </c>
      <c r="CC268" s="81">
        <f t="shared" si="354"/>
        <v>14.044637996733805</v>
      </c>
      <c r="CD268" s="81">
        <f t="shared" si="354"/>
        <v>30.083709173758045</v>
      </c>
      <c r="CE268" s="81">
        <f t="shared" si="354"/>
        <v>37.461192457991089</v>
      </c>
    </row>
    <row r="269" spans="1:83" x14ac:dyDescent="0.35">
      <c r="A269" s="81">
        <v>11</v>
      </c>
      <c r="B269" s="81" t="s">
        <v>384</v>
      </c>
      <c r="C269" s="81">
        <f>C137</f>
        <v>62</v>
      </c>
      <c r="D269" s="81">
        <f t="shared" ref="D269:BO269" si="355">D137</f>
        <v>15</v>
      </c>
      <c r="E269" s="81">
        <f t="shared" si="355"/>
        <v>100</v>
      </c>
      <c r="F269" s="81">
        <f t="shared" si="355"/>
        <v>1173</v>
      </c>
      <c r="G269" s="81">
        <f t="shared" si="355"/>
        <v>73</v>
      </c>
      <c r="H269" s="81">
        <f t="shared" si="355"/>
        <v>65</v>
      </c>
      <c r="I269" s="81">
        <f t="shared" si="355"/>
        <v>604</v>
      </c>
      <c r="J269" s="81">
        <f t="shared" si="355"/>
        <v>7</v>
      </c>
      <c r="K269" s="81">
        <f t="shared" si="355"/>
        <v>1721</v>
      </c>
      <c r="L269" s="81">
        <f t="shared" si="355"/>
        <v>6708</v>
      </c>
      <c r="M269" s="81">
        <f t="shared" si="355"/>
        <v>0</v>
      </c>
      <c r="N269" s="81">
        <f t="shared" si="355"/>
        <v>44</v>
      </c>
      <c r="O269" s="81">
        <f t="shared" si="355"/>
        <v>227</v>
      </c>
      <c r="P269" s="81">
        <f t="shared" si="355"/>
        <v>3023</v>
      </c>
      <c r="Q269" s="81">
        <f t="shared" si="355"/>
        <v>8</v>
      </c>
      <c r="R269" s="81">
        <f t="shared" si="355"/>
        <v>18</v>
      </c>
      <c r="S269" s="81">
        <f t="shared" si="355"/>
        <v>4</v>
      </c>
      <c r="T269" s="81">
        <f t="shared" si="355"/>
        <v>4971</v>
      </c>
      <c r="U269" s="81">
        <f t="shared" si="355"/>
        <v>46</v>
      </c>
      <c r="V269" s="81">
        <f t="shared" si="355"/>
        <v>486</v>
      </c>
      <c r="W269" s="81">
        <f t="shared" si="355"/>
        <v>3</v>
      </c>
      <c r="X269" s="81">
        <f t="shared" si="355"/>
        <v>2014</v>
      </c>
      <c r="Y269" s="81">
        <f t="shared" si="355"/>
        <v>8</v>
      </c>
      <c r="Z269" s="81">
        <f t="shared" si="355"/>
        <v>17</v>
      </c>
      <c r="AA269" s="81">
        <f t="shared" si="355"/>
        <v>93</v>
      </c>
      <c r="AB269" s="81">
        <f t="shared" si="355"/>
        <v>5525</v>
      </c>
      <c r="AC269" s="81">
        <f t="shared" si="355"/>
        <v>1378</v>
      </c>
      <c r="AD269" s="81">
        <f t="shared" si="355"/>
        <v>390</v>
      </c>
      <c r="AE269" s="81">
        <f t="shared" si="355"/>
        <v>37</v>
      </c>
      <c r="AF269" s="81">
        <f t="shared" si="355"/>
        <v>7</v>
      </c>
      <c r="AG269" s="81">
        <f t="shared" si="355"/>
        <v>1733</v>
      </c>
      <c r="AH269" s="81">
        <f t="shared" si="355"/>
        <v>8</v>
      </c>
      <c r="AI269" s="81">
        <f t="shared" si="355"/>
        <v>3397</v>
      </c>
      <c r="AJ269" s="81">
        <f t="shared" si="355"/>
        <v>7</v>
      </c>
      <c r="AK269" s="81">
        <f t="shared" si="355"/>
        <v>2497</v>
      </c>
      <c r="AL269" s="81">
        <f t="shared" si="355"/>
        <v>1473</v>
      </c>
      <c r="AM269" s="81">
        <f t="shared" si="355"/>
        <v>267</v>
      </c>
      <c r="AN269" s="81">
        <f t="shared" si="355"/>
        <v>13</v>
      </c>
      <c r="AO269" s="81">
        <f t="shared" si="355"/>
        <v>44</v>
      </c>
      <c r="AP269" s="81">
        <f t="shared" si="355"/>
        <v>3012</v>
      </c>
      <c r="AQ269" s="81">
        <f t="shared" si="355"/>
        <v>0</v>
      </c>
      <c r="AR269" s="81">
        <f t="shared" si="355"/>
        <v>2282</v>
      </c>
      <c r="AS269" s="81">
        <f t="shared" si="355"/>
        <v>616</v>
      </c>
      <c r="AT269" s="81">
        <f t="shared" si="355"/>
        <v>925</v>
      </c>
      <c r="AU269" s="81">
        <f t="shared" si="355"/>
        <v>1145</v>
      </c>
      <c r="AV269" s="81">
        <f t="shared" si="355"/>
        <v>278</v>
      </c>
      <c r="AW269" s="81">
        <f t="shared" si="355"/>
        <v>58</v>
      </c>
      <c r="AX269" s="81">
        <f t="shared" si="355"/>
        <v>51</v>
      </c>
      <c r="AY269" s="81">
        <f t="shared" si="355"/>
        <v>4547</v>
      </c>
      <c r="AZ269" s="81">
        <f t="shared" si="355"/>
        <v>2678</v>
      </c>
      <c r="BA269" s="81">
        <f t="shared" si="355"/>
        <v>46</v>
      </c>
      <c r="BB269" s="81">
        <f t="shared" si="355"/>
        <v>5183</v>
      </c>
      <c r="BC269" s="81">
        <f t="shared" si="355"/>
        <v>373</v>
      </c>
      <c r="BD269" s="81">
        <f t="shared" si="355"/>
        <v>5</v>
      </c>
      <c r="BE269" s="81">
        <f t="shared" si="355"/>
        <v>3</v>
      </c>
      <c r="BF269" s="81">
        <f t="shared" si="355"/>
        <v>15</v>
      </c>
      <c r="BG269" s="81">
        <f t="shared" si="355"/>
        <v>125</v>
      </c>
      <c r="BH269" s="81">
        <f t="shared" si="355"/>
        <v>4</v>
      </c>
      <c r="BI269" s="81">
        <f t="shared" si="355"/>
        <v>1227</v>
      </c>
      <c r="BJ269" s="81">
        <f t="shared" si="355"/>
        <v>7</v>
      </c>
      <c r="BK269" s="81">
        <f t="shared" si="355"/>
        <v>3</v>
      </c>
      <c r="BL269" s="81">
        <f t="shared" si="355"/>
        <v>41</v>
      </c>
      <c r="BM269" s="81">
        <f t="shared" si="355"/>
        <v>8</v>
      </c>
      <c r="BN269" s="81">
        <f t="shared" si="355"/>
        <v>1448</v>
      </c>
      <c r="BO269" s="81">
        <f t="shared" si="355"/>
        <v>11</v>
      </c>
      <c r="BP269" s="81">
        <f t="shared" ref="BP269:CE269" si="356">BP137</f>
        <v>22</v>
      </c>
      <c r="BQ269" s="81">
        <f t="shared" si="356"/>
        <v>102</v>
      </c>
      <c r="BR269" s="81">
        <f t="shared" si="356"/>
        <v>4</v>
      </c>
      <c r="BS269" s="81">
        <f t="shared" si="356"/>
        <v>105</v>
      </c>
      <c r="BT269" s="81">
        <f t="shared" si="356"/>
        <v>15</v>
      </c>
      <c r="BU269" s="81">
        <f t="shared" si="356"/>
        <v>40</v>
      </c>
      <c r="BV269" s="81">
        <f t="shared" si="356"/>
        <v>0</v>
      </c>
      <c r="BW269" s="81">
        <f t="shared" si="356"/>
        <v>2962</v>
      </c>
      <c r="BX269" s="81">
        <f t="shared" si="356"/>
        <v>5081</v>
      </c>
      <c r="BY269" s="81">
        <f t="shared" si="356"/>
        <v>79</v>
      </c>
      <c r="BZ269" s="81">
        <f t="shared" si="356"/>
        <v>1756</v>
      </c>
      <c r="CA269" s="81">
        <f t="shared" si="356"/>
        <v>1852</v>
      </c>
      <c r="CB269" s="81">
        <f t="shared" si="356"/>
        <v>337</v>
      </c>
      <c r="CC269" s="81">
        <f t="shared" si="356"/>
        <v>5</v>
      </c>
      <c r="CD269" s="81">
        <f t="shared" si="356"/>
        <v>74758</v>
      </c>
      <c r="CE269" s="81">
        <f t="shared" si="356"/>
        <v>71101</v>
      </c>
    </row>
    <row r="270" spans="1:83" x14ac:dyDescent="0.35">
      <c r="A270" s="81">
        <v>12</v>
      </c>
      <c r="B270" s="81" t="s">
        <v>385</v>
      </c>
      <c r="C270" s="81">
        <f>C137/C138*100</f>
        <v>2.2382671480144403</v>
      </c>
      <c r="D270" s="81">
        <f t="shared" ref="D270:BO270" si="357">D137/D138*100</f>
        <v>0.62709030100334451</v>
      </c>
      <c r="E270" s="81">
        <f t="shared" si="357"/>
        <v>0.61736016792196569</v>
      </c>
      <c r="F270" s="81">
        <f t="shared" si="357"/>
        <v>5.8794045411257576</v>
      </c>
      <c r="G270" s="81">
        <f t="shared" si="357"/>
        <v>0.8816425120772946</v>
      </c>
      <c r="H270" s="81">
        <f t="shared" si="357"/>
        <v>0.72230247805311698</v>
      </c>
      <c r="I270" s="81">
        <f t="shared" si="357"/>
        <v>3.454784647943717</v>
      </c>
      <c r="J270" s="81">
        <f t="shared" si="357"/>
        <v>0.21173623714458562</v>
      </c>
      <c r="K270" s="81">
        <f t="shared" si="357"/>
        <v>6.8120645978467387</v>
      </c>
      <c r="L270" s="81">
        <f t="shared" si="357"/>
        <v>27.317152630721615</v>
      </c>
      <c r="M270" s="81">
        <f t="shared" si="357"/>
        <v>0</v>
      </c>
      <c r="N270" s="81">
        <f t="shared" si="357"/>
        <v>0.57373842743512848</v>
      </c>
      <c r="O270" s="81">
        <f t="shared" si="357"/>
        <v>2.1741212527535678</v>
      </c>
      <c r="P270" s="81">
        <f t="shared" si="357"/>
        <v>10.507473062217587</v>
      </c>
      <c r="Q270" s="81">
        <f t="shared" si="357"/>
        <v>0.23816612086930636</v>
      </c>
      <c r="R270" s="81">
        <f t="shared" si="357"/>
        <v>0.43321299638989169</v>
      </c>
      <c r="S270" s="81">
        <f t="shared" si="357"/>
        <v>0.12165450121654502</v>
      </c>
      <c r="T270" s="81">
        <f t="shared" si="357"/>
        <v>25.900067733027665</v>
      </c>
      <c r="U270" s="81">
        <f t="shared" si="357"/>
        <v>0.40343799333450275</v>
      </c>
      <c r="V270" s="81">
        <f t="shared" si="357"/>
        <v>2.5419739526125844</v>
      </c>
      <c r="W270" s="81">
        <f t="shared" si="357"/>
        <v>0.11299435028248588</v>
      </c>
      <c r="X270" s="81">
        <f t="shared" si="357"/>
        <v>10.057428214731585</v>
      </c>
      <c r="Y270" s="81">
        <f t="shared" si="357"/>
        <v>0.2048131080389145</v>
      </c>
      <c r="Z270" s="81">
        <f t="shared" si="357"/>
        <v>0.62179956108266277</v>
      </c>
      <c r="AA270" s="81">
        <f t="shared" si="357"/>
        <v>0.52194410147042314</v>
      </c>
      <c r="AB270" s="81">
        <f t="shared" si="357"/>
        <v>27.006550004888062</v>
      </c>
      <c r="AC270" s="81">
        <f t="shared" si="357"/>
        <v>3.4421602178202981</v>
      </c>
      <c r="AD270" s="81">
        <f t="shared" si="357"/>
        <v>3.9140907266158167</v>
      </c>
      <c r="AE270" s="81">
        <f t="shared" si="357"/>
        <v>1.0995542347696881</v>
      </c>
      <c r="AF270" s="81">
        <f t="shared" si="357"/>
        <v>0.49751243781094528</v>
      </c>
      <c r="AG270" s="81">
        <f t="shared" si="357"/>
        <v>14.173550339412774</v>
      </c>
      <c r="AH270" s="81">
        <f t="shared" si="357"/>
        <v>0.21697857336588014</v>
      </c>
      <c r="AI270" s="81">
        <f t="shared" si="357"/>
        <v>17.846073023377986</v>
      </c>
      <c r="AJ270" s="81">
        <f t="shared" si="357"/>
        <v>0.22838499184339314</v>
      </c>
      <c r="AK270" s="81">
        <f t="shared" si="357"/>
        <v>10.336548412468435</v>
      </c>
      <c r="AL270" s="81">
        <f t="shared" si="357"/>
        <v>6.4995808145435294</v>
      </c>
      <c r="AM270" s="81">
        <f t="shared" si="357"/>
        <v>2.1733821733821732</v>
      </c>
      <c r="AN270" s="81">
        <f t="shared" si="357"/>
        <v>0.73239436619718312</v>
      </c>
      <c r="AO270" s="81">
        <f t="shared" si="357"/>
        <v>0.61572907920514974</v>
      </c>
      <c r="AP270" s="81">
        <f t="shared" si="357"/>
        <v>12.905437250953339</v>
      </c>
      <c r="AQ270" s="81">
        <f t="shared" si="357"/>
        <v>0</v>
      </c>
      <c r="AR270" s="81">
        <f t="shared" si="357"/>
        <v>31.359076542531263</v>
      </c>
      <c r="AS270" s="81">
        <f t="shared" si="357"/>
        <v>3.7037037037037033</v>
      </c>
      <c r="AT270" s="81">
        <f t="shared" si="357"/>
        <v>12.446178686759957</v>
      </c>
      <c r="AU270" s="81">
        <f t="shared" si="357"/>
        <v>10.749155088246338</v>
      </c>
      <c r="AV270" s="81">
        <f t="shared" si="357"/>
        <v>3.0902623388172521</v>
      </c>
      <c r="AW270" s="81">
        <f t="shared" si="357"/>
        <v>1.1158137745286649</v>
      </c>
      <c r="AX270" s="81">
        <f t="shared" si="357"/>
        <v>0.77120822622107965</v>
      </c>
      <c r="AY270" s="81">
        <f t="shared" si="357"/>
        <v>15.326277470675475</v>
      </c>
      <c r="AZ270" s="81">
        <f t="shared" si="357"/>
        <v>15.340551068339348</v>
      </c>
      <c r="BA270" s="81">
        <f t="shared" si="357"/>
        <v>1.0138858276394092</v>
      </c>
      <c r="BB270" s="81">
        <f t="shared" si="357"/>
        <v>24.808539153743059</v>
      </c>
      <c r="BC270" s="81">
        <f t="shared" si="357"/>
        <v>1.0529287226534934</v>
      </c>
      <c r="BD270" s="81">
        <f t="shared" si="357"/>
        <v>0.12254901960784313</v>
      </c>
      <c r="BE270" s="81">
        <f t="shared" si="357"/>
        <v>0.10660980810234541</v>
      </c>
      <c r="BF270" s="81">
        <f t="shared" si="357"/>
        <v>0.51037767948281731</v>
      </c>
      <c r="BG270" s="81">
        <f t="shared" si="357"/>
        <v>1.647120832784293</v>
      </c>
      <c r="BH270" s="81">
        <f t="shared" si="357"/>
        <v>0.15485869144405728</v>
      </c>
      <c r="BI270" s="81">
        <f t="shared" si="357"/>
        <v>11.793540945790081</v>
      </c>
      <c r="BJ270" s="81">
        <f t="shared" si="357"/>
        <v>0.45248868778280549</v>
      </c>
      <c r="BK270" s="81">
        <f t="shared" si="357"/>
        <v>0.28790786948176583</v>
      </c>
      <c r="BL270" s="81">
        <f t="shared" si="357"/>
        <v>0.66396761133603233</v>
      </c>
      <c r="BM270" s="81">
        <f t="shared" si="357"/>
        <v>0.23134759976865238</v>
      </c>
      <c r="BN270" s="81">
        <f t="shared" si="357"/>
        <v>9.9532581798185316</v>
      </c>
      <c r="BO270" s="81">
        <f t="shared" si="357"/>
        <v>0.41572184429327286</v>
      </c>
      <c r="BP270" s="81">
        <f t="shared" ref="BP270:CE270" si="358">BP137/BP138*100</f>
        <v>0.45861997081509276</v>
      </c>
      <c r="BQ270" s="81">
        <f t="shared" si="358"/>
        <v>3.0213270142180093</v>
      </c>
      <c r="BR270" s="81">
        <f t="shared" si="358"/>
        <v>0.28188865398167723</v>
      </c>
      <c r="BS270" s="81">
        <f t="shared" si="358"/>
        <v>1.8607123870281765</v>
      </c>
      <c r="BT270" s="81">
        <f t="shared" si="358"/>
        <v>0.26214610276127226</v>
      </c>
      <c r="BU270" s="81">
        <f t="shared" si="358"/>
        <v>0.50536955148452301</v>
      </c>
      <c r="BV270" s="81">
        <f t="shared" si="358"/>
        <v>0</v>
      </c>
      <c r="BW270" s="81">
        <f t="shared" si="358"/>
        <v>11.042350134208172</v>
      </c>
      <c r="BX270" s="81">
        <f t="shared" si="358"/>
        <v>23.316965719792577</v>
      </c>
      <c r="BY270" s="81">
        <f t="shared" si="358"/>
        <v>1.4479472140762462</v>
      </c>
      <c r="BZ270" s="81">
        <f t="shared" si="358"/>
        <v>11.621442753143613</v>
      </c>
      <c r="CA270" s="81">
        <f t="shared" si="358"/>
        <v>22.407743496672715</v>
      </c>
      <c r="CB270" s="81">
        <f t="shared" si="358"/>
        <v>1.5421223630622798</v>
      </c>
      <c r="CC270" s="81">
        <f t="shared" si="358"/>
        <v>0.30883261272390361</v>
      </c>
      <c r="CD270" s="81">
        <f t="shared" si="358"/>
        <v>8.7573096675038418</v>
      </c>
      <c r="CE270" s="81">
        <f t="shared" si="358"/>
        <v>12.29057908383751</v>
      </c>
    </row>
    <row r="271" spans="1:83" x14ac:dyDescent="0.35">
      <c r="A271" s="81">
        <v>13</v>
      </c>
      <c r="B271" s="81" t="s">
        <v>386</v>
      </c>
      <c r="C271" s="81">
        <f>C140</f>
        <v>4</v>
      </c>
      <c r="D271" s="81">
        <f t="shared" ref="D271:BO271" si="359">D140</f>
        <v>0</v>
      </c>
      <c r="E271" s="81">
        <f t="shared" si="359"/>
        <v>28</v>
      </c>
      <c r="F271" s="81">
        <f t="shared" si="359"/>
        <v>84</v>
      </c>
      <c r="G271" s="81">
        <f t="shared" si="359"/>
        <v>15</v>
      </c>
      <c r="H271" s="81">
        <f t="shared" si="359"/>
        <v>20</v>
      </c>
      <c r="I271" s="81">
        <f t="shared" si="359"/>
        <v>58</v>
      </c>
      <c r="J271" s="81">
        <f t="shared" si="359"/>
        <v>3</v>
      </c>
      <c r="K271" s="81">
        <f t="shared" si="359"/>
        <v>176</v>
      </c>
      <c r="L271" s="81">
        <f t="shared" si="359"/>
        <v>213</v>
      </c>
      <c r="M271" s="81">
        <f t="shared" si="359"/>
        <v>0</v>
      </c>
      <c r="N271" s="81">
        <f t="shared" si="359"/>
        <v>7</v>
      </c>
      <c r="O271" s="81">
        <f t="shared" si="359"/>
        <v>68</v>
      </c>
      <c r="P271" s="81">
        <f t="shared" si="359"/>
        <v>500</v>
      </c>
      <c r="Q271" s="81">
        <f t="shared" si="359"/>
        <v>0</v>
      </c>
      <c r="R271" s="81">
        <f t="shared" si="359"/>
        <v>4</v>
      </c>
      <c r="S271" s="81">
        <f t="shared" si="359"/>
        <v>6</v>
      </c>
      <c r="T271" s="81">
        <f t="shared" si="359"/>
        <v>95</v>
      </c>
      <c r="U271" s="81">
        <f t="shared" si="359"/>
        <v>7</v>
      </c>
      <c r="V271" s="81">
        <f t="shared" si="359"/>
        <v>56</v>
      </c>
      <c r="W271" s="81">
        <f t="shared" si="359"/>
        <v>0</v>
      </c>
      <c r="X271" s="81">
        <f t="shared" si="359"/>
        <v>148</v>
      </c>
      <c r="Y271" s="81">
        <f t="shared" si="359"/>
        <v>0</v>
      </c>
      <c r="Z271" s="81">
        <f t="shared" si="359"/>
        <v>0</v>
      </c>
      <c r="AA271" s="81">
        <f t="shared" si="359"/>
        <v>27</v>
      </c>
      <c r="AB271" s="81">
        <f t="shared" si="359"/>
        <v>314</v>
      </c>
      <c r="AC271" s="81">
        <f t="shared" si="359"/>
        <v>94</v>
      </c>
      <c r="AD271" s="81">
        <f t="shared" si="359"/>
        <v>39</v>
      </c>
      <c r="AE271" s="81">
        <f t="shared" si="359"/>
        <v>8</v>
      </c>
      <c r="AF271" s="81">
        <f t="shared" si="359"/>
        <v>3</v>
      </c>
      <c r="AG271" s="81">
        <f t="shared" si="359"/>
        <v>87</v>
      </c>
      <c r="AH271" s="81">
        <f t="shared" si="359"/>
        <v>3</v>
      </c>
      <c r="AI271" s="81">
        <f t="shared" si="359"/>
        <v>364</v>
      </c>
      <c r="AJ271" s="81">
        <f t="shared" si="359"/>
        <v>3</v>
      </c>
      <c r="AK271" s="81">
        <f t="shared" si="359"/>
        <v>159</v>
      </c>
      <c r="AL271" s="81">
        <f t="shared" si="359"/>
        <v>197</v>
      </c>
      <c r="AM271" s="81">
        <f t="shared" si="359"/>
        <v>11</v>
      </c>
      <c r="AN271" s="81">
        <f t="shared" si="359"/>
        <v>0</v>
      </c>
      <c r="AO271" s="81">
        <f t="shared" si="359"/>
        <v>11</v>
      </c>
      <c r="AP271" s="81">
        <f t="shared" si="359"/>
        <v>221</v>
      </c>
      <c r="AQ271" s="81">
        <f t="shared" si="359"/>
        <v>0</v>
      </c>
      <c r="AR271" s="81">
        <f t="shared" si="359"/>
        <v>53</v>
      </c>
      <c r="AS271" s="81">
        <f t="shared" si="359"/>
        <v>125</v>
      </c>
      <c r="AT271" s="81">
        <f t="shared" si="359"/>
        <v>116</v>
      </c>
      <c r="AU271" s="81">
        <f t="shared" si="359"/>
        <v>145</v>
      </c>
      <c r="AV271" s="81">
        <f t="shared" si="359"/>
        <v>24</v>
      </c>
      <c r="AW271" s="81">
        <f t="shared" si="359"/>
        <v>14</v>
      </c>
      <c r="AX271" s="81">
        <f t="shared" si="359"/>
        <v>7</v>
      </c>
      <c r="AY271" s="81">
        <f t="shared" si="359"/>
        <v>400</v>
      </c>
      <c r="AZ271" s="81">
        <f t="shared" si="359"/>
        <v>59</v>
      </c>
      <c r="BA271" s="81">
        <f t="shared" si="359"/>
        <v>19</v>
      </c>
      <c r="BB271" s="81">
        <f t="shared" si="359"/>
        <v>93</v>
      </c>
      <c r="BC271" s="81">
        <f t="shared" si="359"/>
        <v>92</v>
      </c>
      <c r="BD271" s="81">
        <f t="shared" si="359"/>
        <v>6</v>
      </c>
      <c r="BE271" s="81">
        <f t="shared" si="359"/>
        <v>6</v>
      </c>
      <c r="BF271" s="81">
        <f t="shared" si="359"/>
        <v>7</v>
      </c>
      <c r="BG271" s="81">
        <f t="shared" si="359"/>
        <v>29</v>
      </c>
      <c r="BH271" s="81">
        <f t="shared" si="359"/>
        <v>0</v>
      </c>
      <c r="BI271" s="81">
        <f t="shared" si="359"/>
        <v>49</v>
      </c>
      <c r="BJ271" s="81">
        <f t="shared" si="359"/>
        <v>0</v>
      </c>
      <c r="BK271" s="81">
        <f t="shared" si="359"/>
        <v>0</v>
      </c>
      <c r="BL271" s="81">
        <f t="shared" si="359"/>
        <v>4</v>
      </c>
      <c r="BM271" s="81">
        <f t="shared" si="359"/>
        <v>3</v>
      </c>
      <c r="BN271" s="81">
        <f t="shared" si="359"/>
        <v>69</v>
      </c>
      <c r="BO271" s="81">
        <f t="shared" si="359"/>
        <v>3</v>
      </c>
      <c r="BP271" s="81">
        <f t="shared" ref="BP271:CE271" si="360">BP140</f>
        <v>11</v>
      </c>
      <c r="BQ271" s="81">
        <f t="shared" si="360"/>
        <v>9</v>
      </c>
      <c r="BR271" s="81">
        <f t="shared" si="360"/>
        <v>0</v>
      </c>
      <c r="BS271" s="81">
        <f t="shared" si="360"/>
        <v>12</v>
      </c>
      <c r="BT271" s="81">
        <f t="shared" si="360"/>
        <v>11</v>
      </c>
      <c r="BU271" s="81">
        <f t="shared" si="360"/>
        <v>4</v>
      </c>
      <c r="BV271" s="81">
        <f t="shared" si="360"/>
        <v>0</v>
      </c>
      <c r="BW271" s="81">
        <f t="shared" si="360"/>
        <v>348</v>
      </c>
      <c r="BX271" s="81">
        <f t="shared" si="360"/>
        <v>264</v>
      </c>
      <c r="BY271" s="81">
        <f t="shared" si="360"/>
        <v>7</v>
      </c>
      <c r="BZ271" s="81">
        <f t="shared" si="360"/>
        <v>465</v>
      </c>
      <c r="CA271" s="81">
        <f t="shared" si="360"/>
        <v>44</v>
      </c>
      <c r="CB271" s="81">
        <f t="shared" si="360"/>
        <v>72</v>
      </c>
      <c r="CC271" s="81">
        <f t="shared" si="360"/>
        <v>0</v>
      </c>
      <c r="CD271" s="81">
        <f t="shared" si="360"/>
        <v>5590</v>
      </c>
      <c r="CE271" s="81">
        <f t="shared" si="360"/>
        <v>5163</v>
      </c>
    </row>
    <row r="272" spans="1:83" x14ac:dyDescent="0.35">
      <c r="A272" s="81">
        <v>14</v>
      </c>
      <c r="B272" s="81" t="s">
        <v>387</v>
      </c>
      <c r="C272" s="81">
        <f>C140/C142*100</f>
        <v>0.13391362571141616</v>
      </c>
      <c r="D272" s="81">
        <f t="shared" ref="D272:BO272" si="361">D140/D142*100</f>
        <v>0</v>
      </c>
      <c r="E272" s="81">
        <f t="shared" si="361"/>
        <v>0.16044925792218209</v>
      </c>
      <c r="F272" s="81">
        <f t="shared" si="361"/>
        <v>0.40093551620447709</v>
      </c>
      <c r="G272" s="81">
        <f t="shared" si="361"/>
        <v>0.16661112962345886</v>
      </c>
      <c r="H272" s="81">
        <f t="shared" si="361"/>
        <v>0.20616431295742707</v>
      </c>
      <c r="I272" s="81">
        <f t="shared" si="361"/>
        <v>0.31407375318135056</v>
      </c>
      <c r="J272" s="81">
        <f t="shared" si="361"/>
        <v>8.3565459610027856E-2</v>
      </c>
      <c r="K272" s="81">
        <f t="shared" si="361"/>
        <v>0.6634999623011385</v>
      </c>
      <c r="L272" s="81">
        <f t="shared" si="361"/>
        <v>0.83196625263651269</v>
      </c>
      <c r="M272" s="81">
        <f t="shared" si="361"/>
        <v>0</v>
      </c>
      <c r="N272" s="81">
        <f t="shared" si="361"/>
        <v>8.3224349066698372E-2</v>
      </c>
      <c r="O272" s="81">
        <f t="shared" si="361"/>
        <v>0.61482820976491859</v>
      </c>
      <c r="P272" s="81">
        <f t="shared" si="361"/>
        <v>1.6691704223001167</v>
      </c>
      <c r="Q272" s="81">
        <f t="shared" si="361"/>
        <v>0</v>
      </c>
      <c r="R272" s="81">
        <f t="shared" si="361"/>
        <v>8.8534749889331563E-2</v>
      </c>
      <c r="S272" s="81">
        <f t="shared" si="361"/>
        <v>0.16533480297602646</v>
      </c>
      <c r="T272" s="81">
        <f t="shared" si="361"/>
        <v>0.46925166707829091</v>
      </c>
      <c r="U272" s="81">
        <f t="shared" si="361"/>
        <v>5.5759120599012273E-2</v>
      </c>
      <c r="V272" s="81">
        <f t="shared" si="361"/>
        <v>0.27670718450439763</v>
      </c>
      <c r="W272" s="81">
        <f t="shared" si="361"/>
        <v>0</v>
      </c>
      <c r="X272" s="81">
        <f t="shared" si="361"/>
        <v>0.70857471154306506</v>
      </c>
      <c r="Y272" s="81">
        <f t="shared" si="361"/>
        <v>0</v>
      </c>
      <c r="Z272" s="81">
        <f t="shared" si="361"/>
        <v>0</v>
      </c>
      <c r="AA272" s="81">
        <f t="shared" si="361"/>
        <v>0.1381639545594105</v>
      </c>
      <c r="AB272" s="81">
        <f t="shared" si="361"/>
        <v>1.4741091967513262</v>
      </c>
      <c r="AC272" s="81">
        <f t="shared" si="361"/>
        <v>0.21959025393043197</v>
      </c>
      <c r="AD272" s="81">
        <f t="shared" si="361"/>
        <v>0.35351704133430017</v>
      </c>
      <c r="AE272" s="81">
        <f t="shared" si="361"/>
        <v>0.2145347278090641</v>
      </c>
      <c r="AF272" s="81">
        <f t="shared" si="361"/>
        <v>0.1963350785340314</v>
      </c>
      <c r="AG272" s="81">
        <f t="shared" si="361"/>
        <v>0.67873303167420818</v>
      </c>
      <c r="AH272" s="81">
        <f t="shared" si="361"/>
        <v>7.6045627376425853E-2</v>
      </c>
      <c r="AI272" s="81">
        <f t="shared" si="361"/>
        <v>1.8264840182648401</v>
      </c>
      <c r="AJ272" s="81">
        <f t="shared" si="361"/>
        <v>9.2364532019704432E-2</v>
      </c>
      <c r="AK272" s="81">
        <f t="shared" si="361"/>
        <v>0.61848451843784036</v>
      </c>
      <c r="AL272" s="81">
        <f t="shared" si="361"/>
        <v>0.84004946484158449</v>
      </c>
      <c r="AM272" s="81">
        <f t="shared" si="361"/>
        <v>8.1814801041279292E-2</v>
      </c>
      <c r="AN272" s="81">
        <f t="shared" si="361"/>
        <v>0</v>
      </c>
      <c r="AO272" s="81">
        <f t="shared" si="361"/>
        <v>0.14138817480719795</v>
      </c>
      <c r="AP272" s="81">
        <f t="shared" si="361"/>
        <v>0.9129213483146067</v>
      </c>
      <c r="AQ272" s="81">
        <f t="shared" si="361"/>
        <v>0</v>
      </c>
      <c r="AR272" s="81">
        <f t="shared" si="361"/>
        <v>0.67835658517854858</v>
      </c>
      <c r="AS272" s="81">
        <f t="shared" si="361"/>
        <v>0.7148576003660071</v>
      </c>
      <c r="AT272" s="81">
        <f t="shared" si="361"/>
        <v>1.3337932620443831</v>
      </c>
      <c r="AU272" s="81">
        <f t="shared" si="361"/>
        <v>1.2987012987012987</v>
      </c>
      <c r="AV272" s="81">
        <f t="shared" si="361"/>
        <v>0.24036054081121683</v>
      </c>
      <c r="AW272" s="81">
        <f t="shared" si="361"/>
        <v>0.24246622791825423</v>
      </c>
      <c r="AX272" s="81">
        <f t="shared" si="361"/>
        <v>9.6845600442722751E-2</v>
      </c>
      <c r="AY272" s="81">
        <f t="shared" si="361"/>
        <v>1.2983219189197961</v>
      </c>
      <c r="AZ272" s="81">
        <f t="shared" si="361"/>
        <v>0.32126327252926762</v>
      </c>
      <c r="BA272" s="81">
        <f t="shared" si="361"/>
        <v>0.38743882544861341</v>
      </c>
      <c r="BB272" s="81">
        <f t="shared" si="361"/>
        <v>0.43035631652012962</v>
      </c>
      <c r="BC272" s="81">
        <f t="shared" si="361"/>
        <v>0.2442326581539197</v>
      </c>
      <c r="BD272" s="81">
        <f t="shared" si="361"/>
        <v>0.13345195729537368</v>
      </c>
      <c r="BE272" s="81">
        <f t="shared" si="361"/>
        <v>0.19672131147540983</v>
      </c>
      <c r="BF272" s="81">
        <f t="shared" si="361"/>
        <v>0.21598272138228944</v>
      </c>
      <c r="BG272" s="81">
        <f t="shared" si="361"/>
        <v>0.36359077231695086</v>
      </c>
      <c r="BH272" s="81">
        <f t="shared" si="361"/>
        <v>0</v>
      </c>
      <c r="BI272" s="81">
        <f t="shared" si="361"/>
        <v>0.42982456140350878</v>
      </c>
      <c r="BJ272" s="81">
        <f t="shared" si="361"/>
        <v>0</v>
      </c>
      <c r="BK272" s="81">
        <f t="shared" si="361"/>
        <v>0</v>
      </c>
      <c r="BL272" s="81">
        <f t="shared" si="361"/>
        <v>5.9347181008902072E-2</v>
      </c>
      <c r="BM272" s="81">
        <f t="shared" si="361"/>
        <v>8.0666845926324282E-2</v>
      </c>
      <c r="BN272" s="81">
        <f t="shared" si="361"/>
        <v>0.44157173940867783</v>
      </c>
      <c r="BO272" s="81">
        <f t="shared" si="361"/>
        <v>0.10355540214014498</v>
      </c>
      <c r="BP272" s="81">
        <f t="shared" ref="BP272:CE272" si="362">BP140/BP142*100</f>
        <v>0.21539064029763069</v>
      </c>
      <c r="BQ272" s="81">
        <f t="shared" si="362"/>
        <v>0.23352361183186301</v>
      </c>
      <c r="BR272" s="81">
        <f t="shared" si="362"/>
        <v>0</v>
      </c>
      <c r="BS272" s="81">
        <f t="shared" si="362"/>
        <v>0.1892147587511826</v>
      </c>
      <c r="BT272" s="81">
        <f t="shared" si="362"/>
        <v>0.17377567140600317</v>
      </c>
      <c r="BU272" s="81">
        <f t="shared" si="362"/>
        <v>4.6463003833197819E-2</v>
      </c>
      <c r="BV272" s="81">
        <f t="shared" si="362"/>
        <v>0</v>
      </c>
      <c r="BW272" s="81">
        <f t="shared" si="362"/>
        <v>1.2477590534241663</v>
      </c>
      <c r="BX272" s="81">
        <f t="shared" si="362"/>
        <v>1.1765754523576077</v>
      </c>
      <c r="BY272" s="81">
        <f t="shared" si="362"/>
        <v>0.12035763411279231</v>
      </c>
      <c r="BZ272" s="81">
        <f t="shared" si="362"/>
        <v>2.9020782624976595</v>
      </c>
      <c r="CA272" s="81">
        <f t="shared" si="362"/>
        <v>0.49167504749133978</v>
      </c>
      <c r="CB272" s="81">
        <f t="shared" si="362"/>
        <v>0.31273074751335622</v>
      </c>
      <c r="CC272" s="81">
        <f t="shared" si="362"/>
        <v>0</v>
      </c>
      <c r="CD272" s="81">
        <f t="shared" si="362"/>
        <v>0.61552149205052342</v>
      </c>
      <c r="CE272" s="81">
        <f t="shared" si="362"/>
        <v>0.84877976606360517</v>
      </c>
    </row>
    <row r="273" spans="1:85" x14ac:dyDescent="0.35">
      <c r="A273" s="81">
        <v>15</v>
      </c>
      <c r="B273" s="81" t="s">
        <v>388</v>
      </c>
      <c r="C273" s="81">
        <f>C144/C151*100</f>
        <v>0.52990158970476908</v>
      </c>
      <c r="D273" s="81">
        <f t="shared" ref="D273:BO273" si="363">D144/D151*100</f>
        <v>0.21949078138718175</v>
      </c>
      <c r="E273" s="81">
        <f t="shared" si="363"/>
        <v>0.38138825324180015</v>
      </c>
      <c r="F273" s="81">
        <f t="shared" si="363"/>
        <v>0.921875</v>
      </c>
      <c r="G273" s="81">
        <f t="shared" si="363"/>
        <v>0.58363342853594935</v>
      </c>
      <c r="H273" s="81">
        <f t="shared" si="363"/>
        <v>0.32217236221378437</v>
      </c>
      <c r="I273" s="81">
        <f t="shared" si="363"/>
        <v>0.64997018485390579</v>
      </c>
      <c r="J273" s="81">
        <f t="shared" si="363"/>
        <v>0.34321372854914195</v>
      </c>
      <c r="K273" s="81">
        <f t="shared" si="363"/>
        <v>2.424942263279446</v>
      </c>
      <c r="L273" s="81">
        <f t="shared" si="363"/>
        <v>5.9976740322312674</v>
      </c>
      <c r="M273" s="81">
        <f t="shared" si="363"/>
        <v>0</v>
      </c>
      <c r="N273" s="81">
        <f t="shared" si="363"/>
        <v>9.2887473460721875E-2</v>
      </c>
      <c r="O273" s="81">
        <f t="shared" si="363"/>
        <v>0.60563939634630659</v>
      </c>
      <c r="P273" s="81">
        <f t="shared" si="363"/>
        <v>2.315198214092824</v>
      </c>
      <c r="Q273" s="81">
        <f t="shared" si="363"/>
        <v>9.177118384827164E-2</v>
      </c>
      <c r="R273" s="81">
        <f t="shared" si="363"/>
        <v>0.24715768660405341</v>
      </c>
      <c r="S273" s="81">
        <f t="shared" si="363"/>
        <v>0.3129890453834116</v>
      </c>
      <c r="T273" s="81">
        <f t="shared" si="363"/>
        <v>1.7352320675105486</v>
      </c>
      <c r="U273" s="81">
        <f t="shared" si="363"/>
        <v>0.33703771178721076</v>
      </c>
      <c r="V273" s="81">
        <f t="shared" si="363"/>
        <v>0.4407683517440279</v>
      </c>
      <c r="W273" s="81">
        <f t="shared" si="363"/>
        <v>0.3445635528330781</v>
      </c>
      <c r="X273" s="81">
        <f t="shared" si="363"/>
        <v>1.2671321437807086</v>
      </c>
      <c r="Y273" s="81">
        <f t="shared" si="363"/>
        <v>0.31704095112285335</v>
      </c>
      <c r="Z273" s="81">
        <f t="shared" si="363"/>
        <v>0.27142303218301667</v>
      </c>
      <c r="AA273" s="81">
        <f t="shared" si="363"/>
        <v>0.55705507379544017</v>
      </c>
      <c r="AB273" s="81">
        <f t="shared" si="363"/>
        <v>9.8085761907167033</v>
      </c>
      <c r="AC273" s="81">
        <f t="shared" si="363"/>
        <v>0.4161281985009046</v>
      </c>
      <c r="AD273" s="81">
        <f t="shared" si="363"/>
        <v>0.39078568490333199</v>
      </c>
      <c r="AE273" s="81">
        <f t="shared" si="363"/>
        <v>1.0166358595194085</v>
      </c>
      <c r="AF273" s="81">
        <f t="shared" si="363"/>
        <v>0.36496350364963503</v>
      </c>
      <c r="AG273" s="81">
        <f t="shared" si="363"/>
        <v>1.5407804387874728</v>
      </c>
      <c r="AH273" s="81">
        <f t="shared" si="363"/>
        <v>0</v>
      </c>
      <c r="AI273" s="81">
        <f t="shared" si="363"/>
        <v>1.4020197679415556</v>
      </c>
      <c r="AJ273" s="81">
        <f t="shared" si="363"/>
        <v>0.40309035942223714</v>
      </c>
      <c r="AK273" s="81">
        <f t="shared" si="363"/>
        <v>2.134927412467976</v>
      </c>
      <c r="AL273" s="81">
        <f t="shared" si="363"/>
        <v>2.414792327859804</v>
      </c>
      <c r="AM273" s="81">
        <f t="shared" si="363"/>
        <v>0.22546972860125261</v>
      </c>
      <c r="AN273" s="81">
        <f t="shared" si="363"/>
        <v>0.69204152249134954</v>
      </c>
      <c r="AO273" s="81">
        <f t="shared" si="363"/>
        <v>0.47749963825784975</v>
      </c>
      <c r="AP273" s="81">
        <f t="shared" si="363"/>
        <v>3.0886836640007069</v>
      </c>
      <c r="AQ273" s="81">
        <f t="shared" si="363"/>
        <v>0.16260162601626016</v>
      </c>
      <c r="AR273" s="81">
        <f t="shared" si="363"/>
        <v>10.852384984476432</v>
      </c>
      <c r="AS273" s="81">
        <f t="shared" si="363"/>
        <v>1.1649638674308496</v>
      </c>
      <c r="AT273" s="81">
        <f t="shared" si="363"/>
        <v>4.179930795847751</v>
      </c>
      <c r="AU273" s="81">
        <f t="shared" si="363"/>
        <v>1.7948470520119657</v>
      </c>
      <c r="AV273" s="81">
        <f t="shared" si="363"/>
        <v>0.27362900467449547</v>
      </c>
      <c r="AW273" s="81">
        <f t="shared" si="363"/>
        <v>0.47309284447072741</v>
      </c>
      <c r="AX273" s="81">
        <f t="shared" si="363"/>
        <v>0.1096319498825372</v>
      </c>
      <c r="AY273" s="81">
        <f t="shared" si="363"/>
        <v>3.6855122444003205</v>
      </c>
      <c r="AZ273" s="81">
        <f t="shared" si="363"/>
        <v>2.2647980604340372</v>
      </c>
      <c r="BA273" s="81">
        <f t="shared" si="363"/>
        <v>0.20449897750511251</v>
      </c>
      <c r="BB273" s="81">
        <f t="shared" si="363"/>
        <v>1.1618824448349931</v>
      </c>
      <c r="BC273" s="81">
        <f t="shared" si="363"/>
        <v>0.44040015166097934</v>
      </c>
      <c r="BD273" s="81">
        <f t="shared" si="363"/>
        <v>0.89126559714795017</v>
      </c>
      <c r="BE273" s="81">
        <f t="shared" si="363"/>
        <v>0.36886757654002211</v>
      </c>
      <c r="BF273" s="81">
        <f t="shared" si="363"/>
        <v>0.21149101163200562</v>
      </c>
      <c r="BG273" s="81">
        <f t="shared" si="363"/>
        <v>0.77932731747333883</v>
      </c>
      <c r="BH273" s="81">
        <f t="shared" si="363"/>
        <v>0.39292730844793711</v>
      </c>
      <c r="BI273" s="81">
        <f t="shared" si="363"/>
        <v>1.3285386075317152</v>
      </c>
      <c r="BJ273" s="81">
        <f t="shared" si="363"/>
        <v>0.81135902636916835</v>
      </c>
      <c r="BK273" s="81">
        <f t="shared" si="363"/>
        <v>0.49900199600798401</v>
      </c>
      <c r="BL273" s="81">
        <f t="shared" si="363"/>
        <v>0.43500083654007027</v>
      </c>
      <c r="BM273" s="81">
        <f t="shared" si="363"/>
        <v>0.14854426619132502</v>
      </c>
      <c r="BN273" s="81">
        <f t="shared" si="363"/>
        <v>1.5336329267422784</v>
      </c>
      <c r="BO273" s="81">
        <f t="shared" si="363"/>
        <v>0.66302652106084248</v>
      </c>
      <c r="BP273" s="81">
        <f t="shared" ref="BP273:CE273" si="364">BP144/BP151*100</f>
        <v>0.2808988764044944</v>
      </c>
      <c r="BQ273" s="81">
        <f t="shared" si="364"/>
        <v>0.57228915662650603</v>
      </c>
      <c r="BR273" s="81">
        <f t="shared" si="364"/>
        <v>0</v>
      </c>
      <c r="BS273" s="81">
        <f t="shared" si="364"/>
        <v>0.38539181501192882</v>
      </c>
      <c r="BT273" s="81">
        <f t="shared" si="364"/>
        <v>0.30531609195402298</v>
      </c>
      <c r="BU273" s="81">
        <f t="shared" si="364"/>
        <v>0.22026431718061676</v>
      </c>
      <c r="BV273" s="81">
        <f t="shared" si="364"/>
        <v>0.4728132387706856</v>
      </c>
      <c r="BW273" s="81">
        <f t="shared" si="364"/>
        <v>3.4042717248824119</v>
      </c>
      <c r="BX273" s="81">
        <f t="shared" si="364"/>
        <v>1.8675008170316074</v>
      </c>
      <c r="BY273" s="81">
        <f t="shared" si="364"/>
        <v>0.47045540082800152</v>
      </c>
      <c r="BZ273" s="81">
        <f t="shared" si="364"/>
        <v>1.7790705540147465</v>
      </c>
      <c r="CA273" s="81">
        <f t="shared" si="364"/>
        <v>6.1367329083864517</v>
      </c>
      <c r="CB273" s="81">
        <f t="shared" si="364"/>
        <v>0.69504361997890907</v>
      </c>
      <c r="CC273" s="81">
        <f t="shared" si="364"/>
        <v>0</v>
      </c>
      <c r="CD273" s="81">
        <f t="shared" si="364"/>
        <v>1.7667703597351838</v>
      </c>
      <c r="CE273" s="81">
        <f t="shared" si="364"/>
        <v>2.4354861158198644</v>
      </c>
    </row>
    <row r="274" spans="1:85" x14ac:dyDescent="0.35">
      <c r="A274" s="81">
        <v>16</v>
      </c>
      <c r="B274" s="81" t="s">
        <v>389</v>
      </c>
      <c r="C274" s="81">
        <f>C147/C151*100</f>
        <v>0.11355034065102196</v>
      </c>
      <c r="D274" s="81">
        <f t="shared" ref="D274:BO274" si="365">D147/D151*100</f>
        <v>0.17559262510974538</v>
      </c>
      <c r="E274" s="81">
        <f t="shared" si="365"/>
        <v>3.1782354436816679E-2</v>
      </c>
      <c r="F274" s="81">
        <f t="shared" si="365"/>
        <v>0.609375</v>
      </c>
      <c r="G274" s="81">
        <f t="shared" si="365"/>
        <v>7.4506395132248854E-2</v>
      </c>
      <c r="H274" s="81">
        <f t="shared" si="365"/>
        <v>4.6024623173397769E-2</v>
      </c>
      <c r="I274" s="81">
        <f t="shared" si="365"/>
        <v>0.31604054859868813</v>
      </c>
      <c r="J274" s="81">
        <f t="shared" si="365"/>
        <v>0</v>
      </c>
      <c r="K274" s="81">
        <f t="shared" si="365"/>
        <v>0.2391949851534147</v>
      </c>
      <c r="L274" s="81">
        <f t="shared" si="365"/>
        <v>2.8534640305698624</v>
      </c>
      <c r="M274" s="81">
        <f t="shared" si="365"/>
        <v>0</v>
      </c>
      <c r="N274" s="81">
        <f t="shared" si="365"/>
        <v>0.1459660297239915</v>
      </c>
      <c r="O274" s="81">
        <f t="shared" si="365"/>
        <v>0.28792692613185067</v>
      </c>
      <c r="P274" s="81">
        <f t="shared" si="365"/>
        <v>2.2791920210276166</v>
      </c>
      <c r="Q274" s="81">
        <f t="shared" si="365"/>
        <v>0</v>
      </c>
      <c r="R274" s="81">
        <f t="shared" si="365"/>
        <v>7.4147305981216022E-2</v>
      </c>
      <c r="S274" s="81">
        <f t="shared" si="365"/>
        <v>0</v>
      </c>
      <c r="T274" s="81">
        <f t="shared" si="365"/>
        <v>1.3080168776371308</v>
      </c>
      <c r="U274" s="81">
        <f t="shared" si="365"/>
        <v>0</v>
      </c>
      <c r="V274" s="81">
        <f t="shared" si="365"/>
        <v>0.23942972193502751</v>
      </c>
      <c r="W274" s="81">
        <f t="shared" si="365"/>
        <v>0</v>
      </c>
      <c r="X274" s="81">
        <f t="shared" si="365"/>
        <v>0.24308249288854411</v>
      </c>
      <c r="Y274" s="81">
        <f t="shared" si="365"/>
        <v>0</v>
      </c>
      <c r="Z274" s="81">
        <f t="shared" si="365"/>
        <v>0</v>
      </c>
      <c r="AA274" s="81">
        <f t="shared" si="365"/>
        <v>5.7428358123241256E-2</v>
      </c>
      <c r="AB274" s="81">
        <f t="shared" si="365"/>
        <v>3.3789585332592553</v>
      </c>
      <c r="AC274" s="81">
        <f t="shared" si="365"/>
        <v>0.21452571723959679</v>
      </c>
      <c r="AD274" s="81">
        <f t="shared" si="365"/>
        <v>1.3574660633484164</v>
      </c>
      <c r="AE274" s="81">
        <f t="shared" si="365"/>
        <v>0.24645717806531117</v>
      </c>
      <c r="AF274" s="81">
        <f t="shared" si="365"/>
        <v>0</v>
      </c>
      <c r="AG274" s="81">
        <f t="shared" si="365"/>
        <v>1.2895662368112544</v>
      </c>
      <c r="AH274" s="81">
        <f t="shared" si="365"/>
        <v>0</v>
      </c>
      <c r="AI274" s="81">
        <f t="shared" si="365"/>
        <v>7.2679415556510527</v>
      </c>
      <c r="AJ274" s="81">
        <f t="shared" si="365"/>
        <v>0.10077258985555929</v>
      </c>
      <c r="AK274" s="81">
        <f t="shared" si="365"/>
        <v>0.64047822374039287</v>
      </c>
      <c r="AL274" s="81">
        <f t="shared" si="365"/>
        <v>0.67614185180074515</v>
      </c>
      <c r="AM274" s="81">
        <f t="shared" si="365"/>
        <v>0.20041753653444677</v>
      </c>
      <c r="AN274" s="81">
        <f t="shared" si="365"/>
        <v>0.17301038062283738</v>
      </c>
      <c r="AO274" s="81">
        <f t="shared" si="365"/>
        <v>5.7878744031254523E-2</v>
      </c>
      <c r="AP274" s="81">
        <f t="shared" si="365"/>
        <v>0.68931995934779722</v>
      </c>
      <c r="AQ274" s="81">
        <f t="shared" si="365"/>
        <v>0.21680216802168023</v>
      </c>
      <c r="AR274" s="81">
        <f t="shared" si="365"/>
        <v>1.7640417725091733</v>
      </c>
      <c r="AS274" s="81">
        <f t="shared" si="365"/>
        <v>0.21804136556192377</v>
      </c>
      <c r="AT274" s="81">
        <f t="shared" si="365"/>
        <v>1.8685121107266434</v>
      </c>
      <c r="AU274" s="81">
        <f t="shared" si="365"/>
        <v>1.9588922126797259</v>
      </c>
      <c r="AV274" s="81">
        <f t="shared" si="365"/>
        <v>0.75247976285486262</v>
      </c>
      <c r="AW274" s="81">
        <f t="shared" si="365"/>
        <v>0.19712201852946973</v>
      </c>
      <c r="AX274" s="81">
        <f t="shared" si="365"/>
        <v>7.8308535630383716E-2</v>
      </c>
      <c r="AY274" s="81">
        <f t="shared" si="365"/>
        <v>0.58173964538265921</v>
      </c>
      <c r="AZ274" s="81">
        <f t="shared" si="365"/>
        <v>0.99343622494234529</v>
      </c>
      <c r="BA274" s="81">
        <f t="shared" si="365"/>
        <v>0</v>
      </c>
      <c r="BB274" s="81">
        <f t="shared" si="365"/>
        <v>2.8021870728373366</v>
      </c>
      <c r="BC274" s="81">
        <f t="shared" si="365"/>
        <v>5.541458861959344E-2</v>
      </c>
      <c r="BD274" s="81">
        <f t="shared" si="365"/>
        <v>7.6394194041252861E-2</v>
      </c>
      <c r="BE274" s="81">
        <f t="shared" si="365"/>
        <v>0</v>
      </c>
      <c r="BF274" s="81">
        <f t="shared" si="365"/>
        <v>0</v>
      </c>
      <c r="BG274" s="81">
        <f t="shared" si="365"/>
        <v>0.21875854525567404</v>
      </c>
      <c r="BH274" s="81">
        <f t="shared" si="365"/>
        <v>0</v>
      </c>
      <c r="BI274" s="81">
        <f t="shared" si="365"/>
        <v>0.55938467685545901</v>
      </c>
      <c r="BJ274" s="81">
        <f t="shared" si="365"/>
        <v>0</v>
      </c>
      <c r="BK274" s="81">
        <f t="shared" si="365"/>
        <v>0</v>
      </c>
      <c r="BL274" s="81">
        <f t="shared" si="365"/>
        <v>0.1003848084323239</v>
      </c>
      <c r="BM274" s="81">
        <f t="shared" si="365"/>
        <v>0</v>
      </c>
      <c r="BN274" s="81">
        <f t="shared" si="365"/>
        <v>0.55638775946929164</v>
      </c>
      <c r="BO274" s="81">
        <f t="shared" si="365"/>
        <v>0</v>
      </c>
      <c r="BP274" s="81">
        <f t="shared" ref="BP274:CE274" si="366">BP147/BP151*100</f>
        <v>6.482281763180639E-2</v>
      </c>
      <c r="BQ274" s="81">
        <f t="shared" si="366"/>
        <v>0.15060240963855423</v>
      </c>
      <c r="BR274" s="81">
        <f t="shared" si="366"/>
        <v>0</v>
      </c>
      <c r="BS274" s="81">
        <f t="shared" si="366"/>
        <v>0</v>
      </c>
      <c r="BT274" s="81">
        <f t="shared" si="366"/>
        <v>5.3879310344827583E-2</v>
      </c>
      <c r="BU274" s="81">
        <f t="shared" si="366"/>
        <v>3.8870173620108833E-2</v>
      </c>
      <c r="BV274" s="81">
        <f t="shared" si="366"/>
        <v>0</v>
      </c>
      <c r="BW274" s="81">
        <f t="shared" si="366"/>
        <v>0.32770452617780865</v>
      </c>
      <c r="BX274" s="81">
        <f t="shared" si="366"/>
        <v>2.2690134926934031</v>
      </c>
      <c r="BY274" s="81">
        <f t="shared" si="366"/>
        <v>9.4091080165600291E-2</v>
      </c>
      <c r="BZ274" s="81">
        <f t="shared" si="366"/>
        <v>1.8602448758709329</v>
      </c>
      <c r="CA274" s="81">
        <f t="shared" si="366"/>
        <v>1.099862517185352</v>
      </c>
      <c r="CB274" s="81">
        <f t="shared" si="366"/>
        <v>0.17256255392579811</v>
      </c>
      <c r="CC274" s="81">
        <f t="shared" si="366"/>
        <v>0</v>
      </c>
      <c r="CD274" s="81">
        <f t="shared" si="366"/>
        <v>0.90725392232929924</v>
      </c>
      <c r="CE274" s="81">
        <f t="shared" si="366"/>
        <v>1.2652965087023706</v>
      </c>
    </row>
    <row r="275" spans="1:85" x14ac:dyDescent="0.35">
      <c r="A275" s="81">
        <v>17</v>
      </c>
      <c r="B275" s="81" t="s">
        <v>390</v>
      </c>
      <c r="C275" s="81">
        <f>C146/C151*100</f>
        <v>0.15140045420136261</v>
      </c>
      <c r="D275" s="81">
        <f t="shared" ref="D275:BO275" si="367">D146/D151*100</f>
        <v>0.13169446883230904</v>
      </c>
      <c r="E275" s="81">
        <f t="shared" si="367"/>
        <v>8.2634121535723359E-2</v>
      </c>
      <c r="F275" s="81">
        <f t="shared" si="367"/>
        <v>0.515625</v>
      </c>
      <c r="G275" s="81">
        <f t="shared" si="367"/>
        <v>8.692412765429032E-2</v>
      </c>
      <c r="H275" s="81">
        <f t="shared" si="367"/>
        <v>0</v>
      </c>
      <c r="I275" s="81">
        <f t="shared" si="367"/>
        <v>0.17292784734645197</v>
      </c>
      <c r="J275" s="81">
        <f t="shared" si="367"/>
        <v>0</v>
      </c>
      <c r="K275" s="81">
        <f t="shared" si="367"/>
        <v>0.6845925437149456</v>
      </c>
      <c r="L275" s="81">
        <f t="shared" si="367"/>
        <v>0.7310184416015949</v>
      </c>
      <c r="M275" s="81">
        <f t="shared" si="367"/>
        <v>0</v>
      </c>
      <c r="N275" s="81">
        <f t="shared" si="367"/>
        <v>0</v>
      </c>
      <c r="O275" s="81">
        <f t="shared" si="367"/>
        <v>0.18864177918983321</v>
      </c>
      <c r="P275" s="81">
        <f t="shared" si="367"/>
        <v>1.2062074676844419</v>
      </c>
      <c r="Q275" s="81">
        <f t="shared" si="367"/>
        <v>0</v>
      </c>
      <c r="R275" s="81">
        <f t="shared" si="367"/>
        <v>0</v>
      </c>
      <c r="S275" s="81">
        <f t="shared" si="367"/>
        <v>0.1564945226917058</v>
      </c>
      <c r="T275" s="81">
        <f t="shared" si="367"/>
        <v>0.42194092827004215</v>
      </c>
      <c r="U275" s="81">
        <f t="shared" si="367"/>
        <v>2.7327382036800876E-2</v>
      </c>
      <c r="V275" s="81">
        <f t="shared" si="367"/>
        <v>0.32649507536594657</v>
      </c>
      <c r="W275" s="81">
        <f t="shared" si="367"/>
        <v>0</v>
      </c>
      <c r="X275" s="81">
        <f t="shared" si="367"/>
        <v>0.45513317817429527</v>
      </c>
      <c r="Y275" s="81">
        <f t="shared" si="367"/>
        <v>0</v>
      </c>
      <c r="Z275" s="81">
        <f t="shared" si="367"/>
        <v>0</v>
      </c>
      <c r="AA275" s="81">
        <f t="shared" si="367"/>
        <v>9.1885372997186007E-2</v>
      </c>
      <c r="AB275" s="81">
        <f t="shared" si="367"/>
        <v>1.3030961159654528</v>
      </c>
      <c r="AC275" s="81">
        <f t="shared" si="367"/>
        <v>0.11372447660894289</v>
      </c>
      <c r="AD275" s="81">
        <f t="shared" si="367"/>
        <v>6.1703002879473466E-2</v>
      </c>
      <c r="AE275" s="81">
        <f t="shared" si="367"/>
        <v>9.2421441774491686E-2</v>
      </c>
      <c r="AF275" s="81">
        <f t="shared" si="367"/>
        <v>0</v>
      </c>
      <c r="AG275" s="81">
        <f t="shared" si="367"/>
        <v>0.27633562217384022</v>
      </c>
      <c r="AH275" s="81">
        <f t="shared" si="367"/>
        <v>0</v>
      </c>
      <c r="AI275" s="81">
        <f t="shared" si="367"/>
        <v>0.81113021057155132</v>
      </c>
      <c r="AJ275" s="81">
        <f t="shared" si="367"/>
        <v>0</v>
      </c>
      <c r="AK275" s="81">
        <f t="shared" si="367"/>
        <v>0.62766865926558502</v>
      </c>
      <c r="AL275" s="81">
        <f t="shared" si="367"/>
        <v>1.1499011085046686</v>
      </c>
      <c r="AM275" s="81">
        <f t="shared" si="367"/>
        <v>0.10020876826722339</v>
      </c>
      <c r="AN275" s="81">
        <f t="shared" si="367"/>
        <v>0</v>
      </c>
      <c r="AO275" s="81">
        <f t="shared" si="367"/>
        <v>7.2348430039068157E-2</v>
      </c>
      <c r="AP275" s="81">
        <f t="shared" si="367"/>
        <v>0.85281251380849277</v>
      </c>
      <c r="AQ275" s="81">
        <f t="shared" si="367"/>
        <v>0</v>
      </c>
      <c r="AR275" s="81">
        <f t="shared" si="367"/>
        <v>0.43748235958227488</v>
      </c>
      <c r="AS275" s="81">
        <f t="shared" si="367"/>
        <v>0.28656865188138547</v>
      </c>
      <c r="AT275" s="81">
        <f t="shared" si="367"/>
        <v>0.69204152249134954</v>
      </c>
      <c r="AU275" s="81">
        <f t="shared" si="367"/>
        <v>0.97462124867316413</v>
      </c>
      <c r="AV275" s="81">
        <f t="shared" si="367"/>
        <v>9.1209668224831827E-2</v>
      </c>
      <c r="AW275" s="81">
        <f t="shared" si="367"/>
        <v>0.13798541297062883</v>
      </c>
      <c r="AX275" s="81">
        <f t="shared" si="367"/>
        <v>0</v>
      </c>
      <c r="AY275" s="81">
        <f t="shared" si="367"/>
        <v>1.7591528198697182</v>
      </c>
      <c r="AZ275" s="81">
        <f t="shared" si="367"/>
        <v>0.34888534090237128</v>
      </c>
      <c r="BA275" s="81">
        <f t="shared" si="367"/>
        <v>9.0888434446716654E-2</v>
      </c>
      <c r="BB275" s="81">
        <f t="shared" si="367"/>
        <v>0.32220269478617458</v>
      </c>
      <c r="BC275" s="81">
        <f t="shared" si="367"/>
        <v>0.10499606264765071</v>
      </c>
      <c r="BD275" s="81">
        <f t="shared" si="367"/>
        <v>0</v>
      </c>
      <c r="BE275" s="81">
        <f t="shared" si="367"/>
        <v>0</v>
      </c>
      <c r="BF275" s="81">
        <f t="shared" si="367"/>
        <v>0</v>
      </c>
      <c r="BG275" s="81">
        <f t="shared" si="367"/>
        <v>0.21875854525567404</v>
      </c>
      <c r="BH275" s="81">
        <f t="shared" si="367"/>
        <v>0</v>
      </c>
      <c r="BI275" s="81">
        <f t="shared" si="367"/>
        <v>0.30965937468784338</v>
      </c>
      <c r="BJ275" s="81">
        <f t="shared" si="367"/>
        <v>0</v>
      </c>
      <c r="BK275" s="81">
        <f t="shared" si="367"/>
        <v>0</v>
      </c>
      <c r="BL275" s="81">
        <f t="shared" si="367"/>
        <v>8.3654007026936594E-2</v>
      </c>
      <c r="BM275" s="81">
        <f t="shared" si="367"/>
        <v>0</v>
      </c>
      <c r="BN275" s="81">
        <f t="shared" si="367"/>
        <v>0.47078964262786221</v>
      </c>
      <c r="BO275" s="81">
        <f t="shared" si="367"/>
        <v>0</v>
      </c>
      <c r="BP275" s="81">
        <f t="shared" ref="BP275:CE275" si="368">BP146/BP151*100</f>
        <v>8.6430423509075191E-2</v>
      </c>
      <c r="BQ275" s="81">
        <f t="shared" si="368"/>
        <v>0.15060240963855423</v>
      </c>
      <c r="BR275" s="81">
        <f t="shared" si="368"/>
        <v>0</v>
      </c>
      <c r="BS275" s="81">
        <f t="shared" si="368"/>
        <v>0.11011194714626536</v>
      </c>
      <c r="BT275" s="81">
        <f t="shared" si="368"/>
        <v>5.3879310344827583E-2</v>
      </c>
      <c r="BU275" s="81">
        <f t="shared" si="368"/>
        <v>5.1826898160145116E-2</v>
      </c>
      <c r="BV275" s="81">
        <f t="shared" si="368"/>
        <v>0</v>
      </c>
      <c r="BW275" s="81">
        <f t="shared" si="368"/>
        <v>0.88672989436348226</v>
      </c>
      <c r="BX275" s="81">
        <f t="shared" si="368"/>
        <v>1.1905317708576497</v>
      </c>
      <c r="BY275" s="81">
        <f t="shared" si="368"/>
        <v>0.3387278885961611</v>
      </c>
      <c r="BZ275" s="81">
        <f t="shared" si="368"/>
        <v>1.9008320367990259</v>
      </c>
      <c r="CA275" s="81">
        <f t="shared" si="368"/>
        <v>0.24996875390576179</v>
      </c>
      <c r="CB275" s="81">
        <f t="shared" si="368"/>
        <v>0.11983510689291535</v>
      </c>
      <c r="CC275" s="81">
        <f t="shared" si="368"/>
        <v>0</v>
      </c>
      <c r="CD275" s="81">
        <f t="shared" si="368"/>
        <v>0.49646984320351151</v>
      </c>
      <c r="CE275" s="81">
        <f t="shared" si="368"/>
        <v>0.69626103186527288</v>
      </c>
    </row>
    <row r="276" spans="1:85" x14ac:dyDescent="0.35">
      <c r="A276" s="81">
        <v>18</v>
      </c>
      <c r="B276" s="81" t="s">
        <v>391</v>
      </c>
      <c r="C276" s="81">
        <f>C150/C151*100</f>
        <v>22.142316426949279</v>
      </c>
      <c r="D276" s="81">
        <f t="shared" ref="D276:BO276" si="369">D150/D151*100</f>
        <v>20.983318700614575</v>
      </c>
      <c r="E276" s="81">
        <f t="shared" si="369"/>
        <v>20.302568014238496</v>
      </c>
      <c r="F276" s="81">
        <f t="shared" si="369"/>
        <v>20.765625</v>
      </c>
      <c r="G276" s="81">
        <f t="shared" si="369"/>
        <v>25.555693530361356</v>
      </c>
      <c r="H276" s="81">
        <f t="shared" si="369"/>
        <v>21.435968243010009</v>
      </c>
      <c r="I276" s="81">
        <f t="shared" si="369"/>
        <v>24.221824686940966</v>
      </c>
      <c r="J276" s="81">
        <f t="shared" si="369"/>
        <v>21.060842433697346</v>
      </c>
      <c r="K276" s="81">
        <f t="shared" si="369"/>
        <v>24.71956450016496</v>
      </c>
      <c r="L276" s="81">
        <f t="shared" si="369"/>
        <v>8.9300548263831203</v>
      </c>
      <c r="M276" s="81">
        <f t="shared" si="369"/>
        <v>14.5985401459854</v>
      </c>
      <c r="N276" s="81">
        <f t="shared" si="369"/>
        <v>15.299893842887474</v>
      </c>
      <c r="O276" s="81">
        <f t="shared" si="369"/>
        <v>22.37887212073074</v>
      </c>
      <c r="P276" s="81">
        <f t="shared" si="369"/>
        <v>15.752709466028156</v>
      </c>
      <c r="Q276" s="81">
        <f t="shared" si="369"/>
        <v>22.483940042826553</v>
      </c>
      <c r="R276" s="81">
        <f t="shared" si="369"/>
        <v>20.88482451804251</v>
      </c>
      <c r="S276" s="81">
        <f t="shared" si="369"/>
        <v>15.336463223787167</v>
      </c>
      <c r="T276" s="81">
        <f t="shared" si="369"/>
        <v>13.486286919831223</v>
      </c>
      <c r="U276" s="81">
        <f t="shared" si="369"/>
        <v>26.298050646748038</v>
      </c>
      <c r="V276" s="81">
        <f t="shared" si="369"/>
        <v>23.273657289002557</v>
      </c>
      <c r="W276" s="81">
        <f t="shared" si="369"/>
        <v>16.232771822358348</v>
      </c>
      <c r="X276" s="81">
        <f t="shared" si="369"/>
        <v>18.241530902508405</v>
      </c>
      <c r="Y276" s="81">
        <f t="shared" si="369"/>
        <v>19.075297225891678</v>
      </c>
      <c r="Z276" s="81">
        <f t="shared" si="369"/>
        <v>24.272974020938349</v>
      </c>
      <c r="AA276" s="81">
        <f t="shared" si="369"/>
        <v>20.237753402630219</v>
      </c>
      <c r="AB276" s="81">
        <f t="shared" si="369"/>
        <v>12.707712510732867</v>
      </c>
      <c r="AC276" s="81">
        <f t="shared" si="369"/>
        <v>18.911863530628072</v>
      </c>
      <c r="AD276" s="81">
        <f t="shared" si="369"/>
        <v>15.02468120115179</v>
      </c>
      <c r="AE276" s="81">
        <f t="shared" si="369"/>
        <v>30.437461491065925</v>
      </c>
      <c r="AF276" s="81">
        <f t="shared" si="369"/>
        <v>14.525547445255475</v>
      </c>
      <c r="AG276" s="81">
        <f t="shared" si="369"/>
        <v>17.601741751800368</v>
      </c>
      <c r="AH276" s="81">
        <f t="shared" si="369"/>
        <v>12.280701754385964</v>
      </c>
      <c r="AI276" s="81">
        <f t="shared" si="369"/>
        <v>11.839278040395358</v>
      </c>
      <c r="AJ276" s="81">
        <f t="shared" si="369"/>
        <v>22.270742358078603</v>
      </c>
      <c r="AK276" s="81">
        <f t="shared" si="369"/>
        <v>18.394534585824083</v>
      </c>
      <c r="AL276" s="81">
        <f t="shared" si="369"/>
        <v>19.718504208638059</v>
      </c>
      <c r="AM276" s="81">
        <f t="shared" si="369"/>
        <v>19.123173277661795</v>
      </c>
      <c r="AN276" s="81">
        <f t="shared" si="369"/>
        <v>20.588235294117645</v>
      </c>
      <c r="AO276" s="81">
        <f t="shared" si="369"/>
        <v>26.551873824338013</v>
      </c>
      <c r="AP276" s="81">
        <f t="shared" si="369"/>
        <v>18.63815120851929</v>
      </c>
      <c r="AQ276" s="81">
        <f t="shared" si="369"/>
        <v>25.745257452574528</v>
      </c>
      <c r="AR276" s="81">
        <f t="shared" si="369"/>
        <v>16.850127011007622</v>
      </c>
      <c r="AS276" s="81">
        <f t="shared" si="369"/>
        <v>23.037627709942686</v>
      </c>
      <c r="AT276" s="81">
        <f t="shared" si="369"/>
        <v>34.089965397923876</v>
      </c>
      <c r="AU276" s="81">
        <f t="shared" si="369"/>
        <v>14.503522146096689</v>
      </c>
      <c r="AV276" s="81">
        <f t="shared" si="369"/>
        <v>17.717478052673581</v>
      </c>
      <c r="AW276" s="81">
        <f t="shared" si="369"/>
        <v>19.771338458505817</v>
      </c>
      <c r="AX276" s="81">
        <f t="shared" si="369"/>
        <v>14.972592012529365</v>
      </c>
      <c r="AY276" s="81">
        <f t="shared" si="369"/>
        <v>17.567143902184139</v>
      </c>
      <c r="AZ276" s="81">
        <f t="shared" si="369"/>
        <v>13.304949441192123</v>
      </c>
      <c r="BA276" s="81">
        <f t="shared" si="369"/>
        <v>22.403999091115658</v>
      </c>
      <c r="BB276" s="81">
        <f t="shared" si="369"/>
        <v>11.750634641671548</v>
      </c>
      <c r="BC276" s="81">
        <f t="shared" si="369"/>
        <v>24.119928836001982</v>
      </c>
      <c r="BD276" s="81">
        <f t="shared" si="369"/>
        <v>35.294117647058826</v>
      </c>
      <c r="BE276" s="81">
        <f t="shared" si="369"/>
        <v>17.631870158613058</v>
      </c>
      <c r="BF276" s="81">
        <f t="shared" si="369"/>
        <v>28.163553048995414</v>
      </c>
      <c r="BG276" s="81">
        <f t="shared" si="369"/>
        <v>30.038282745419743</v>
      </c>
      <c r="BH276" s="81">
        <f t="shared" si="369"/>
        <v>19.528487229862478</v>
      </c>
      <c r="BI276" s="81">
        <f t="shared" si="369"/>
        <v>30.346618719408653</v>
      </c>
      <c r="BJ276" s="81">
        <f t="shared" si="369"/>
        <v>24.611223799864774</v>
      </c>
      <c r="BK276" s="81">
        <f t="shared" si="369"/>
        <v>28.343313373253494</v>
      </c>
      <c r="BL276" s="81">
        <f t="shared" si="369"/>
        <v>24.058892420946965</v>
      </c>
      <c r="BM276" s="81">
        <f t="shared" si="369"/>
        <v>15.121806298276885</v>
      </c>
      <c r="BN276" s="81">
        <f t="shared" si="369"/>
        <v>23.931806833582993</v>
      </c>
      <c r="BO276" s="81">
        <f t="shared" si="369"/>
        <v>22.542901716068641</v>
      </c>
      <c r="BP276" s="81">
        <f t="shared" ref="BP276:CE276" si="370">BP150/BP151*100</f>
        <v>26.188418323249785</v>
      </c>
      <c r="BQ276" s="81">
        <f t="shared" si="370"/>
        <v>14.518072289156628</v>
      </c>
      <c r="BR276" s="81">
        <f t="shared" si="370"/>
        <v>17.299270072992702</v>
      </c>
      <c r="BS276" s="81">
        <f t="shared" si="370"/>
        <v>18.737383006056156</v>
      </c>
      <c r="BT276" s="81">
        <f t="shared" si="370"/>
        <v>16.792385057471265</v>
      </c>
      <c r="BU276" s="81">
        <f t="shared" si="370"/>
        <v>19.979269240735942</v>
      </c>
      <c r="BV276" s="81">
        <f t="shared" si="370"/>
        <v>14.184397163120568</v>
      </c>
      <c r="BW276" s="81">
        <f t="shared" si="370"/>
        <v>21.678618243503738</v>
      </c>
      <c r="BX276" s="81">
        <f t="shared" si="370"/>
        <v>9.8510668098417291</v>
      </c>
      <c r="BY276" s="81">
        <f t="shared" si="370"/>
        <v>14.490026345502447</v>
      </c>
      <c r="BZ276" s="81">
        <f t="shared" si="370"/>
        <v>15.565176215923696</v>
      </c>
      <c r="CA276" s="81">
        <f t="shared" si="370"/>
        <v>34.6331708536433</v>
      </c>
      <c r="CB276" s="81">
        <f t="shared" si="370"/>
        <v>26.680088198638675</v>
      </c>
      <c r="CC276" s="81">
        <f t="shared" si="370"/>
        <v>15.471698113207546</v>
      </c>
      <c r="CD276" s="81">
        <f t="shared" si="370"/>
        <v>19.420213138806101</v>
      </c>
      <c r="CE276" s="81">
        <f t="shared" si="370"/>
        <v>19.022629375720442</v>
      </c>
    </row>
    <row r="277" spans="1:85" x14ac:dyDescent="0.35">
      <c r="A277" s="81">
        <v>19</v>
      </c>
      <c r="B277" s="81" t="s">
        <v>392</v>
      </c>
      <c r="C277" s="81">
        <f>C153/SUM(C153:C154)*100</f>
        <v>58.307332293291736</v>
      </c>
      <c r="D277" s="81">
        <f>D153/SUM(D153:D154)*100</f>
        <v>66.651745747538044</v>
      </c>
      <c r="E277" s="81">
        <f t="shared" ref="E277:BP277" si="371">E153/SUM(E153:E154)*100</f>
        <v>60.705055993638588</v>
      </c>
      <c r="F277" s="81">
        <f t="shared" si="371"/>
        <v>52.685150824365159</v>
      </c>
      <c r="G277" s="81">
        <f t="shared" si="371"/>
        <v>57.54290876242095</v>
      </c>
      <c r="H277" s="81">
        <f t="shared" si="371"/>
        <v>60.959305734724992</v>
      </c>
      <c r="I277" s="81">
        <f t="shared" si="371"/>
        <v>32.656716417910445</v>
      </c>
      <c r="J277" s="81">
        <f t="shared" si="371"/>
        <v>59.171217475104399</v>
      </c>
      <c r="K277" s="81">
        <f t="shared" si="371"/>
        <v>28.290450272142504</v>
      </c>
      <c r="L277" s="81">
        <f t="shared" si="371"/>
        <v>69.31111992595531</v>
      </c>
      <c r="M277" s="81">
        <f t="shared" si="371"/>
        <v>69.020979020979027</v>
      </c>
      <c r="N277" s="81">
        <f t="shared" si="371"/>
        <v>69.171974522292984</v>
      </c>
      <c r="O277" s="81">
        <f t="shared" si="371"/>
        <v>60.818237329533886</v>
      </c>
      <c r="P277" s="81">
        <f t="shared" si="371"/>
        <v>59.145472278490509</v>
      </c>
      <c r="Q277" s="81">
        <f t="shared" si="371"/>
        <v>68.196303377947743</v>
      </c>
      <c r="R277" s="81">
        <f t="shared" si="371"/>
        <v>63.796680497925308</v>
      </c>
      <c r="S277" s="81">
        <f t="shared" si="371"/>
        <v>68.056467498358515</v>
      </c>
      <c r="T277" s="81">
        <f t="shared" si="371"/>
        <v>71.528869916872623</v>
      </c>
      <c r="U277" s="81">
        <f t="shared" si="371"/>
        <v>58.536356821589209</v>
      </c>
      <c r="V277" s="81">
        <f t="shared" si="371"/>
        <v>55.960378002960262</v>
      </c>
      <c r="W277" s="81">
        <f t="shared" si="371"/>
        <v>73.268529769137302</v>
      </c>
      <c r="X277" s="81">
        <f t="shared" si="371"/>
        <v>40.123392240928581</v>
      </c>
      <c r="Y277" s="81">
        <f t="shared" si="371"/>
        <v>68.21642196846112</v>
      </c>
      <c r="Z277" s="81">
        <f t="shared" si="371"/>
        <v>58.083140877598147</v>
      </c>
      <c r="AA277" s="81">
        <f t="shared" si="371"/>
        <v>63.667068757539205</v>
      </c>
      <c r="AB277" s="81">
        <f t="shared" si="371"/>
        <v>62.46785283157508</v>
      </c>
      <c r="AC277" s="81">
        <f t="shared" si="371"/>
        <v>58.974221555281638</v>
      </c>
      <c r="AD277" s="81">
        <f t="shared" si="371"/>
        <v>69.048648648648651</v>
      </c>
      <c r="AE277" s="81">
        <f t="shared" si="371"/>
        <v>52.118912080961422</v>
      </c>
      <c r="AF277" s="81">
        <f t="shared" si="371"/>
        <v>76.236881559220393</v>
      </c>
      <c r="AG277" s="81">
        <f t="shared" si="371"/>
        <v>65.394806571277158</v>
      </c>
      <c r="AH277" s="81">
        <f t="shared" si="371"/>
        <v>66.647213306098635</v>
      </c>
      <c r="AI277" s="81">
        <f t="shared" si="371"/>
        <v>67.949646298668739</v>
      </c>
      <c r="AJ277" s="81">
        <f t="shared" si="371"/>
        <v>55.905233380480901</v>
      </c>
      <c r="AK277" s="81">
        <f t="shared" si="371"/>
        <v>54.410922704250162</v>
      </c>
      <c r="AL277" s="81">
        <f t="shared" si="371"/>
        <v>53.457660813177455</v>
      </c>
      <c r="AM277" s="81">
        <f t="shared" si="371"/>
        <v>66.271561256081384</v>
      </c>
      <c r="AN277" s="81">
        <f t="shared" si="371"/>
        <v>70.545009185548068</v>
      </c>
      <c r="AO277" s="81">
        <f t="shared" si="371"/>
        <v>48.252668518789299</v>
      </c>
      <c r="AP277" s="81">
        <f t="shared" si="371"/>
        <v>49.270533141210379</v>
      </c>
      <c r="AQ277" s="81">
        <f t="shared" si="371"/>
        <v>51.181968114348543</v>
      </c>
      <c r="AR277" s="81">
        <f t="shared" si="371"/>
        <v>65.72104018912529</v>
      </c>
      <c r="AS277" s="81">
        <f t="shared" si="371"/>
        <v>50.108156253976333</v>
      </c>
      <c r="AT277" s="81">
        <f t="shared" si="371"/>
        <v>27.738665164742326</v>
      </c>
      <c r="AU277" s="81">
        <f t="shared" si="371"/>
        <v>65.735249773846618</v>
      </c>
      <c r="AV277" s="81">
        <f t="shared" si="371"/>
        <v>72.385443114496425</v>
      </c>
      <c r="AW277" s="81">
        <f t="shared" si="371"/>
        <v>64.915880180549863</v>
      </c>
      <c r="AX277" s="81">
        <f t="shared" si="371"/>
        <v>68.380165289256198</v>
      </c>
      <c r="AY277" s="81">
        <f t="shared" si="371"/>
        <v>49.582459756227571</v>
      </c>
      <c r="AZ277" s="81">
        <f t="shared" si="371"/>
        <v>62.062209159931427</v>
      </c>
      <c r="BA277" s="81">
        <f t="shared" si="371"/>
        <v>59.466417037210398</v>
      </c>
      <c r="BB277" s="81">
        <f t="shared" si="371"/>
        <v>72.287171035690378</v>
      </c>
      <c r="BC277" s="81">
        <f t="shared" si="371"/>
        <v>48.20662124440976</v>
      </c>
      <c r="BD277" s="81">
        <f t="shared" si="371"/>
        <v>47.750325097529263</v>
      </c>
      <c r="BE277" s="81">
        <f t="shared" si="371"/>
        <v>59.585094122166723</v>
      </c>
      <c r="BF277" s="81">
        <f t="shared" si="371"/>
        <v>55.631522130262688</v>
      </c>
      <c r="BG277" s="81">
        <f t="shared" si="371"/>
        <v>44.451962110960757</v>
      </c>
      <c r="BH277" s="81">
        <f t="shared" si="371"/>
        <v>65.857671740024685</v>
      </c>
      <c r="BI277" s="81">
        <f t="shared" si="371"/>
        <v>35.724417426545088</v>
      </c>
      <c r="BJ277" s="81">
        <f t="shared" si="371"/>
        <v>62.929222144358796</v>
      </c>
      <c r="BK277" s="81">
        <f t="shared" si="371"/>
        <v>31.786074672048436</v>
      </c>
      <c r="BL277" s="81">
        <f t="shared" si="371"/>
        <v>58.357670503349937</v>
      </c>
      <c r="BM277" s="81">
        <f t="shared" si="371"/>
        <v>64.438166980539862</v>
      </c>
      <c r="BN277" s="81">
        <f t="shared" si="371"/>
        <v>28.106402810640279</v>
      </c>
      <c r="BO277" s="81">
        <f t="shared" si="371"/>
        <v>58.842705786471072</v>
      </c>
      <c r="BP277" s="81">
        <f t="shared" si="371"/>
        <v>41.037837837837834</v>
      </c>
      <c r="BQ277" s="81">
        <f t="shared" ref="BQ277:CE277" si="372">BQ153/SUM(BQ153:BQ154)*100</f>
        <v>72.409367982034013</v>
      </c>
      <c r="BR277" s="81">
        <f t="shared" si="372"/>
        <v>63.343328335832084</v>
      </c>
      <c r="BS277" s="81">
        <f t="shared" si="372"/>
        <v>62.805107022155461</v>
      </c>
      <c r="BT277" s="81">
        <f t="shared" si="372"/>
        <v>65.002836074872377</v>
      </c>
      <c r="BU277" s="81">
        <f t="shared" si="372"/>
        <v>63.78261457347574</v>
      </c>
      <c r="BV277" s="81">
        <f t="shared" si="372"/>
        <v>66.908212560386474</v>
      </c>
      <c r="BW277" s="81">
        <f t="shared" si="372"/>
        <v>45.622354601034644</v>
      </c>
      <c r="BX277" s="81">
        <f t="shared" si="372"/>
        <v>72.479471357076918</v>
      </c>
      <c r="BY277" s="81">
        <f t="shared" si="372"/>
        <v>64.408434205388517</v>
      </c>
      <c r="BZ277" s="81">
        <f t="shared" si="372"/>
        <v>61.589311808503233</v>
      </c>
      <c r="CA277" s="81">
        <f t="shared" si="372"/>
        <v>40.02546148949714</v>
      </c>
      <c r="CB277" s="81">
        <f t="shared" si="372"/>
        <v>53.081578310336482</v>
      </c>
      <c r="CC277" s="81">
        <f t="shared" si="372"/>
        <v>69.194312796208536</v>
      </c>
      <c r="CD277" s="81">
        <f t="shared" si="372"/>
        <v>56.148982165600323</v>
      </c>
      <c r="CE277" s="81">
        <f t="shared" si="372"/>
        <v>53.473462413115257</v>
      </c>
    </row>
    <row r="278" spans="1:85" x14ac:dyDescent="0.35">
      <c r="A278" s="81">
        <v>20</v>
      </c>
      <c r="B278" s="81" t="s">
        <v>393</v>
      </c>
      <c r="C278" s="81">
        <f t="shared" ref="C278:AM278" si="373">C156/C159*100</f>
        <v>8.884297520661157</v>
      </c>
      <c r="D278" s="81">
        <f t="shared" si="373"/>
        <v>4.7923322683706067</v>
      </c>
      <c r="E278" s="81">
        <f t="shared" si="373"/>
        <v>9.2320604280318914</v>
      </c>
      <c r="F278" s="81">
        <f t="shared" si="373"/>
        <v>13.885569523445342</v>
      </c>
      <c r="G278" s="81">
        <f t="shared" si="373"/>
        <v>8.5919134931828864</v>
      </c>
      <c r="H278" s="81">
        <f t="shared" si="373"/>
        <v>7.5430325622190555</v>
      </c>
      <c r="I278" s="81">
        <f t="shared" si="373"/>
        <v>21.504716191326672</v>
      </c>
      <c r="J278" s="81">
        <f t="shared" si="373"/>
        <v>6.0471976401179939</v>
      </c>
      <c r="K278" s="81">
        <f t="shared" si="373"/>
        <v>28.89276637711945</v>
      </c>
      <c r="L278" s="81">
        <f t="shared" si="373"/>
        <v>4.1457286432160805</v>
      </c>
      <c r="M278" s="81">
        <f t="shared" si="373"/>
        <v>3.9544637507489515</v>
      </c>
      <c r="N278" s="81">
        <f t="shared" si="373"/>
        <v>3.8877158117004096</v>
      </c>
      <c r="O278" s="81">
        <f t="shared" si="373"/>
        <v>6.9963031423290207</v>
      </c>
      <c r="P278" s="81">
        <f t="shared" si="373"/>
        <v>5.8943222842139811</v>
      </c>
      <c r="Q278" s="81">
        <f t="shared" si="373"/>
        <v>4.6998867497168746</v>
      </c>
      <c r="R278" s="81">
        <f t="shared" si="373"/>
        <v>8.0760095011876487</v>
      </c>
      <c r="S278" s="81">
        <f t="shared" si="373"/>
        <v>4.9970431697220583</v>
      </c>
      <c r="T278" s="81">
        <f t="shared" si="373"/>
        <v>6.7132324408226625</v>
      </c>
      <c r="U278" s="81">
        <f t="shared" si="373"/>
        <v>7.2716498772538731</v>
      </c>
      <c r="V278" s="81">
        <f t="shared" si="373"/>
        <v>6.989406989406989</v>
      </c>
      <c r="W278" s="81">
        <f t="shared" si="373"/>
        <v>3.1306880232981436</v>
      </c>
      <c r="X278" s="81">
        <f t="shared" si="373"/>
        <v>17.55463505213541</v>
      </c>
      <c r="Y278" s="81">
        <f t="shared" si="373"/>
        <v>4.8459244532803183</v>
      </c>
      <c r="Z278" s="81">
        <f t="shared" si="373"/>
        <v>8.4229390681003586</v>
      </c>
      <c r="AA278" s="81">
        <f t="shared" si="373"/>
        <v>7.6804996824052507</v>
      </c>
      <c r="AB278" s="81">
        <f t="shared" si="373"/>
        <v>4.5945945945945947</v>
      </c>
      <c r="AC278" s="81">
        <f t="shared" si="373"/>
        <v>8.5935032435190362</v>
      </c>
      <c r="AD278" s="81">
        <f t="shared" si="373"/>
        <v>4.7091150274777336</v>
      </c>
      <c r="AE278" s="81">
        <f t="shared" si="373"/>
        <v>12.864540746797493</v>
      </c>
      <c r="AF278" s="81">
        <f t="shared" si="373"/>
        <v>3.4482758620689653</v>
      </c>
      <c r="AG278" s="81">
        <f t="shared" si="373"/>
        <v>7.7753779697624186</v>
      </c>
      <c r="AH278" s="81">
        <f t="shared" si="373"/>
        <v>5.7835820895522385</v>
      </c>
      <c r="AI278" s="81">
        <f t="shared" si="373"/>
        <v>4.6433443773143637</v>
      </c>
      <c r="AJ278" s="81">
        <f t="shared" si="373"/>
        <v>11.368760064412237</v>
      </c>
      <c r="AK278" s="81">
        <f t="shared" si="373"/>
        <v>8.4526995120415549</v>
      </c>
      <c r="AL278" s="81">
        <f t="shared" si="373"/>
        <v>8.7368734322520307</v>
      </c>
      <c r="AM278" s="81">
        <f t="shared" si="373"/>
        <v>5.1994137159608114</v>
      </c>
      <c r="AN278" s="81">
        <f>AN156/AN159*100</f>
        <v>4.3967280163599183</v>
      </c>
      <c r="AO278" s="81">
        <f>AO156/AO159*100</f>
        <v>13.307733050847459</v>
      </c>
      <c r="AP278" s="81">
        <f t="shared" ref="AP278:CE278" si="374">AP156/AP159*100</f>
        <v>14.08766395483978</v>
      </c>
      <c r="AQ278" s="81">
        <f t="shared" si="374"/>
        <v>11.186617877679037</v>
      </c>
      <c r="AR278" s="81">
        <f t="shared" si="374"/>
        <v>6.7163267798265966</v>
      </c>
      <c r="AS278" s="81">
        <f t="shared" si="374"/>
        <v>10.662857809129598</v>
      </c>
      <c r="AT278" s="81">
        <f t="shared" si="374"/>
        <v>23.16582914572864</v>
      </c>
      <c r="AU278" s="81">
        <f t="shared" si="374"/>
        <v>4.9452954048140043</v>
      </c>
      <c r="AV278" s="81">
        <f t="shared" si="374"/>
        <v>3.8770451165096675</v>
      </c>
      <c r="AW278" s="81">
        <f t="shared" si="374"/>
        <v>6.4005753326141681</v>
      </c>
      <c r="AX278" s="81">
        <f t="shared" si="374"/>
        <v>4.077442065121736</v>
      </c>
      <c r="AY278" s="81">
        <f t="shared" si="374"/>
        <v>13.544104915509667</v>
      </c>
      <c r="AZ278" s="81">
        <f t="shared" si="374"/>
        <v>8.6954148471615706</v>
      </c>
      <c r="BA278" s="81">
        <f t="shared" si="374"/>
        <v>7.3089700996677749</v>
      </c>
      <c r="BB278" s="81">
        <f t="shared" si="374"/>
        <v>6.7650897961020835</v>
      </c>
      <c r="BC278" s="81">
        <f t="shared" si="374"/>
        <v>11.657343052494774</v>
      </c>
      <c r="BD278" s="81">
        <f t="shared" si="374"/>
        <v>15.629322268326417</v>
      </c>
      <c r="BE278" s="81">
        <f t="shared" si="374"/>
        <v>7.6203671631451337</v>
      </c>
      <c r="BF278" s="81">
        <f t="shared" si="374"/>
        <v>9.138898053447706</v>
      </c>
      <c r="BG278" s="81">
        <f t="shared" si="374"/>
        <v>17.743616466909849</v>
      </c>
      <c r="BH278" s="81">
        <f t="shared" si="374"/>
        <v>6.1371841155234659</v>
      </c>
      <c r="BI278" s="81">
        <f t="shared" si="374"/>
        <v>23.501303214596003</v>
      </c>
      <c r="BJ278" s="81">
        <f t="shared" si="374"/>
        <v>4.8582995951417001</v>
      </c>
      <c r="BK278" s="81">
        <f t="shared" si="374"/>
        <v>22.848948374760994</v>
      </c>
      <c r="BL278" s="81">
        <f t="shared" si="374"/>
        <v>8.788785635533154</v>
      </c>
      <c r="BM278" s="81">
        <f t="shared" si="374"/>
        <v>7.2526834928923698</v>
      </c>
      <c r="BN278" s="81">
        <f t="shared" si="374"/>
        <v>26.955064148023983</v>
      </c>
      <c r="BO278" s="81">
        <f t="shared" si="374"/>
        <v>8.0592699674737975</v>
      </c>
      <c r="BP278" s="81">
        <f t="shared" si="374"/>
        <v>16.144628967836873</v>
      </c>
      <c r="BQ278" s="81">
        <f t="shared" si="374"/>
        <v>3.8278775079197471</v>
      </c>
      <c r="BR278" s="81">
        <f t="shared" si="374"/>
        <v>6.8454481298517997</v>
      </c>
      <c r="BS278" s="81">
        <f t="shared" si="374"/>
        <v>6.5809005442850079</v>
      </c>
      <c r="BT278" s="81">
        <f t="shared" si="374"/>
        <v>7.2832369942196538</v>
      </c>
      <c r="BU278" s="81">
        <f t="shared" si="374"/>
        <v>5.5958676669536338</v>
      </c>
      <c r="BV278" s="81">
        <f t="shared" si="374"/>
        <v>4.3280182232346238</v>
      </c>
      <c r="BW278" s="81">
        <f t="shared" si="374"/>
        <v>15.239254142657742</v>
      </c>
      <c r="BX278" s="81">
        <f t="shared" si="374"/>
        <v>4.5922987365788455</v>
      </c>
      <c r="BY278" s="81">
        <f t="shared" si="374"/>
        <v>6.0698847262247844</v>
      </c>
      <c r="BZ278" s="81">
        <f t="shared" si="374"/>
        <v>7.0899091343854606</v>
      </c>
      <c r="CA278" s="81">
        <f t="shared" si="374"/>
        <v>24.714629804167977</v>
      </c>
      <c r="CB278" s="81">
        <f t="shared" si="374"/>
        <v>10.246868760210564</v>
      </c>
      <c r="CC278" s="81">
        <f t="shared" si="374"/>
        <v>3.3411488862837047</v>
      </c>
      <c r="CD278" s="81">
        <f t="shared" si="374"/>
        <v>10.346689839328556</v>
      </c>
      <c r="CE278" s="81">
        <f t="shared" si="374"/>
        <v>11.681052064807714</v>
      </c>
    </row>
    <row r="279" spans="1:85" x14ac:dyDescent="0.35">
      <c r="A279" s="81">
        <v>21</v>
      </c>
      <c r="B279" s="81" t="s">
        <v>394</v>
      </c>
      <c r="C279" s="81">
        <f>C167/C169*100</f>
        <v>15.184778631540432</v>
      </c>
      <c r="D279" s="81">
        <f t="shared" ref="D279:BO279" si="375">D167/D169*100</f>
        <v>15.804597701149426</v>
      </c>
      <c r="E279" s="81">
        <f t="shared" si="375"/>
        <v>10.868756971124055</v>
      </c>
      <c r="F279" s="81">
        <f t="shared" si="375"/>
        <v>13.906543956882086</v>
      </c>
      <c r="G279" s="81">
        <f t="shared" si="375"/>
        <v>11.547372271674186</v>
      </c>
      <c r="H279" s="81">
        <f t="shared" si="375"/>
        <v>15.048543689320388</v>
      </c>
      <c r="I279" s="81">
        <f t="shared" si="375"/>
        <v>18.842081031307551</v>
      </c>
      <c r="J279" s="81">
        <f t="shared" si="375"/>
        <v>14.531722054380664</v>
      </c>
      <c r="K279" s="81">
        <f t="shared" si="375"/>
        <v>19.634757698734781</v>
      </c>
      <c r="L279" s="81">
        <f t="shared" si="375"/>
        <v>8.347891190416771</v>
      </c>
      <c r="M279" s="81">
        <f t="shared" si="375"/>
        <v>17.408637873754156</v>
      </c>
      <c r="N279" s="81">
        <f t="shared" si="375"/>
        <v>13.687557970054327</v>
      </c>
      <c r="O279" s="81">
        <f t="shared" si="375"/>
        <v>15.444390480815931</v>
      </c>
      <c r="P279" s="81">
        <f t="shared" si="375"/>
        <v>12.145549332487935</v>
      </c>
      <c r="Q279" s="81">
        <f t="shared" si="375"/>
        <v>8.6160312218552981</v>
      </c>
      <c r="R279" s="81">
        <f t="shared" si="375"/>
        <v>17.877906976744189</v>
      </c>
      <c r="S279" s="81">
        <f t="shared" si="375"/>
        <v>20.579174368453483</v>
      </c>
      <c r="T279" s="81">
        <f t="shared" si="375"/>
        <v>8.3903473879607535</v>
      </c>
      <c r="U279" s="81">
        <f t="shared" si="375"/>
        <v>12.377908009234593</v>
      </c>
      <c r="V279" s="81">
        <f t="shared" si="375"/>
        <v>12.433553051243887</v>
      </c>
      <c r="W279" s="81">
        <f t="shared" si="375"/>
        <v>16.330414921964216</v>
      </c>
      <c r="X279" s="81">
        <f t="shared" si="375"/>
        <v>17.016669184670395</v>
      </c>
      <c r="Y279" s="81">
        <f t="shared" si="375"/>
        <v>16.241540864133263</v>
      </c>
      <c r="Z279" s="81">
        <f t="shared" si="375"/>
        <v>17.994100294985252</v>
      </c>
      <c r="AA279" s="81">
        <f t="shared" si="375"/>
        <v>11.370839936608558</v>
      </c>
      <c r="AB279" s="81">
        <f t="shared" si="375"/>
        <v>8.5836482991844036</v>
      </c>
      <c r="AC279" s="81">
        <f t="shared" si="375"/>
        <v>10.184228433176239</v>
      </c>
      <c r="AD279" s="81">
        <f t="shared" si="375"/>
        <v>14.589635007057874</v>
      </c>
      <c r="AE279" s="81">
        <f t="shared" si="375"/>
        <v>15.692124105011935</v>
      </c>
      <c r="AF279" s="81">
        <f t="shared" si="375"/>
        <v>14.469914040114611</v>
      </c>
      <c r="AG279" s="81">
        <f t="shared" si="375"/>
        <v>10.098501779654002</v>
      </c>
      <c r="AH279" s="81">
        <f t="shared" si="375"/>
        <v>15.58335599673647</v>
      </c>
      <c r="AI279" s="81">
        <f t="shared" si="375"/>
        <v>10.552951203920733</v>
      </c>
      <c r="AJ279" s="81">
        <f t="shared" si="375"/>
        <v>19.229502798814618</v>
      </c>
      <c r="AK279" s="81">
        <f t="shared" si="375"/>
        <v>12.806287563569116</v>
      </c>
      <c r="AL279" s="81">
        <f t="shared" si="375"/>
        <v>13.28986736926718</v>
      </c>
      <c r="AM279" s="81">
        <f t="shared" si="375"/>
        <v>10.470946001479412</v>
      </c>
      <c r="AN279" s="81">
        <f t="shared" si="375"/>
        <v>18.56082238720731</v>
      </c>
      <c r="AO279" s="81">
        <f t="shared" si="375"/>
        <v>18.102600140548137</v>
      </c>
      <c r="AP279" s="81">
        <f t="shared" si="375"/>
        <v>14.273375080976031</v>
      </c>
      <c r="AQ279" s="81">
        <f t="shared" si="375"/>
        <v>19.15227629513344</v>
      </c>
      <c r="AR279" s="81">
        <f t="shared" si="375"/>
        <v>9.7499650789216368</v>
      </c>
      <c r="AS279" s="81">
        <f t="shared" si="375"/>
        <v>13.346275175928174</v>
      </c>
      <c r="AT279" s="81">
        <f t="shared" si="375"/>
        <v>24.640238935650284</v>
      </c>
      <c r="AU279" s="81">
        <f t="shared" si="375"/>
        <v>10.912886695767698</v>
      </c>
      <c r="AV279" s="81">
        <f t="shared" si="375"/>
        <v>12.945274749971908</v>
      </c>
      <c r="AW279" s="81">
        <f t="shared" si="375"/>
        <v>14.849368318756074</v>
      </c>
      <c r="AX279" s="81">
        <f t="shared" si="375"/>
        <v>12.220681152719989</v>
      </c>
      <c r="AY279" s="81">
        <f t="shared" si="375"/>
        <v>11.476528384279476</v>
      </c>
      <c r="AZ279" s="81">
        <f t="shared" si="375"/>
        <v>11.975034997666823</v>
      </c>
      <c r="BA279" s="81">
        <f t="shared" si="375"/>
        <v>14.722039112283014</v>
      </c>
      <c r="BB279" s="81">
        <f t="shared" si="375"/>
        <v>8.424571262474565</v>
      </c>
      <c r="BC279" s="81">
        <f t="shared" si="375"/>
        <v>12.858121219038923</v>
      </c>
      <c r="BD279" s="81">
        <f t="shared" si="375"/>
        <v>14.247047244094487</v>
      </c>
      <c r="BE279" s="81">
        <f t="shared" si="375"/>
        <v>22.707423580786028</v>
      </c>
      <c r="BF279" s="81">
        <f t="shared" si="375"/>
        <v>18.013698630136986</v>
      </c>
      <c r="BG279" s="81">
        <f t="shared" si="375"/>
        <v>21.629139072847682</v>
      </c>
      <c r="BH279" s="81">
        <f t="shared" si="375"/>
        <v>15.322269394056349</v>
      </c>
      <c r="BI279" s="81">
        <f t="shared" si="375"/>
        <v>20.856700831560627</v>
      </c>
      <c r="BJ279" s="81">
        <f t="shared" si="375"/>
        <v>16.408668730650156</v>
      </c>
      <c r="BK279" s="81">
        <f t="shared" si="375"/>
        <v>12.535612535612536</v>
      </c>
      <c r="BL279" s="81">
        <f t="shared" si="375"/>
        <v>17.335290280495759</v>
      </c>
      <c r="BM279" s="81">
        <f t="shared" si="375"/>
        <v>18.601895734597157</v>
      </c>
      <c r="BN279" s="81">
        <f t="shared" si="375"/>
        <v>22.477827050997785</v>
      </c>
      <c r="BO279" s="81">
        <f t="shared" si="375"/>
        <v>18.980061349693251</v>
      </c>
      <c r="BP279" s="81">
        <f t="shared" ref="BP279:CE279" si="376">BP167/BP169*100</f>
        <v>17.227681371524149</v>
      </c>
      <c r="BQ279" s="81">
        <f t="shared" si="376"/>
        <v>15.619389587073609</v>
      </c>
      <c r="BR279" s="81">
        <f t="shared" si="376"/>
        <v>25.697924123120973</v>
      </c>
      <c r="BS279" s="81">
        <f t="shared" si="376"/>
        <v>15.051841258491242</v>
      </c>
      <c r="BT279" s="81">
        <f t="shared" si="376"/>
        <v>10.70357961558808</v>
      </c>
      <c r="BU279" s="81">
        <f t="shared" si="376"/>
        <v>14.97196738022426</v>
      </c>
      <c r="BV279" s="81">
        <f t="shared" si="376"/>
        <v>28.060046189376443</v>
      </c>
      <c r="BW279" s="81">
        <f t="shared" si="376"/>
        <v>12.15519854501364</v>
      </c>
      <c r="BX279" s="81">
        <f t="shared" si="376"/>
        <v>9.123749536865505</v>
      </c>
      <c r="BY279" s="81">
        <f t="shared" si="376"/>
        <v>11.484490398818316</v>
      </c>
      <c r="BZ279" s="81">
        <f t="shared" si="376"/>
        <v>12.17129474740716</v>
      </c>
      <c r="CA279" s="81">
        <f t="shared" si="376"/>
        <v>19.547578067371525</v>
      </c>
      <c r="CB279" s="81">
        <f t="shared" si="376"/>
        <v>16.467549241201162</v>
      </c>
      <c r="CC279" s="81">
        <f t="shared" si="376"/>
        <v>15.255292652552926</v>
      </c>
      <c r="CD279" s="81">
        <f t="shared" si="376"/>
        <v>13.466991356091599</v>
      </c>
      <c r="CE279" s="81">
        <f t="shared" si="376"/>
        <v>13.344205612055632</v>
      </c>
    </row>
    <row r="280" spans="1:85" x14ac:dyDescent="0.35">
      <c r="A280" s="81">
        <v>22</v>
      </c>
      <c r="B280" s="81" t="s">
        <v>395</v>
      </c>
      <c r="C280" s="81">
        <f>C172/C173*100</f>
        <v>34.831885153003398</v>
      </c>
      <c r="D280" s="81">
        <f t="shared" ref="D280:BO280" si="377">D172/D173*100</f>
        <v>31.080480213428192</v>
      </c>
      <c r="E280" s="81">
        <f t="shared" si="377"/>
        <v>24.032403240324033</v>
      </c>
      <c r="F280" s="81">
        <f t="shared" si="377"/>
        <v>20.275969799531371</v>
      </c>
      <c r="G280" s="81">
        <f t="shared" si="377"/>
        <v>27.956582102738864</v>
      </c>
      <c r="H280" s="81">
        <f t="shared" si="377"/>
        <v>27.749181094992981</v>
      </c>
      <c r="I280" s="81">
        <f t="shared" si="377"/>
        <v>23.035975431412695</v>
      </c>
      <c r="J280" s="81">
        <f t="shared" si="377"/>
        <v>29.865246004387341</v>
      </c>
      <c r="K280" s="81">
        <f t="shared" si="377"/>
        <v>25.376448266117634</v>
      </c>
      <c r="L280" s="81">
        <f t="shared" si="377"/>
        <v>8.2912421881688214</v>
      </c>
      <c r="M280" s="81">
        <f t="shared" si="377"/>
        <v>36.149584487534625</v>
      </c>
      <c r="N280" s="81">
        <f t="shared" si="377"/>
        <v>29.184071289334447</v>
      </c>
      <c r="O280" s="81">
        <f t="shared" si="377"/>
        <v>19.824578889664107</v>
      </c>
      <c r="P280" s="81">
        <f t="shared" si="377"/>
        <v>13.368150001813367</v>
      </c>
      <c r="Q280" s="81">
        <f t="shared" si="377"/>
        <v>23.581616481774962</v>
      </c>
      <c r="R280" s="81">
        <f t="shared" si="377"/>
        <v>29.1497975708502</v>
      </c>
      <c r="S280" s="81">
        <f t="shared" si="377"/>
        <v>32.248803827751196</v>
      </c>
      <c r="T280" s="81">
        <f t="shared" si="377"/>
        <v>9.9749673487157153</v>
      </c>
      <c r="U280" s="81">
        <f t="shared" si="377"/>
        <v>28.798895536125173</v>
      </c>
      <c r="V280" s="81">
        <f t="shared" si="377"/>
        <v>16.999008482978958</v>
      </c>
      <c r="W280" s="81">
        <f t="shared" si="377"/>
        <v>33.831041257367389</v>
      </c>
      <c r="X280" s="81">
        <f t="shared" si="377"/>
        <v>18.652158291844174</v>
      </c>
      <c r="Y280" s="81">
        <f t="shared" si="377"/>
        <v>29.897186147186144</v>
      </c>
      <c r="Z280" s="81">
        <f t="shared" si="377"/>
        <v>23.675181090354556</v>
      </c>
      <c r="AA280" s="81">
        <f t="shared" si="377"/>
        <v>25.734044423606633</v>
      </c>
      <c r="AB280" s="81">
        <f t="shared" si="377"/>
        <v>10.611391565957881</v>
      </c>
      <c r="AC280" s="81">
        <f t="shared" si="377"/>
        <v>22.278000312126096</v>
      </c>
      <c r="AD280" s="81">
        <f t="shared" si="377"/>
        <v>24.267341345140206</v>
      </c>
      <c r="AE280" s="81">
        <f t="shared" si="377"/>
        <v>30.633147113594038</v>
      </c>
      <c r="AF280" s="81">
        <f t="shared" si="377"/>
        <v>37.061894108873979</v>
      </c>
      <c r="AG280" s="81">
        <f t="shared" si="377"/>
        <v>14.6007864592238</v>
      </c>
      <c r="AH280" s="81">
        <f t="shared" si="377"/>
        <v>34.692132269099204</v>
      </c>
      <c r="AI280" s="81">
        <f t="shared" si="377"/>
        <v>11.021857923497267</v>
      </c>
      <c r="AJ280" s="81">
        <f t="shared" si="377"/>
        <v>33.254076086956523</v>
      </c>
      <c r="AK280" s="81">
        <f t="shared" si="377"/>
        <v>16.909357229019474</v>
      </c>
      <c r="AL280" s="81">
        <f t="shared" si="377"/>
        <v>18.279176201372998</v>
      </c>
      <c r="AM280" s="81">
        <f t="shared" si="377"/>
        <v>21.774124496960358</v>
      </c>
      <c r="AN280" s="81">
        <f t="shared" si="377"/>
        <v>30.847255369928401</v>
      </c>
      <c r="AO280" s="81">
        <f t="shared" si="377"/>
        <v>27.804313214647564</v>
      </c>
      <c r="AP280" s="81">
        <f t="shared" si="377"/>
        <v>18.707124010554089</v>
      </c>
      <c r="AQ280" s="81">
        <f t="shared" si="377"/>
        <v>30.786026200873362</v>
      </c>
      <c r="AR280" s="81">
        <f t="shared" si="377"/>
        <v>10.307802433786687</v>
      </c>
      <c r="AS280" s="81">
        <f t="shared" si="377"/>
        <v>22.240189066484234</v>
      </c>
      <c r="AT280" s="81">
        <f t="shared" si="377"/>
        <v>23.516422853988409</v>
      </c>
      <c r="AU280" s="81">
        <f t="shared" si="377"/>
        <v>12.426556991774383</v>
      </c>
      <c r="AV280" s="81">
        <f t="shared" si="377"/>
        <v>21.765189799036314</v>
      </c>
      <c r="AW280" s="81">
        <f t="shared" si="377"/>
        <v>22.694321385420864</v>
      </c>
      <c r="AX280" s="81">
        <f t="shared" si="377"/>
        <v>25.82311168495804</v>
      </c>
      <c r="AY280" s="81">
        <f t="shared" si="377"/>
        <v>18.07956675692564</v>
      </c>
      <c r="AZ280" s="81">
        <f t="shared" si="377"/>
        <v>14.320648932363117</v>
      </c>
      <c r="BA280" s="81">
        <f t="shared" si="377"/>
        <v>25.254352249604338</v>
      </c>
      <c r="BB280" s="81">
        <f t="shared" si="377"/>
        <v>10.468510364616829</v>
      </c>
      <c r="BC280" s="81">
        <f t="shared" si="377"/>
        <v>23.50229052756022</v>
      </c>
      <c r="BD280" s="81">
        <f t="shared" si="377"/>
        <v>34.187596104561763</v>
      </c>
      <c r="BE280" s="81">
        <f t="shared" si="377"/>
        <v>34.409005628517825</v>
      </c>
      <c r="BF280" s="81">
        <f t="shared" si="377"/>
        <v>32.72921108742004</v>
      </c>
      <c r="BG280" s="81">
        <f t="shared" si="377"/>
        <v>24.516129032258064</v>
      </c>
      <c r="BH280" s="81">
        <f t="shared" si="377"/>
        <v>30.949494949494948</v>
      </c>
      <c r="BI280" s="81">
        <f t="shared" si="377"/>
        <v>20.730746503840852</v>
      </c>
      <c r="BJ280" s="81">
        <f t="shared" si="377"/>
        <v>27.703604806408542</v>
      </c>
      <c r="BK280" s="81">
        <f t="shared" si="377"/>
        <v>44.213649851632049</v>
      </c>
      <c r="BL280" s="81">
        <f t="shared" si="377"/>
        <v>31.939996629024105</v>
      </c>
      <c r="BM280" s="81">
        <f t="shared" si="377"/>
        <v>35.076452599388382</v>
      </c>
      <c r="BN280" s="81">
        <f t="shared" si="377"/>
        <v>21.920800450958286</v>
      </c>
      <c r="BO280" s="81">
        <f t="shared" si="377"/>
        <v>32.463884430176563</v>
      </c>
      <c r="BP280" s="81">
        <f t="shared" ref="BP280:CE280" si="378">BP172/BP173*100</f>
        <v>32.620778110303547</v>
      </c>
      <c r="BQ280" s="81">
        <f t="shared" si="378"/>
        <v>28.352130325814535</v>
      </c>
      <c r="BR280" s="81">
        <f t="shared" si="378"/>
        <v>36.95652173913043</v>
      </c>
      <c r="BS280" s="81">
        <f t="shared" si="378"/>
        <v>27.479644707623983</v>
      </c>
      <c r="BT280" s="81">
        <f t="shared" si="378"/>
        <v>26.987907658482964</v>
      </c>
      <c r="BU280" s="81">
        <f t="shared" si="378"/>
        <v>27.909439957632731</v>
      </c>
      <c r="BV280" s="81">
        <f t="shared" si="378"/>
        <v>40.887290167865707</v>
      </c>
      <c r="BW280" s="81">
        <f t="shared" si="378"/>
        <v>23.367445452790115</v>
      </c>
      <c r="BX280" s="81">
        <f t="shared" si="378"/>
        <v>9.760851994484856</v>
      </c>
      <c r="BY280" s="81">
        <f t="shared" si="378"/>
        <v>23.423423423423422</v>
      </c>
      <c r="BZ280" s="81">
        <f t="shared" si="378"/>
        <v>13.170933113129646</v>
      </c>
      <c r="CA280" s="81">
        <f t="shared" si="378"/>
        <v>21.763532052881018</v>
      </c>
      <c r="CB280" s="81">
        <f t="shared" si="378"/>
        <v>23.39880444064902</v>
      </c>
      <c r="CC280" s="81">
        <f t="shared" si="378"/>
        <v>40.815006468305306</v>
      </c>
      <c r="CD280" s="81">
        <f t="shared" si="378"/>
        <v>20.493784740752655</v>
      </c>
      <c r="CE280" s="81">
        <f t="shared" si="378"/>
        <v>17.374947799701403</v>
      </c>
    </row>
    <row r="281" spans="1:85" x14ac:dyDescent="0.35">
      <c r="A281" s="81">
        <v>23</v>
      </c>
      <c r="B281" s="81" t="s">
        <v>396</v>
      </c>
      <c r="C281" s="81">
        <f>C175</f>
        <v>437.82608695652175</v>
      </c>
      <c r="D281" s="81">
        <f t="shared" ref="D281:BO281" si="379">D175</f>
        <v>446.10136452241716</v>
      </c>
      <c r="E281" s="81">
        <f t="shared" si="379"/>
        <v>438.55388813096863</v>
      </c>
      <c r="F281" s="81">
        <f t="shared" si="379"/>
        <v>468.13871579517746</v>
      </c>
      <c r="G281" s="81">
        <f t="shared" si="379"/>
        <v>434.66516601012944</v>
      </c>
      <c r="H281" s="81">
        <f t="shared" si="379"/>
        <v>436.13333333333333</v>
      </c>
      <c r="I281" s="81">
        <f t="shared" si="379"/>
        <v>606.82515337423308</v>
      </c>
      <c r="J281" s="81">
        <f t="shared" si="379"/>
        <v>439.95695839311333</v>
      </c>
      <c r="K281" s="81">
        <f t="shared" si="379"/>
        <v>658.91509433962267</v>
      </c>
      <c r="L281" s="81">
        <f t="shared" si="379"/>
        <v>375.04566530841646</v>
      </c>
      <c r="M281" s="81">
        <f t="shared" si="379"/>
        <v>419.6</v>
      </c>
      <c r="N281" s="81">
        <f t="shared" si="379"/>
        <v>429.1741472172352</v>
      </c>
      <c r="O281" s="81">
        <f t="shared" si="379"/>
        <v>424.15621986499519</v>
      </c>
      <c r="P281" s="81">
        <f t="shared" si="379"/>
        <v>403.54993983152826</v>
      </c>
      <c r="Q281" s="81">
        <f t="shared" si="379"/>
        <v>403.60576923076923</v>
      </c>
      <c r="R281" s="81">
        <f t="shared" si="379"/>
        <v>445.38461538461536</v>
      </c>
      <c r="S281" s="81">
        <f t="shared" si="379"/>
        <v>441.58273381294964</v>
      </c>
      <c r="T281" s="81">
        <f t="shared" si="379"/>
        <v>391.82673837879372</v>
      </c>
      <c r="U281" s="81">
        <f t="shared" si="379"/>
        <v>432.74036425243543</v>
      </c>
      <c r="V281" s="81">
        <f t="shared" si="379"/>
        <v>436.17122473246138</v>
      </c>
      <c r="W281" s="81">
        <f t="shared" si="379"/>
        <v>429.21974522292993</v>
      </c>
      <c r="X281" s="81">
        <f t="shared" si="379"/>
        <v>473.94264194669756</v>
      </c>
      <c r="Y281" s="81">
        <f t="shared" si="379"/>
        <v>427.77777777777777</v>
      </c>
      <c r="Z281" s="81">
        <f t="shared" si="379"/>
        <v>411.78343949044586</v>
      </c>
      <c r="AA281" s="81">
        <f t="shared" si="379"/>
        <v>440.37184594953521</v>
      </c>
      <c r="AB281" s="81">
        <f t="shared" si="379"/>
        <v>382.79672815871913</v>
      </c>
      <c r="AC281" s="81">
        <f t="shared" si="379"/>
        <v>438.1531479110904</v>
      </c>
      <c r="AD281" s="81">
        <f t="shared" si="379"/>
        <v>430.93645484949832</v>
      </c>
      <c r="AE281" s="81">
        <f t="shared" si="379"/>
        <v>441.15201900237531</v>
      </c>
      <c r="AF281" s="81">
        <f t="shared" si="379"/>
        <v>421.61764705882354</v>
      </c>
      <c r="AG281" s="81">
        <f t="shared" si="379"/>
        <v>416.62865830482707</v>
      </c>
      <c r="AH281" s="81">
        <f t="shared" si="379"/>
        <v>451.11111111111109</v>
      </c>
      <c r="AI281" s="81">
        <f t="shared" si="379"/>
        <v>390.72785405303745</v>
      </c>
      <c r="AJ281" s="81">
        <f t="shared" si="379"/>
        <v>451.93164933135216</v>
      </c>
      <c r="AK281" s="81">
        <f t="shared" si="379"/>
        <v>437.38337134563551</v>
      </c>
      <c r="AL281" s="81">
        <f t="shared" si="379"/>
        <v>428.14554522783948</v>
      </c>
      <c r="AM281" s="81">
        <f t="shared" si="379"/>
        <v>426.16175948918055</v>
      </c>
      <c r="AN281" s="81">
        <f t="shared" si="379"/>
        <v>412.87356321839081</v>
      </c>
      <c r="AO281" s="81">
        <f t="shared" si="379"/>
        <v>462.85924834193071</v>
      </c>
      <c r="AP281" s="81">
        <f t="shared" si="379"/>
        <v>462.75881365416899</v>
      </c>
      <c r="AQ281" s="81">
        <f t="shared" si="379"/>
        <v>439.43298969072163</v>
      </c>
      <c r="AR281" s="81">
        <f t="shared" si="379"/>
        <v>390.86307938199252</v>
      </c>
      <c r="AS281" s="81">
        <f t="shared" si="379"/>
        <v>455.04166666666669</v>
      </c>
      <c r="AT281" s="81">
        <f t="shared" si="379"/>
        <v>633.74573378839591</v>
      </c>
      <c r="AU281" s="81">
        <f t="shared" si="379"/>
        <v>393.11324103656375</v>
      </c>
      <c r="AV281" s="81">
        <f t="shared" si="379"/>
        <v>420.48015678588928</v>
      </c>
      <c r="AW281" s="81">
        <f t="shared" si="379"/>
        <v>426.23809523809524</v>
      </c>
      <c r="AX281" s="81">
        <f t="shared" si="379"/>
        <v>424.03047091412742</v>
      </c>
      <c r="AY281" s="81">
        <f t="shared" si="379"/>
        <v>434.66653628007043</v>
      </c>
      <c r="AZ281" s="81">
        <f t="shared" si="379"/>
        <v>425.49108491991535</v>
      </c>
      <c r="BA281" s="81">
        <f t="shared" si="379"/>
        <v>422.53052164261931</v>
      </c>
      <c r="BB281" s="81">
        <f t="shared" si="379"/>
        <v>398.84826325411336</v>
      </c>
      <c r="BC281" s="81">
        <f t="shared" si="379"/>
        <v>466.47920674855703</v>
      </c>
      <c r="BD281" s="81">
        <f t="shared" si="379"/>
        <v>450.84388185654007</v>
      </c>
      <c r="BE281" s="81">
        <f t="shared" si="379"/>
        <v>452.30905861456483</v>
      </c>
      <c r="BF281" s="81">
        <f t="shared" si="379"/>
        <v>429.75986277873074</v>
      </c>
      <c r="BG281" s="81">
        <f t="shared" si="379"/>
        <v>503.41631355932202</v>
      </c>
      <c r="BH281" s="81">
        <f t="shared" si="379"/>
        <v>423.54948805460754</v>
      </c>
      <c r="BI281" s="81">
        <f t="shared" si="379"/>
        <v>519.19934640522877</v>
      </c>
      <c r="BJ281" s="81">
        <f t="shared" si="379"/>
        <v>412.21264367816093</v>
      </c>
      <c r="BK281" s="81">
        <f t="shared" si="379"/>
        <v>576.60714285714289</v>
      </c>
      <c r="BL281" s="81">
        <f t="shared" si="379"/>
        <v>438.64159631619339</v>
      </c>
      <c r="BM281" s="81">
        <f t="shared" si="379"/>
        <v>445.61855670103091</v>
      </c>
      <c r="BN281" s="81">
        <f t="shared" si="379"/>
        <v>686.1142217245241</v>
      </c>
      <c r="BO281" s="81">
        <f t="shared" si="379"/>
        <v>439.08582089552237</v>
      </c>
      <c r="BP281" s="81">
        <f t="shared" ref="BP281:CE281" si="380">BP175</f>
        <v>493.4</v>
      </c>
      <c r="BQ281" s="81">
        <f t="shared" si="380"/>
        <v>426.39296187683283</v>
      </c>
      <c r="BR281" s="81">
        <f t="shared" si="380"/>
        <v>433.33333333333331</v>
      </c>
      <c r="BS281" s="81">
        <f t="shared" si="380"/>
        <v>439.7358490566038</v>
      </c>
      <c r="BT281" s="81">
        <f t="shared" si="380"/>
        <v>445.44392523364485</v>
      </c>
      <c r="BU281" s="81">
        <f t="shared" si="380"/>
        <v>435.89970501474926</v>
      </c>
      <c r="BV281" s="81">
        <f t="shared" si="380"/>
        <v>450.24271844660194</v>
      </c>
      <c r="BW281" s="81">
        <f t="shared" si="380"/>
        <v>457.95814838300572</v>
      </c>
      <c r="BX281" s="81">
        <f t="shared" si="380"/>
        <v>379.40716408571876</v>
      </c>
      <c r="BY281" s="81">
        <f t="shared" si="380"/>
        <v>436.88162544169609</v>
      </c>
      <c r="BZ281" s="81">
        <f t="shared" si="380"/>
        <v>402.81904118838622</v>
      </c>
      <c r="CA281" s="81">
        <f t="shared" si="380"/>
        <v>478.22983583154888</v>
      </c>
      <c r="CB281" s="81">
        <f t="shared" si="380"/>
        <v>446.74915635545557</v>
      </c>
      <c r="CC281" s="81">
        <f t="shared" si="380"/>
        <v>427.81690140845069</v>
      </c>
      <c r="CD281" s="81">
        <f t="shared" si="380"/>
        <v>436.67296956600035</v>
      </c>
      <c r="CE281" s="81">
        <f t="shared" si="380"/>
        <v>673</v>
      </c>
    </row>
    <row r="282" spans="1:85" x14ac:dyDescent="0.35">
      <c r="A282" s="81">
        <v>24</v>
      </c>
      <c r="B282" s="81" t="s">
        <v>397</v>
      </c>
      <c r="C282" s="81">
        <f t="shared" ref="C282:I282" si="381">C177/C179*100</f>
        <v>14.571948998178508</v>
      </c>
      <c r="D282" s="81">
        <f t="shared" si="381"/>
        <v>15.791684166316674</v>
      </c>
      <c r="E282" s="81">
        <f t="shared" si="381"/>
        <v>18.527493010251632</v>
      </c>
      <c r="F282" s="81">
        <f t="shared" si="381"/>
        <v>17.959930845113394</v>
      </c>
      <c r="G282" s="81">
        <f t="shared" si="381"/>
        <v>15.265137726004124</v>
      </c>
      <c r="H282" s="81">
        <f t="shared" si="381"/>
        <v>15.395779836998996</v>
      </c>
      <c r="I282" s="81">
        <f t="shared" si="381"/>
        <v>17.506340788563524</v>
      </c>
      <c r="J282" s="81">
        <f>J177/J179*100</f>
        <v>14.39371031146054</v>
      </c>
      <c r="K282" s="81">
        <f t="shared" ref="K282:BV282" si="382">K177/K179*100</f>
        <v>17.839286428542859</v>
      </c>
      <c r="L282" s="81">
        <f t="shared" si="382"/>
        <v>28.544415669831874</v>
      </c>
      <c r="M282" s="81">
        <f t="shared" si="382"/>
        <v>19.160104986876643</v>
      </c>
      <c r="N282" s="81">
        <f t="shared" si="382"/>
        <v>17.361657487542619</v>
      </c>
      <c r="O282" s="81">
        <f t="shared" si="382"/>
        <v>15.902081727062454</v>
      </c>
      <c r="P282" s="81">
        <f t="shared" si="382"/>
        <v>21.434332807294407</v>
      </c>
      <c r="Q282" s="81">
        <f t="shared" si="382"/>
        <v>17.291666666666668</v>
      </c>
      <c r="R282" s="81">
        <f t="shared" si="382"/>
        <v>15.27710843373494</v>
      </c>
      <c r="S282" s="81">
        <f t="shared" si="382"/>
        <v>15.41501976284585</v>
      </c>
      <c r="T282" s="81">
        <f t="shared" si="382"/>
        <v>29.802437999159309</v>
      </c>
      <c r="U282" s="81">
        <f t="shared" si="382"/>
        <v>14.470216130732735</v>
      </c>
      <c r="V282" s="81">
        <f t="shared" si="382"/>
        <v>18.304421408927439</v>
      </c>
      <c r="W282" s="81">
        <f t="shared" si="382"/>
        <v>15.880799698227085</v>
      </c>
      <c r="X282" s="81">
        <f t="shared" si="382"/>
        <v>21.611426847055274</v>
      </c>
      <c r="Y282" s="81">
        <f t="shared" si="382"/>
        <v>16.836734693877549</v>
      </c>
      <c r="Z282" s="81">
        <f t="shared" si="382"/>
        <v>14.80932987782303</v>
      </c>
      <c r="AA282" s="81">
        <f t="shared" si="382"/>
        <v>17.503522118906734</v>
      </c>
      <c r="AB282" s="81">
        <f t="shared" si="382"/>
        <v>26.491012065993598</v>
      </c>
      <c r="AC282" s="81">
        <f t="shared" si="382"/>
        <v>18.841199557210427</v>
      </c>
      <c r="AD282" s="81">
        <f t="shared" si="382"/>
        <v>18.347607052896723</v>
      </c>
      <c r="AE282" s="81">
        <f t="shared" si="382"/>
        <v>15.754857997010463</v>
      </c>
      <c r="AF282" s="81">
        <f t="shared" si="382"/>
        <v>19.06116642958748</v>
      </c>
      <c r="AG282" s="81">
        <f t="shared" si="382"/>
        <v>24.78386167146974</v>
      </c>
      <c r="AH282" s="81">
        <f t="shared" si="382"/>
        <v>16.612289287656335</v>
      </c>
      <c r="AI282" s="81">
        <f t="shared" si="382"/>
        <v>27.53715162092125</v>
      </c>
      <c r="AJ282" s="81">
        <f t="shared" si="382"/>
        <v>15.553372626064178</v>
      </c>
      <c r="AK282" s="81">
        <f t="shared" si="382"/>
        <v>19.171804699216796</v>
      </c>
      <c r="AL282" s="81">
        <f t="shared" si="382"/>
        <v>18.058330003995206</v>
      </c>
      <c r="AM282" s="81">
        <f t="shared" si="382"/>
        <v>19.854384816753925</v>
      </c>
      <c r="AN282" s="81">
        <f t="shared" si="382"/>
        <v>18.381112984822934</v>
      </c>
      <c r="AO282" s="81">
        <f t="shared" si="382"/>
        <v>13.511988716502115</v>
      </c>
      <c r="AP282" s="81">
        <f t="shared" si="382"/>
        <v>17.969661610268378</v>
      </c>
      <c r="AQ282" s="81">
        <f t="shared" si="382"/>
        <v>12.174817898022892</v>
      </c>
      <c r="AR282" s="81">
        <f t="shared" si="382"/>
        <v>30.929398786541647</v>
      </c>
      <c r="AS282" s="81">
        <f t="shared" si="382"/>
        <v>17.521160822249094</v>
      </c>
      <c r="AT282" s="81">
        <f t="shared" si="382"/>
        <v>18.207623682076239</v>
      </c>
      <c r="AU282" s="81">
        <f t="shared" si="382"/>
        <v>23.555050217926851</v>
      </c>
      <c r="AV282" s="81">
        <f t="shared" si="382"/>
        <v>21.806922481477386</v>
      </c>
      <c r="AW282" s="81">
        <f t="shared" si="382"/>
        <v>17.03689395402743</v>
      </c>
      <c r="AX282" s="81">
        <f t="shared" si="382"/>
        <v>16.803903629155233</v>
      </c>
      <c r="AY282" s="81">
        <f t="shared" si="382"/>
        <v>20.657532383639886</v>
      </c>
      <c r="AZ282" s="81">
        <f t="shared" si="382"/>
        <v>23.736441264712671</v>
      </c>
      <c r="BA282" s="81">
        <f t="shared" si="382"/>
        <v>15.79296615792966</v>
      </c>
      <c r="BB282" s="81">
        <f t="shared" si="382"/>
        <v>31.842472678253337</v>
      </c>
      <c r="BC282" s="81">
        <f t="shared" si="382"/>
        <v>14.424035312544497</v>
      </c>
      <c r="BD282" s="81">
        <f t="shared" si="382"/>
        <v>12.623031496062993</v>
      </c>
      <c r="BE282" s="81">
        <f t="shared" si="382"/>
        <v>13.54954954954955</v>
      </c>
      <c r="BF282" s="81">
        <f t="shared" si="382"/>
        <v>14.334470989761092</v>
      </c>
      <c r="BG282" s="81">
        <f t="shared" si="382"/>
        <v>13.021525378687219</v>
      </c>
      <c r="BH282" s="81">
        <f t="shared" si="382"/>
        <v>16.917728852838934</v>
      </c>
      <c r="BI282" s="81">
        <f t="shared" si="382"/>
        <v>18.603297769156161</v>
      </c>
      <c r="BJ282" s="81">
        <f t="shared" si="382"/>
        <v>16.419832582099165</v>
      </c>
      <c r="BK282" s="81">
        <f t="shared" si="382"/>
        <v>10.662824207492795</v>
      </c>
      <c r="BL282" s="81">
        <f t="shared" si="382"/>
        <v>14.141578519121238</v>
      </c>
      <c r="BM282" s="81">
        <f t="shared" si="382"/>
        <v>14.746008708272859</v>
      </c>
      <c r="BN282" s="81">
        <f t="shared" si="382"/>
        <v>16.919332406119612</v>
      </c>
      <c r="BO282" s="81">
        <f t="shared" si="382"/>
        <v>16.365007541478128</v>
      </c>
      <c r="BP282" s="81">
        <f t="shared" si="382"/>
        <v>12.723449001051526</v>
      </c>
      <c r="BQ282" s="81">
        <f t="shared" si="382"/>
        <v>18.583283935981033</v>
      </c>
      <c r="BR282" s="81">
        <f t="shared" si="382"/>
        <v>13.540197461212976</v>
      </c>
      <c r="BS282" s="81">
        <f t="shared" si="382"/>
        <v>15.391474942036739</v>
      </c>
      <c r="BT282" s="81">
        <f t="shared" si="382"/>
        <v>16.926036020283266</v>
      </c>
      <c r="BU282" s="81">
        <f t="shared" si="382"/>
        <v>15.856290465913419</v>
      </c>
      <c r="BV282" s="81">
        <f t="shared" si="382"/>
        <v>12.939841089670828</v>
      </c>
      <c r="BW282" s="81">
        <f t="shared" ref="BW282:CE282" si="383">BW177/BW179*100</f>
        <v>18.150762069224417</v>
      </c>
      <c r="BX282" s="81">
        <f t="shared" si="383"/>
        <v>26.948217514255251</v>
      </c>
      <c r="BY282" s="81">
        <f t="shared" si="383"/>
        <v>18.638454461821528</v>
      </c>
      <c r="BZ282" s="81">
        <f t="shared" si="383"/>
        <v>21.674548724438818</v>
      </c>
      <c r="CA282" s="81">
        <f t="shared" si="383"/>
        <v>22.164070107108085</v>
      </c>
      <c r="CB282" s="81">
        <f t="shared" si="383"/>
        <v>14.913454881144702</v>
      </c>
      <c r="CC282" s="81">
        <f t="shared" si="383"/>
        <v>19.009287925696594</v>
      </c>
      <c r="CD282" s="81">
        <f t="shared" si="383"/>
        <v>19.68979996225703</v>
      </c>
      <c r="CE282" s="81">
        <f t="shared" si="383"/>
        <v>21.038936594054505</v>
      </c>
    </row>
    <row r="283" spans="1:85" x14ac:dyDescent="0.35">
      <c r="A283" s="81">
        <v>25</v>
      </c>
      <c r="B283" s="81" t="s">
        <v>398</v>
      </c>
      <c r="C283" s="81">
        <f>C188/C189*100</f>
        <v>12.10019267822736</v>
      </c>
      <c r="D283" s="81">
        <f t="shared" ref="D283:BO283" si="384">D188/D189*100</f>
        <v>12.214765100671141</v>
      </c>
      <c r="E283" s="81">
        <f t="shared" si="384"/>
        <v>14.140085498191384</v>
      </c>
      <c r="F283" s="81">
        <f t="shared" si="384"/>
        <v>15.53398058252427</v>
      </c>
      <c r="G283" s="81">
        <f t="shared" si="384"/>
        <v>12.836705761051681</v>
      </c>
      <c r="H283" s="81">
        <f t="shared" si="384"/>
        <v>13.522238163558105</v>
      </c>
      <c r="I283" s="81">
        <f t="shared" si="384"/>
        <v>14.73997028231798</v>
      </c>
      <c r="J283" s="81">
        <f t="shared" si="384"/>
        <v>13.864593456430191</v>
      </c>
      <c r="K283" s="81">
        <f t="shared" si="384"/>
        <v>15.457851509827156</v>
      </c>
      <c r="L283" s="81">
        <f t="shared" si="384"/>
        <v>13.803050832641286</v>
      </c>
      <c r="M283" s="81">
        <f t="shared" si="384"/>
        <v>13.465627214741319</v>
      </c>
      <c r="N283" s="81">
        <f t="shared" si="384"/>
        <v>12.941847206385404</v>
      </c>
      <c r="O283" s="81">
        <f t="shared" si="384"/>
        <v>12.985820667142711</v>
      </c>
      <c r="P283" s="81">
        <f t="shared" si="384"/>
        <v>12.434869369202913</v>
      </c>
      <c r="Q283" s="81">
        <f t="shared" si="384"/>
        <v>11.544768776648082</v>
      </c>
      <c r="R283" s="81">
        <f t="shared" si="384"/>
        <v>12.432012432012431</v>
      </c>
      <c r="S283" s="81">
        <f t="shared" si="384"/>
        <v>11.467283542630536</v>
      </c>
      <c r="T283" s="81">
        <f t="shared" si="384"/>
        <v>13.338135874986145</v>
      </c>
      <c r="U283" s="81">
        <f t="shared" si="384"/>
        <v>12.314344801654446</v>
      </c>
      <c r="V283" s="81">
        <f t="shared" si="384"/>
        <v>12.634363216838315</v>
      </c>
      <c r="W283" s="81">
        <f t="shared" si="384"/>
        <v>13.196125907990314</v>
      </c>
      <c r="X283" s="81">
        <f t="shared" si="384"/>
        <v>14.532763829565578</v>
      </c>
      <c r="Y283" s="81">
        <f t="shared" si="384"/>
        <v>10.981373366694468</v>
      </c>
      <c r="Z283" s="81">
        <f t="shared" si="384"/>
        <v>13.913719393703847</v>
      </c>
      <c r="AA283" s="81">
        <f t="shared" si="384"/>
        <v>13.791863878737043</v>
      </c>
      <c r="AB283" s="81">
        <f t="shared" si="384"/>
        <v>11.909960490746517</v>
      </c>
      <c r="AC283" s="81">
        <f t="shared" si="384"/>
        <v>13.801799888502483</v>
      </c>
      <c r="AD283" s="81">
        <f t="shared" si="384"/>
        <v>13.057565611837132</v>
      </c>
      <c r="AE283" s="81">
        <f t="shared" si="384"/>
        <v>12.698412698412698</v>
      </c>
      <c r="AF283" s="81">
        <f t="shared" si="384"/>
        <v>10.651340996168582</v>
      </c>
      <c r="AG283" s="81">
        <f t="shared" si="384"/>
        <v>13.572420979506772</v>
      </c>
      <c r="AH283" s="81">
        <f t="shared" si="384"/>
        <v>12.795103468376567</v>
      </c>
      <c r="AI283" s="81">
        <f t="shared" si="384"/>
        <v>13.705555555555557</v>
      </c>
      <c r="AJ283" s="81">
        <f t="shared" si="384"/>
        <v>13.615680784039203</v>
      </c>
      <c r="AK283" s="81">
        <f t="shared" si="384"/>
        <v>13.302247833545946</v>
      </c>
      <c r="AL283" s="81">
        <f t="shared" si="384"/>
        <v>13.365576896247036</v>
      </c>
      <c r="AM283" s="81">
        <f t="shared" si="384"/>
        <v>12.769862774233021</v>
      </c>
      <c r="AN283" s="81">
        <f t="shared" si="384"/>
        <v>13.215590742996348</v>
      </c>
      <c r="AO283" s="81">
        <f t="shared" si="384"/>
        <v>13.202826022961437</v>
      </c>
      <c r="AP283" s="81">
        <f t="shared" si="384"/>
        <v>14.4207194757723</v>
      </c>
      <c r="AQ283" s="81">
        <f t="shared" si="384"/>
        <v>12.338754907459339</v>
      </c>
      <c r="AR283" s="81">
        <f t="shared" si="384"/>
        <v>11.687745311818579</v>
      </c>
      <c r="AS283" s="81">
        <f t="shared" si="384"/>
        <v>13.514710534640937</v>
      </c>
      <c r="AT283" s="81">
        <f t="shared" si="384"/>
        <v>12.861150070126225</v>
      </c>
      <c r="AU283" s="81">
        <f t="shared" si="384"/>
        <v>13.719999999999999</v>
      </c>
      <c r="AV283" s="81">
        <f t="shared" si="384"/>
        <v>13.58217940999398</v>
      </c>
      <c r="AW283" s="81">
        <f t="shared" si="384"/>
        <v>13.648620618129018</v>
      </c>
      <c r="AX283" s="81">
        <f t="shared" si="384"/>
        <v>12.15312604480107</v>
      </c>
      <c r="AY283" s="81">
        <f t="shared" si="384"/>
        <v>14.368159904282649</v>
      </c>
      <c r="AZ283" s="81">
        <f t="shared" si="384"/>
        <v>14.246625319226562</v>
      </c>
      <c r="BA283" s="81">
        <f t="shared" si="384"/>
        <v>14.408352668213457</v>
      </c>
      <c r="BB283" s="81">
        <f t="shared" si="384"/>
        <v>13.584164400120882</v>
      </c>
      <c r="BC283" s="81">
        <f t="shared" si="384"/>
        <v>13.160506450933806</v>
      </c>
      <c r="BD283" s="81">
        <f t="shared" si="384"/>
        <v>14.330626146188106</v>
      </c>
      <c r="BE283" s="81">
        <f t="shared" si="384"/>
        <v>12.885802469135802</v>
      </c>
      <c r="BF283" s="81">
        <f t="shared" si="384"/>
        <v>12.813978886057518</v>
      </c>
      <c r="BG283" s="81">
        <f t="shared" si="384"/>
        <v>15.537685702603243</v>
      </c>
      <c r="BH283" s="81">
        <f t="shared" si="384"/>
        <v>13.242574257425744</v>
      </c>
      <c r="BI283" s="81">
        <f t="shared" si="384"/>
        <v>13.566084788029926</v>
      </c>
      <c r="BJ283" s="81">
        <f t="shared" si="384"/>
        <v>14.0893470790378</v>
      </c>
      <c r="BK283" s="81">
        <f t="shared" si="384"/>
        <v>14.000000000000002</v>
      </c>
      <c r="BL283" s="81">
        <f t="shared" si="384"/>
        <v>13.20428620808849</v>
      </c>
      <c r="BM283" s="81">
        <f t="shared" si="384"/>
        <v>11.184417216462457</v>
      </c>
      <c r="BN283" s="81">
        <f t="shared" si="384"/>
        <v>14.466442713172754</v>
      </c>
      <c r="BO283" s="81">
        <f t="shared" si="384"/>
        <v>12.699060841159657</v>
      </c>
      <c r="BP283" s="81">
        <f t="shared" ref="BP283:CE283" si="385">BP188/BP189*100</f>
        <v>14.148889856334348</v>
      </c>
      <c r="BQ283" s="81">
        <f t="shared" si="385"/>
        <v>13.202698361708961</v>
      </c>
      <c r="BR283" s="81">
        <f t="shared" si="385"/>
        <v>13.090627420604184</v>
      </c>
      <c r="BS283" s="81">
        <f t="shared" si="385"/>
        <v>12.842465753424658</v>
      </c>
      <c r="BT283" s="81">
        <f t="shared" si="385"/>
        <v>12.856606606606608</v>
      </c>
      <c r="BU283" s="81">
        <f t="shared" si="385"/>
        <v>12.774315903549175</v>
      </c>
      <c r="BV283" s="81">
        <f t="shared" si="385"/>
        <v>12.345679012345679</v>
      </c>
      <c r="BW283" s="81">
        <f t="shared" si="385"/>
        <v>14.549381504025133</v>
      </c>
      <c r="BX283" s="81">
        <f t="shared" si="385"/>
        <v>13.990138257758872</v>
      </c>
      <c r="BY283" s="81">
        <f t="shared" si="385"/>
        <v>13.998438110113238</v>
      </c>
      <c r="BZ283" s="81">
        <f t="shared" si="385"/>
        <v>13.440370188599873</v>
      </c>
      <c r="CA283" s="81">
        <f t="shared" si="385"/>
        <v>14.52959028831563</v>
      </c>
      <c r="CB283" s="81">
        <f t="shared" si="385"/>
        <v>13.346844238563985</v>
      </c>
      <c r="CC283" s="81">
        <f t="shared" si="385"/>
        <v>13.850231941683234</v>
      </c>
      <c r="CD283" s="81">
        <f t="shared" si="385"/>
        <v>13.598820938034681</v>
      </c>
      <c r="CE283" s="81">
        <f t="shared" si="385"/>
        <v>13.777050279981335</v>
      </c>
    </row>
    <row r="284" spans="1:85" x14ac:dyDescent="0.35">
      <c r="A284" s="81">
        <v>26</v>
      </c>
      <c r="B284" s="81" t="s">
        <v>399</v>
      </c>
      <c r="C284" s="81">
        <f>C221/C222*100</f>
        <v>29.485049833887047</v>
      </c>
      <c r="D284" s="81">
        <f t="shared" ref="D284:BO284" si="386">D221/D222*100</f>
        <v>30.26692087702574</v>
      </c>
      <c r="E284" s="81">
        <f t="shared" si="386"/>
        <v>33.143899529923523</v>
      </c>
      <c r="F284" s="81">
        <f t="shared" si="386"/>
        <v>25.915338097855965</v>
      </c>
      <c r="G284" s="81">
        <f t="shared" si="386"/>
        <v>30.170724881052337</v>
      </c>
      <c r="H284" s="81">
        <f t="shared" si="386"/>
        <v>25.654843965409196</v>
      </c>
      <c r="I284" s="81">
        <f t="shared" si="386"/>
        <v>29.1362688900469</v>
      </c>
      <c r="J284" s="81">
        <f t="shared" si="386"/>
        <v>29.969418960244649</v>
      </c>
      <c r="K284" s="81">
        <f t="shared" si="386"/>
        <v>27.348539487919222</v>
      </c>
      <c r="L284" s="81">
        <f t="shared" si="386"/>
        <v>19.750239317726916</v>
      </c>
      <c r="M284" s="81">
        <f t="shared" si="386"/>
        <v>33.623819898329707</v>
      </c>
      <c r="N284" s="81">
        <f t="shared" si="386"/>
        <v>27.853949329359168</v>
      </c>
      <c r="O284" s="81">
        <f t="shared" si="386"/>
        <v>22.673256914502051</v>
      </c>
      <c r="P284" s="81">
        <f t="shared" si="386"/>
        <v>20.00228119534636</v>
      </c>
      <c r="Q284" s="81">
        <f t="shared" si="386"/>
        <v>32.535575679172055</v>
      </c>
      <c r="R284" s="81">
        <f t="shared" si="386"/>
        <v>31.672297297297298</v>
      </c>
      <c r="S284" s="81">
        <f t="shared" si="386"/>
        <v>30.633437175493249</v>
      </c>
      <c r="T284" s="81">
        <f t="shared" si="386"/>
        <v>30.024997159413701</v>
      </c>
      <c r="U284" s="81">
        <f t="shared" si="386"/>
        <v>27.68752507019655</v>
      </c>
      <c r="V284" s="81">
        <f t="shared" si="386"/>
        <v>30.115430999827712</v>
      </c>
      <c r="W284" s="81">
        <f t="shared" si="386"/>
        <v>30.292745014849388</v>
      </c>
      <c r="X284" s="81">
        <f t="shared" si="386"/>
        <v>30.874909616775128</v>
      </c>
      <c r="Y284" s="81">
        <f t="shared" si="386"/>
        <v>31.255592007157766</v>
      </c>
      <c r="Z284" s="81">
        <f t="shared" si="386"/>
        <v>19.684082624544349</v>
      </c>
      <c r="AA284" s="81">
        <f t="shared" si="386"/>
        <v>29.561817279046675</v>
      </c>
      <c r="AB284" s="81">
        <f t="shared" si="386"/>
        <v>23.667205169628431</v>
      </c>
      <c r="AC284" s="81">
        <f t="shared" si="386"/>
        <v>29.807311973780866</v>
      </c>
      <c r="AD284" s="81">
        <f t="shared" si="386"/>
        <v>28.631411711302768</v>
      </c>
      <c r="AE284" s="81">
        <f t="shared" si="386"/>
        <v>30.666220287914296</v>
      </c>
      <c r="AF284" s="81">
        <f t="shared" si="386"/>
        <v>31.676022453889335</v>
      </c>
      <c r="AG284" s="81">
        <f t="shared" si="386"/>
        <v>28.238848409454416</v>
      </c>
      <c r="AH284" s="81">
        <f t="shared" si="386"/>
        <v>32.85539963392312</v>
      </c>
      <c r="AI284" s="81">
        <f t="shared" si="386"/>
        <v>19.692203999101327</v>
      </c>
      <c r="AJ284" s="81">
        <f t="shared" si="386"/>
        <v>25.479143179255921</v>
      </c>
      <c r="AK284" s="81">
        <f t="shared" si="386"/>
        <v>28.397473760734243</v>
      </c>
      <c r="AL284" s="81">
        <f t="shared" si="386"/>
        <v>23.246759647134198</v>
      </c>
      <c r="AM284" s="81">
        <f t="shared" si="386"/>
        <v>31.369850444994952</v>
      </c>
      <c r="AN284" s="81">
        <f t="shared" si="386"/>
        <v>32.046568627450981</v>
      </c>
      <c r="AO284" s="81">
        <f t="shared" si="386"/>
        <v>22.657102760018713</v>
      </c>
      <c r="AP284" s="81">
        <f t="shared" si="386"/>
        <v>19.210888224972734</v>
      </c>
      <c r="AQ284" s="81">
        <f t="shared" si="386"/>
        <v>29.372333942717855</v>
      </c>
      <c r="AR284" s="81">
        <f t="shared" si="386"/>
        <v>30.607019129386952</v>
      </c>
      <c r="AS284" s="81">
        <f t="shared" si="386"/>
        <v>28.246554884257684</v>
      </c>
      <c r="AT284" s="81">
        <f t="shared" si="386"/>
        <v>34.798192301698613</v>
      </c>
      <c r="AU284" s="81">
        <f t="shared" si="386"/>
        <v>19.600399600399601</v>
      </c>
      <c r="AV284" s="81">
        <f t="shared" si="386"/>
        <v>30.291214816619959</v>
      </c>
      <c r="AW284" s="81">
        <f t="shared" si="386"/>
        <v>24.176976305305097</v>
      </c>
      <c r="AX284" s="81">
        <f t="shared" si="386"/>
        <v>28.413865546218485</v>
      </c>
      <c r="AY284" s="81">
        <f t="shared" si="386"/>
        <v>21.932629387269483</v>
      </c>
      <c r="AZ284" s="81">
        <f t="shared" si="386"/>
        <v>26.671261199172985</v>
      </c>
      <c r="BA284" s="81">
        <f t="shared" si="386"/>
        <v>25.434884814292431</v>
      </c>
      <c r="BB284" s="81">
        <f t="shared" si="386"/>
        <v>30.27299231380864</v>
      </c>
      <c r="BC284" s="81">
        <f t="shared" si="386"/>
        <v>27.099519649247235</v>
      </c>
      <c r="BD284" s="81">
        <f t="shared" si="386"/>
        <v>32.062483452475512</v>
      </c>
      <c r="BE284" s="81">
        <f t="shared" si="386"/>
        <v>25.930372148859544</v>
      </c>
      <c r="BF284" s="81">
        <f t="shared" si="386"/>
        <v>28.070850981902197</v>
      </c>
      <c r="BG284" s="81">
        <f t="shared" si="386"/>
        <v>18.031118220154138</v>
      </c>
      <c r="BH284" s="81">
        <f t="shared" si="386"/>
        <v>32.83197249677697</v>
      </c>
      <c r="BI284" s="81">
        <f t="shared" si="386"/>
        <v>38.559413413845157</v>
      </c>
      <c r="BJ284" s="81">
        <f t="shared" si="386"/>
        <v>29.750346740638001</v>
      </c>
      <c r="BK284" s="81">
        <f t="shared" si="386"/>
        <v>31.023102310231021</v>
      </c>
      <c r="BL284" s="81">
        <f t="shared" si="386"/>
        <v>27.931927487976321</v>
      </c>
      <c r="BM284" s="81">
        <f t="shared" si="386"/>
        <v>33.977992664221404</v>
      </c>
      <c r="BN284" s="81">
        <f t="shared" si="386"/>
        <v>33.103236692744289</v>
      </c>
      <c r="BO284" s="81">
        <f t="shared" si="386"/>
        <v>30.479452054794521</v>
      </c>
      <c r="BP284" s="81">
        <f t="shared" ref="BP284:CE284" si="387">BP221/BP222*100</f>
        <v>22.678880911116615</v>
      </c>
      <c r="BQ284" s="81">
        <f t="shared" si="387"/>
        <v>31.849653808110784</v>
      </c>
      <c r="BR284" s="81">
        <f t="shared" si="387"/>
        <v>27.677100494233937</v>
      </c>
      <c r="BS284" s="81">
        <f t="shared" si="387"/>
        <v>30.799605133267523</v>
      </c>
      <c r="BT284" s="81">
        <f t="shared" si="387"/>
        <v>31.424025457438344</v>
      </c>
      <c r="BU284" s="81">
        <f t="shared" si="387"/>
        <v>30.69926094371802</v>
      </c>
      <c r="BV284" s="81">
        <f t="shared" si="387"/>
        <v>35.149156939040203</v>
      </c>
      <c r="BW284" s="81">
        <f t="shared" si="387"/>
        <v>27.410957772084956</v>
      </c>
      <c r="BX284" s="81">
        <f t="shared" si="387"/>
        <v>18.284064894993531</v>
      </c>
      <c r="BY284" s="81">
        <f t="shared" si="387"/>
        <v>29.25041876046901</v>
      </c>
      <c r="BZ284" s="81">
        <f t="shared" si="387"/>
        <v>20.676665008173998</v>
      </c>
      <c r="CA284" s="81">
        <f t="shared" si="387"/>
        <v>35.329976146302677</v>
      </c>
      <c r="CB284" s="81">
        <f t="shared" si="387"/>
        <v>23.631739572736521</v>
      </c>
      <c r="CC284" s="81">
        <f t="shared" si="387"/>
        <v>33.781869688385271</v>
      </c>
      <c r="CD284" s="81">
        <f t="shared" si="387"/>
        <v>26.760073293489338</v>
      </c>
      <c r="CE284" s="81">
        <f t="shared" si="387"/>
        <v>25.525460744598398</v>
      </c>
    </row>
    <row r="285" spans="1:85" ht="12.75" x14ac:dyDescent="0.35">
      <c r="A285" s="81">
        <v>27</v>
      </c>
      <c r="B285" s="81" t="s">
        <v>400</v>
      </c>
      <c r="C285" s="81">
        <f>C225/C227*100</f>
        <v>10.762331838565023</v>
      </c>
      <c r="D285" s="81">
        <f t="shared" ref="D285:BO285" si="388">D225/D227*100</f>
        <v>9.6695821185617099</v>
      </c>
      <c r="E285" s="81">
        <f t="shared" si="388"/>
        <v>14.302952867688813</v>
      </c>
      <c r="F285" s="81">
        <f t="shared" si="388"/>
        <v>9.3079680176454378</v>
      </c>
      <c r="G285" s="81">
        <f t="shared" si="388"/>
        <v>11.033811047725059</v>
      </c>
      <c r="H285" s="81">
        <f t="shared" si="388"/>
        <v>9.5424671385237616</v>
      </c>
      <c r="I285" s="81">
        <f t="shared" si="388"/>
        <v>9.3972441716188868</v>
      </c>
      <c r="J285" s="81">
        <f t="shared" si="388"/>
        <v>11.409858669424336</v>
      </c>
      <c r="K285" s="81">
        <f t="shared" si="388"/>
        <v>8.2942934903850443</v>
      </c>
      <c r="L285" s="81">
        <f t="shared" si="388"/>
        <v>9.8890901860280138</v>
      </c>
      <c r="M285" s="81">
        <f t="shared" si="388"/>
        <v>7.3935772964899185</v>
      </c>
      <c r="N285" s="81">
        <f t="shared" si="388"/>
        <v>11.519198664440735</v>
      </c>
      <c r="O285" s="81">
        <f t="shared" si="388"/>
        <v>10.637399746728578</v>
      </c>
      <c r="P285" s="81">
        <f t="shared" si="388"/>
        <v>11.316648531011969</v>
      </c>
      <c r="Q285" s="81">
        <f t="shared" si="388"/>
        <v>12.371475953565506</v>
      </c>
      <c r="R285" s="81">
        <f t="shared" si="388"/>
        <v>9.4248291571753988</v>
      </c>
      <c r="S285" s="81">
        <f t="shared" si="388"/>
        <v>8.7095627444009942</v>
      </c>
      <c r="T285" s="81">
        <f t="shared" si="388"/>
        <v>13.040229885057473</v>
      </c>
      <c r="U285" s="81">
        <f t="shared" si="388"/>
        <v>9.9434114793856114</v>
      </c>
      <c r="V285" s="81">
        <f t="shared" si="388"/>
        <v>14.563050195301114</v>
      </c>
      <c r="W285" s="81">
        <f t="shared" si="388"/>
        <v>10.051546391752577</v>
      </c>
      <c r="X285" s="81">
        <f t="shared" si="388"/>
        <v>12.28303665502135</v>
      </c>
      <c r="Y285" s="81">
        <f t="shared" si="388"/>
        <v>9.7412480974124804</v>
      </c>
      <c r="Z285" s="81">
        <f t="shared" si="388"/>
        <v>4.5675020210185933</v>
      </c>
      <c r="AA285" s="81">
        <f t="shared" si="388"/>
        <v>11.96952524870923</v>
      </c>
      <c r="AB285" s="81">
        <f t="shared" si="388"/>
        <v>16.26532161839679</v>
      </c>
      <c r="AC285" s="81">
        <f t="shared" si="388"/>
        <v>12.182654139417997</v>
      </c>
      <c r="AD285" s="81">
        <f t="shared" si="388"/>
        <v>13.879540443309738</v>
      </c>
      <c r="AE285" s="81">
        <f t="shared" si="388"/>
        <v>8.4838160136286191</v>
      </c>
      <c r="AF285" s="81">
        <f t="shared" si="388"/>
        <v>6.4623032311516155</v>
      </c>
      <c r="AG285" s="81">
        <f t="shared" si="388"/>
        <v>11.603790452351154</v>
      </c>
      <c r="AH285" s="81">
        <f t="shared" si="388"/>
        <v>13.211066210755362</v>
      </c>
      <c r="AI285" s="81">
        <f t="shared" si="388"/>
        <v>12.027683205893844</v>
      </c>
      <c r="AJ285" s="81">
        <f t="shared" si="388"/>
        <v>8.7982029202545853</v>
      </c>
      <c r="AK285" s="81">
        <f t="shared" si="388"/>
        <v>10.590174442562155</v>
      </c>
      <c r="AL285" s="81">
        <f t="shared" si="388"/>
        <v>8.0824944758163522</v>
      </c>
      <c r="AM285" s="81">
        <f t="shared" si="388"/>
        <v>13.620981387478851</v>
      </c>
      <c r="AN285" s="81">
        <f t="shared" si="388"/>
        <v>7.4328544659587754</v>
      </c>
      <c r="AO285" s="81">
        <f t="shared" si="388"/>
        <v>8.1499845057328777</v>
      </c>
      <c r="AP285" s="81">
        <f t="shared" si="388"/>
        <v>5.9465616249822029</v>
      </c>
      <c r="AQ285" s="81">
        <f t="shared" si="388"/>
        <v>7.3915699450213808</v>
      </c>
      <c r="AR285" s="81">
        <f t="shared" si="388"/>
        <v>20.886831890116454</v>
      </c>
      <c r="AS285" s="81">
        <f t="shared" si="388"/>
        <v>10.271594853992241</v>
      </c>
      <c r="AT285" s="81">
        <f t="shared" si="388"/>
        <v>27.267390666275315</v>
      </c>
      <c r="AU285" s="81">
        <f t="shared" si="388"/>
        <v>12.391844853306813</v>
      </c>
      <c r="AV285" s="81">
        <f t="shared" si="388"/>
        <v>15.941140404659718</v>
      </c>
      <c r="AW285" s="81">
        <f t="shared" si="388"/>
        <v>11.257154971380116</v>
      </c>
      <c r="AX285" s="81">
        <f t="shared" si="388"/>
        <v>10.9508547008547</v>
      </c>
      <c r="AY285" s="81">
        <f t="shared" si="388"/>
        <v>8.6142872899738965</v>
      </c>
      <c r="AZ285" s="81">
        <f t="shared" si="388"/>
        <v>10.983751102153924</v>
      </c>
      <c r="BA285" s="81">
        <f t="shared" si="388"/>
        <v>10.964395189813724</v>
      </c>
      <c r="BB285" s="81">
        <f t="shared" si="388"/>
        <v>10.055776892430279</v>
      </c>
      <c r="BC285" s="81">
        <f t="shared" si="388"/>
        <v>9.0380618342426615</v>
      </c>
      <c r="BD285" s="81">
        <f t="shared" si="388"/>
        <v>7.7270313329792879</v>
      </c>
      <c r="BE285" s="81">
        <f t="shared" si="388"/>
        <v>7.5181891673403385</v>
      </c>
      <c r="BF285" s="81">
        <f t="shared" si="388"/>
        <v>7.7988915281076805</v>
      </c>
      <c r="BG285" s="81">
        <f t="shared" si="388"/>
        <v>4.2020434594905742</v>
      </c>
      <c r="BH285" s="81">
        <f t="shared" si="388"/>
        <v>11.636995223621364</v>
      </c>
      <c r="BI285" s="81">
        <f t="shared" si="388"/>
        <v>23.411264612114771</v>
      </c>
      <c r="BJ285" s="81">
        <f t="shared" si="388"/>
        <v>5.9071729957805905</v>
      </c>
      <c r="BK285" s="81">
        <f t="shared" si="388"/>
        <v>6.5874730021598271</v>
      </c>
      <c r="BL285" s="81">
        <f t="shared" si="388"/>
        <v>7.8168620882188717</v>
      </c>
      <c r="BM285" s="81">
        <f t="shared" si="388"/>
        <v>9.3993892093654559</v>
      </c>
      <c r="BN285" s="81">
        <f t="shared" si="388"/>
        <v>15.741866828823351</v>
      </c>
      <c r="BO285" s="81">
        <f t="shared" si="388"/>
        <v>9.0322580645161281</v>
      </c>
      <c r="BP285" s="81">
        <f t="shared" ref="BP285:CE285" si="389">BP225/BP227*100</f>
        <v>6.4547206165703281</v>
      </c>
      <c r="BQ285" s="81">
        <f t="shared" si="389"/>
        <v>15.218832891246684</v>
      </c>
      <c r="BR285" s="81">
        <f t="shared" si="389"/>
        <v>7.5644222776392347</v>
      </c>
      <c r="BS285" s="81">
        <f t="shared" si="389"/>
        <v>10.78588612670409</v>
      </c>
      <c r="BT285" s="81">
        <f t="shared" si="389"/>
        <v>13.425549227013834</v>
      </c>
      <c r="BU285" s="81">
        <f t="shared" si="389"/>
        <v>10.957722174288181</v>
      </c>
      <c r="BV285" s="81">
        <f t="shared" si="389"/>
        <v>6.9948186528497409</v>
      </c>
      <c r="BW285" s="81">
        <f t="shared" si="389"/>
        <v>10.011909161841402</v>
      </c>
      <c r="BX285" s="81">
        <f t="shared" si="389"/>
        <v>8.9849345517411709</v>
      </c>
      <c r="BY285" s="81">
        <f t="shared" si="389"/>
        <v>17.652009257311171</v>
      </c>
      <c r="BZ285" s="81">
        <f t="shared" si="389"/>
        <v>13.848848174592481</v>
      </c>
      <c r="CA285" s="81">
        <f t="shared" si="389"/>
        <v>25.765272893057183</v>
      </c>
      <c r="CB285" s="81">
        <f t="shared" si="389"/>
        <v>5.7888820764357245</v>
      </c>
      <c r="CC285" s="81">
        <f t="shared" si="389"/>
        <v>7.3561544064093223</v>
      </c>
      <c r="CD285" s="81">
        <f t="shared" si="389"/>
        <v>11.192635393203409</v>
      </c>
      <c r="CE285" s="81">
        <f t="shared" si="389"/>
        <v>11.159349278516544</v>
      </c>
      <c r="CF285"/>
      <c r="CG285"/>
    </row>
    <row r="286" spans="1:85" x14ac:dyDescent="0.35">
      <c r="A286" s="81">
        <v>28</v>
      </c>
      <c r="B286" s="81" t="s">
        <v>401</v>
      </c>
      <c r="C286" s="81">
        <f t="shared" ref="C286:AR286" si="390">SUM(C229:C248)/C251*100</f>
        <v>7.0693205216197663</v>
      </c>
      <c r="D286" s="81">
        <f t="shared" si="390"/>
        <v>9.0108129755706852</v>
      </c>
      <c r="E286" s="81">
        <f t="shared" si="390"/>
        <v>8.078328043595425</v>
      </c>
      <c r="F286" s="81">
        <f t="shared" si="390"/>
        <v>7.7713521005591941</v>
      </c>
      <c r="G286" s="81">
        <f t="shared" si="390"/>
        <v>6.7708945574232988</v>
      </c>
      <c r="H286" s="81">
        <f t="shared" si="390"/>
        <v>5.0428477257745552</v>
      </c>
      <c r="I286" s="81">
        <f t="shared" si="390"/>
        <v>8.4650175889217714</v>
      </c>
      <c r="J286" s="81">
        <f t="shared" si="390"/>
        <v>5.9379615952732649</v>
      </c>
      <c r="K286" s="81">
        <f t="shared" si="390"/>
        <v>9.1195207037767325</v>
      </c>
      <c r="L286" s="81">
        <f t="shared" si="390"/>
        <v>5.1000989571439446</v>
      </c>
      <c r="M286" s="81">
        <f t="shared" si="390"/>
        <v>8.9264173703256944</v>
      </c>
      <c r="N286" s="81">
        <f t="shared" si="390"/>
        <v>9.0830019880715707</v>
      </c>
      <c r="O286" s="81">
        <f t="shared" si="390"/>
        <v>4.5479755962285084</v>
      </c>
      <c r="P286" s="81">
        <f t="shared" si="390"/>
        <v>5.3227447248383815</v>
      </c>
      <c r="Q286" s="81">
        <f t="shared" si="390"/>
        <v>5.8939650310208691</v>
      </c>
      <c r="R286" s="81">
        <f t="shared" si="390"/>
        <v>6.8138651471984808</v>
      </c>
      <c r="S286" s="81">
        <f t="shared" si="390"/>
        <v>7.0310192023633675</v>
      </c>
      <c r="T286" s="81">
        <f t="shared" si="390"/>
        <v>7.229791979828347</v>
      </c>
      <c r="U286" s="81">
        <f t="shared" si="390"/>
        <v>6.4229499873064224</v>
      </c>
      <c r="V286" s="81">
        <f t="shared" si="390"/>
        <v>6.8596881959910911</v>
      </c>
      <c r="W286" s="81">
        <f t="shared" si="390"/>
        <v>6.3226744186046515</v>
      </c>
      <c r="X286" s="81">
        <f t="shared" si="390"/>
        <v>8.1734659875279672</v>
      </c>
      <c r="Y286" s="81">
        <f t="shared" si="390"/>
        <v>8.1201887260988332</v>
      </c>
      <c r="Z286" s="81">
        <f t="shared" si="390"/>
        <v>3.7851478010093724</v>
      </c>
      <c r="AA286" s="81">
        <f t="shared" si="390"/>
        <v>7.722845648951937</v>
      </c>
      <c r="AB286" s="81">
        <f t="shared" si="390"/>
        <v>8.0370234604105573</v>
      </c>
      <c r="AC286" s="81">
        <f t="shared" si="390"/>
        <v>7.7384566806732895</v>
      </c>
      <c r="AD286" s="81">
        <f t="shared" si="390"/>
        <v>8.2425390810042636</v>
      </c>
      <c r="AE286" s="81">
        <f t="shared" si="390"/>
        <v>8.4588009854913775</v>
      </c>
      <c r="AF286" s="81">
        <f t="shared" si="390"/>
        <v>9.9526066350710902</v>
      </c>
      <c r="AG286" s="81">
        <f t="shared" si="390"/>
        <v>6.1048082117774172</v>
      </c>
      <c r="AH286" s="81">
        <f t="shared" si="390"/>
        <v>7.323568575233022</v>
      </c>
      <c r="AI286" s="81">
        <f t="shared" si="390"/>
        <v>5.1001999122336539</v>
      </c>
      <c r="AJ286" s="81">
        <f t="shared" si="390"/>
        <v>6.7845659163987131</v>
      </c>
      <c r="AK286" s="81">
        <f t="shared" si="390"/>
        <v>6.5383404188316803</v>
      </c>
      <c r="AL286" s="81">
        <f t="shared" si="390"/>
        <v>8.0636243780036576</v>
      </c>
      <c r="AM286" s="81">
        <f t="shared" si="390"/>
        <v>8.7473002159827207</v>
      </c>
      <c r="AN286" s="81">
        <f t="shared" si="390"/>
        <v>4.959100204498978</v>
      </c>
      <c r="AO286" s="81">
        <f t="shared" si="390"/>
        <v>5.9361335630051677</v>
      </c>
      <c r="AP286" s="81">
        <f t="shared" si="390"/>
        <v>6.6354054278363357</v>
      </c>
      <c r="AQ286" s="81">
        <f t="shared" si="390"/>
        <v>5.4659031754294638</v>
      </c>
      <c r="AR286" s="81">
        <f t="shared" si="390"/>
        <v>9.9034111749602634</v>
      </c>
      <c r="AS286" s="81">
        <f>SUM(AS229:AS248)/AS251*100</f>
        <v>9.1481546265523885</v>
      </c>
      <c r="AT286" s="81">
        <f t="shared" ref="AT286:CE286" si="391">SUM(AT229:AT248)/AT251*100</f>
        <v>34.585079631181891</v>
      </c>
      <c r="AU286" s="81">
        <f t="shared" si="391"/>
        <v>3.2125350140056019</v>
      </c>
      <c r="AV286" s="81">
        <f t="shared" si="391"/>
        <v>8.13032283620519</v>
      </c>
      <c r="AW286" s="81">
        <f t="shared" si="391"/>
        <v>4.6181491464510334</v>
      </c>
      <c r="AX286" s="81">
        <f t="shared" si="391"/>
        <v>7.8074552392133842</v>
      </c>
      <c r="AY286" s="81">
        <f t="shared" si="391"/>
        <v>7.4398179312113344</v>
      </c>
      <c r="AZ286" s="81">
        <f t="shared" si="391"/>
        <v>5.980900409276944</v>
      </c>
      <c r="BA286" s="81">
        <f t="shared" si="391"/>
        <v>3.0472636815920398</v>
      </c>
      <c r="BB286" s="81">
        <f t="shared" si="391"/>
        <v>8.0113482842475001</v>
      </c>
      <c r="BC286" s="81">
        <f t="shared" si="391"/>
        <v>5.7087170216371952</v>
      </c>
      <c r="BD286" s="81">
        <f t="shared" si="391"/>
        <v>5.3538602941176467</v>
      </c>
      <c r="BE286" s="81">
        <f t="shared" si="391"/>
        <v>4.9100968188105121</v>
      </c>
      <c r="BF286" s="81">
        <f t="shared" si="391"/>
        <v>5.2840158520475562</v>
      </c>
      <c r="BG286" s="81">
        <f t="shared" si="391"/>
        <v>4.0480543222773573</v>
      </c>
      <c r="BH286" s="81">
        <f t="shared" si="391"/>
        <v>7.1609403254972879</v>
      </c>
      <c r="BI286" s="81">
        <f t="shared" si="391"/>
        <v>8.0520607375271158</v>
      </c>
      <c r="BJ286" s="81">
        <f t="shared" si="391"/>
        <v>9.3479515291402198</v>
      </c>
      <c r="BK286" s="81">
        <f t="shared" si="391"/>
        <v>1.6377649325626205</v>
      </c>
      <c r="BL286" s="81">
        <f t="shared" si="391"/>
        <v>5.267307995584293</v>
      </c>
      <c r="BM286" s="81">
        <f t="shared" si="391"/>
        <v>7.7167630057803471</v>
      </c>
      <c r="BN286" s="81">
        <f t="shared" si="391"/>
        <v>7.5375588368044362</v>
      </c>
      <c r="BO286" s="81">
        <f t="shared" si="391"/>
        <v>6.7223837209302317</v>
      </c>
      <c r="BP286" s="81">
        <f t="shared" si="391"/>
        <v>6.5025252525252526</v>
      </c>
      <c r="BQ286" s="81">
        <f t="shared" si="391"/>
        <v>6.8104128319747561</v>
      </c>
      <c r="BR286" s="81">
        <f t="shared" si="391"/>
        <v>6.082036775106082</v>
      </c>
      <c r="BS286" s="81">
        <f t="shared" si="391"/>
        <v>9.542677893346541</v>
      </c>
      <c r="BT286" s="81">
        <f t="shared" si="391"/>
        <v>8.9724558799274288</v>
      </c>
      <c r="BU286" s="81">
        <f t="shared" si="391"/>
        <v>5.3654934777258179</v>
      </c>
      <c r="BV286" s="81">
        <f t="shared" si="391"/>
        <v>6.4772727272727275</v>
      </c>
      <c r="BW286" s="81">
        <f t="shared" si="391"/>
        <v>7.8578076895539484</v>
      </c>
      <c r="BX286" s="81">
        <f t="shared" si="391"/>
        <v>5.8544576651146745</v>
      </c>
      <c r="BY286" s="81">
        <f t="shared" si="391"/>
        <v>6.9612263300270509</v>
      </c>
      <c r="BZ286" s="81">
        <f t="shared" si="391"/>
        <v>4.3462665152149222</v>
      </c>
      <c r="CA286" s="81">
        <f t="shared" si="391"/>
        <v>10.93193717277487</v>
      </c>
      <c r="CB286" s="81">
        <f t="shared" si="391"/>
        <v>5.006127172877048</v>
      </c>
      <c r="CC286" s="81">
        <f t="shared" si="391"/>
        <v>9.235294117647058</v>
      </c>
      <c r="CD286" s="81">
        <f t="shared" si="391"/>
        <v>7.3693989423233992</v>
      </c>
      <c r="CE286" s="81">
        <f t="shared" si="391"/>
        <v>7.385923260803942</v>
      </c>
    </row>
    <row r="287" spans="1:85" x14ac:dyDescent="0.35">
      <c r="A287" s="81">
        <v>29</v>
      </c>
      <c r="B287" s="81" t="s">
        <v>402</v>
      </c>
      <c r="C287" s="81">
        <f>C253/C289*100</f>
        <v>68.370366539028026</v>
      </c>
      <c r="D287" s="81">
        <f t="shared" ref="D287:BO287" si="392">D253/D289*100</f>
        <v>67.2975180839248</v>
      </c>
      <c r="E287" s="81">
        <f t="shared" si="392"/>
        <v>70.483418471729593</v>
      </c>
      <c r="F287" s="81">
        <f t="shared" si="392"/>
        <v>52.9763088215945</v>
      </c>
      <c r="G287" s="81">
        <f t="shared" si="392"/>
        <v>76.028931714810241</v>
      </c>
      <c r="H287" s="81">
        <f t="shared" si="392"/>
        <v>68.189568271167786</v>
      </c>
      <c r="I287" s="81">
        <f t="shared" si="392"/>
        <v>34.474522323478162</v>
      </c>
      <c r="J287" s="81">
        <f t="shared" si="392"/>
        <v>73.679977364692334</v>
      </c>
      <c r="K287" s="81">
        <f t="shared" si="392"/>
        <v>29.881071576684903</v>
      </c>
      <c r="L287" s="81">
        <f t="shared" si="392"/>
        <v>69.069488421083889</v>
      </c>
      <c r="M287" s="81">
        <f t="shared" si="392"/>
        <v>66.569681765048287</v>
      </c>
      <c r="N287" s="81">
        <f t="shared" si="392"/>
        <v>68.472204747968419</v>
      </c>
      <c r="O287" s="81">
        <f t="shared" si="392"/>
        <v>66.022337745622977</v>
      </c>
      <c r="P287" s="81">
        <f t="shared" si="392"/>
        <v>61.846578449034403</v>
      </c>
      <c r="Q287" s="81">
        <f t="shared" si="392"/>
        <v>81.015301640199624</v>
      </c>
      <c r="R287" s="81">
        <f t="shared" si="392"/>
        <v>65.256631020223736</v>
      </c>
      <c r="S287" s="81">
        <f t="shared" si="392"/>
        <v>64.121452500754003</v>
      </c>
      <c r="T287" s="81">
        <f t="shared" si="392"/>
        <v>69.694272977043369</v>
      </c>
      <c r="U287" s="81">
        <f t="shared" si="392"/>
        <v>72.394767294067691</v>
      </c>
      <c r="V287" s="81">
        <f t="shared" si="392"/>
        <v>67.175459510136633</v>
      </c>
      <c r="W287" s="81">
        <f t="shared" si="392"/>
        <v>69.190518730513944</v>
      </c>
      <c r="X287" s="81">
        <f t="shared" si="392"/>
        <v>49.63694697696203</v>
      </c>
      <c r="Y287" s="81">
        <f t="shared" si="392"/>
        <v>70.479611150438956</v>
      </c>
      <c r="Z287" s="81">
        <f t="shared" si="392"/>
        <v>63.790140421156082</v>
      </c>
      <c r="AA287" s="81">
        <f t="shared" si="392"/>
        <v>69.003518363956474</v>
      </c>
      <c r="AB287" s="81">
        <f t="shared" si="392"/>
        <v>73.623345249854083</v>
      </c>
      <c r="AC287" s="81">
        <f t="shared" si="392"/>
        <v>67.468814224038397</v>
      </c>
      <c r="AD287" s="81">
        <f t="shared" si="392"/>
        <v>70.642458174392303</v>
      </c>
      <c r="AE287" s="81">
        <f t="shared" si="392"/>
        <v>66.932333462202635</v>
      </c>
      <c r="AF287" s="81">
        <f t="shared" si="392"/>
        <v>72.527646585801961</v>
      </c>
      <c r="AG287" s="81">
        <f t="shared" si="392"/>
        <v>63.408413185099846</v>
      </c>
      <c r="AH287" s="81">
        <f t="shared" si="392"/>
        <v>67.863913075623543</v>
      </c>
      <c r="AI287" s="81">
        <f t="shared" si="392"/>
        <v>72.023220980479053</v>
      </c>
      <c r="AJ287" s="81">
        <f t="shared" si="392"/>
        <v>62.894693104013143</v>
      </c>
      <c r="AK287" s="81">
        <f t="shared" si="392"/>
        <v>62.557617892873843</v>
      </c>
      <c r="AL287" s="81">
        <f t="shared" si="392"/>
        <v>61.96738154684315</v>
      </c>
      <c r="AM287" s="81">
        <f t="shared" si="392"/>
        <v>73.006076646773948</v>
      </c>
      <c r="AN287" s="81">
        <f t="shared" si="392"/>
        <v>63.385718694088688</v>
      </c>
      <c r="AO287" s="81">
        <f t="shared" si="392"/>
        <v>54.333545137338191</v>
      </c>
      <c r="AP287" s="81">
        <f t="shared" si="392"/>
        <v>47.428516699918475</v>
      </c>
      <c r="AQ287" s="81">
        <f t="shared" si="392"/>
        <v>71.133170360132624</v>
      </c>
      <c r="AR287" s="81">
        <f t="shared" si="392"/>
        <v>69.134680352777906</v>
      </c>
      <c r="AS287" s="81">
        <f t="shared" si="392"/>
        <v>59.445520302012824</v>
      </c>
      <c r="AT287" s="81">
        <f t="shared" si="392"/>
        <v>25.625265889882233</v>
      </c>
      <c r="AU287" s="81">
        <f t="shared" si="392"/>
        <v>53.184743851265701</v>
      </c>
      <c r="AV287" s="81">
        <f t="shared" si="392"/>
        <v>69.761551770860109</v>
      </c>
      <c r="AW287" s="81">
        <f t="shared" si="392"/>
        <v>66.278281635764671</v>
      </c>
      <c r="AX287" s="81">
        <f t="shared" si="392"/>
        <v>71.049959624126217</v>
      </c>
      <c r="AY287" s="81">
        <f t="shared" si="392"/>
        <v>54.068522004306494</v>
      </c>
      <c r="AZ287" s="81">
        <f t="shared" si="392"/>
        <v>59.379215950813311</v>
      </c>
      <c r="BA287" s="81">
        <f t="shared" si="392"/>
        <v>61.993706404184387</v>
      </c>
      <c r="BB287" s="81">
        <f t="shared" si="392"/>
        <v>67.921370895923786</v>
      </c>
      <c r="BC287" s="81">
        <f t="shared" si="392"/>
        <v>62.518490804005452</v>
      </c>
      <c r="BD287" s="81">
        <f t="shared" si="392"/>
        <v>66.713533265116595</v>
      </c>
      <c r="BE287" s="81">
        <f t="shared" si="392"/>
        <v>55.031731330195512</v>
      </c>
      <c r="BF287" s="81">
        <f t="shared" si="392"/>
        <v>60.597022955691202</v>
      </c>
      <c r="BG287" s="81">
        <f t="shared" si="392"/>
        <v>43.669642704987062</v>
      </c>
      <c r="BH287" s="81">
        <f t="shared" si="392"/>
        <v>69.958615639690478</v>
      </c>
      <c r="BI287" s="81">
        <f t="shared" si="392"/>
        <v>45.368366484282241</v>
      </c>
      <c r="BJ287" s="81">
        <f t="shared" si="392"/>
        <v>66.520875581472566</v>
      </c>
      <c r="BK287" s="81">
        <f t="shared" si="392"/>
        <v>48.551609734885744</v>
      </c>
      <c r="BL287" s="81">
        <f t="shared" si="392"/>
        <v>64.772406793050081</v>
      </c>
      <c r="BM287" s="81">
        <f t="shared" si="392"/>
        <v>64.654100006145825</v>
      </c>
      <c r="BN287" s="81">
        <f t="shared" si="392"/>
        <v>32.484979791255668</v>
      </c>
      <c r="BO287" s="81">
        <f t="shared" si="392"/>
        <v>66.397261980082931</v>
      </c>
      <c r="BP287" s="81">
        <f t="shared" ref="BP287:CE287" si="393">BP253/BP289*100</f>
        <v>56.43874699654782</v>
      </c>
      <c r="BQ287" s="81">
        <f t="shared" si="393"/>
        <v>69.714739743008337</v>
      </c>
      <c r="BR287" s="81">
        <f t="shared" si="393"/>
        <v>63.825276812316254</v>
      </c>
      <c r="BS287" s="81">
        <f t="shared" si="393"/>
        <v>71.00924169150278</v>
      </c>
      <c r="BT287" s="81">
        <f t="shared" si="393"/>
        <v>70.461355750756724</v>
      </c>
      <c r="BU287" s="81">
        <f t="shared" si="393"/>
        <v>66.040859322770402</v>
      </c>
      <c r="BV287" s="81">
        <f t="shared" si="393"/>
        <v>65.594042135847445</v>
      </c>
      <c r="BW287" s="81">
        <f t="shared" si="393"/>
        <v>53.177214663646232</v>
      </c>
      <c r="BX287" s="81">
        <f t="shared" si="393"/>
        <v>66.744786681846207</v>
      </c>
      <c r="BY287" s="81">
        <f t="shared" si="393"/>
        <v>72.504848575264816</v>
      </c>
      <c r="BZ287" s="81">
        <f t="shared" si="393"/>
        <v>63.72586919560942</v>
      </c>
      <c r="CA287" s="81">
        <f t="shared" si="393"/>
        <v>42.872896891240757</v>
      </c>
      <c r="CB287" s="81">
        <f t="shared" si="393"/>
        <v>64.109191569949147</v>
      </c>
      <c r="CC287" s="81">
        <f t="shared" si="393"/>
        <v>62.718595979658723</v>
      </c>
      <c r="CD287" s="81">
        <f t="shared" si="393"/>
        <v>60.587269412244147</v>
      </c>
      <c r="CE287" s="81">
        <f t="shared" si="393"/>
        <v>57.273592156552688</v>
      </c>
    </row>
    <row r="289" spans="2:83" x14ac:dyDescent="0.35">
      <c r="B289" s="67" t="s">
        <v>452</v>
      </c>
      <c r="C289" s="67">
        <v>2977.8983250554684</v>
      </c>
      <c r="D289" s="67">
        <v>2625.6540364481571</v>
      </c>
      <c r="E289" s="67">
        <v>17755.949230838851</v>
      </c>
      <c r="F289" s="67">
        <v>22768.668237382408</v>
      </c>
      <c r="G289" s="67">
        <v>8617.7720141813952</v>
      </c>
      <c r="H289" s="67">
        <v>9766.8898173916295</v>
      </c>
      <c r="I289" s="67">
        <v>20475.990744018556</v>
      </c>
      <c r="J289" s="67">
        <v>3360.4787739613321</v>
      </c>
      <c r="K289" s="67">
        <v>29312.871118164061</v>
      </c>
      <c r="L289" s="67">
        <v>30039.313268847876</v>
      </c>
      <c r="M289" s="67">
        <v>1568.2814943966598</v>
      </c>
      <c r="N289" s="67">
        <v>8533.3896016739018</v>
      </c>
      <c r="O289" s="67">
        <v>12473.051214467105</v>
      </c>
      <c r="P289" s="67">
        <v>36973.751132965088</v>
      </c>
      <c r="Q289" s="67">
        <v>3694.3638293076228</v>
      </c>
      <c r="R289" s="67">
        <v>4535.9375035506573</v>
      </c>
      <c r="S289" s="67">
        <v>3451.2630542391057</v>
      </c>
      <c r="T289" s="67">
        <v>21582.83508453369</v>
      </c>
      <c r="U289" s="67">
        <v>12433.219052197406</v>
      </c>
      <c r="V289" s="67">
        <v>21725.195639038087</v>
      </c>
      <c r="W289" s="67">
        <v>2903.5770172857569</v>
      </c>
      <c r="X289" s="67">
        <v>22362.37455368042</v>
      </c>
      <c r="Y289" s="67">
        <v>4255.1313082568304</v>
      </c>
      <c r="Z289" s="67">
        <v>3064.7369438171386</v>
      </c>
      <c r="AA289" s="67">
        <v>20101.873540473589</v>
      </c>
      <c r="AB289" s="67">
        <v>23072.844547271732</v>
      </c>
      <c r="AC289" s="67">
        <v>45124.551765358847</v>
      </c>
      <c r="AD289" s="67">
        <v>10922.609715748862</v>
      </c>
      <c r="AE289" s="67">
        <v>3732.1274648382696</v>
      </c>
      <c r="AF289" s="67">
        <v>1326.3907561951989</v>
      </c>
      <c r="AG289" s="67">
        <v>14263.091513738154</v>
      </c>
      <c r="AH289" s="67">
        <v>3866.5615952265662</v>
      </c>
      <c r="AI289" s="67">
        <v>22941.212257749958</v>
      </c>
      <c r="AJ289" s="67">
        <v>3383.4333152413742</v>
      </c>
      <c r="AK289" s="67">
        <v>27363.573896489386</v>
      </c>
      <c r="AL289" s="67">
        <v>26381.621414230674</v>
      </c>
      <c r="AM289" s="67">
        <v>13820.767343543952</v>
      </c>
      <c r="AN289" s="67">
        <v>2120.3514414443966</v>
      </c>
      <c r="AO289" s="67">
        <v>8412.8506403289957</v>
      </c>
      <c r="AP289" s="67">
        <v>26699.127194129109</v>
      </c>
      <c r="AQ289" s="67">
        <v>1859.8917963334445</v>
      </c>
      <c r="AR289" s="67">
        <v>8308.4205650329586</v>
      </c>
      <c r="AS289" s="67">
        <v>19104.887874310443</v>
      </c>
      <c r="AT289" s="67">
        <v>12916.939142110154</v>
      </c>
      <c r="AU289" s="67">
        <v>16798.050254758135</v>
      </c>
      <c r="AV289" s="67">
        <v>10310.837155151366</v>
      </c>
      <c r="AW289" s="67">
        <v>6167.932992689508</v>
      </c>
      <c r="AX289" s="67">
        <v>7413.0935863494869</v>
      </c>
      <c r="AY289" s="67">
        <v>33599.956733703613</v>
      </c>
      <c r="AZ289" s="67">
        <v>20037.314082852983</v>
      </c>
      <c r="BA289" s="67">
        <v>5474.7492880517875</v>
      </c>
      <c r="BB289" s="67">
        <v>23874.665346269067</v>
      </c>
      <c r="BC289" s="67">
        <v>38062.33914794922</v>
      </c>
      <c r="BD289" s="67">
        <v>4573.284985334928</v>
      </c>
      <c r="BE289" s="67">
        <v>3256.3031485377651</v>
      </c>
      <c r="BF289" s="67">
        <v>3409.4084151801776</v>
      </c>
      <c r="BG289" s="67">
        <v>9205.4794841289531</v>
      </c>
      <c r="BH289" s="67">
        <v>2878.8448450334581</v>
      </c>
      <c r="BI289" s="67">
        <v>12142.82202976953</v>
      </c>
      <c r="BJ289" s="67">
        <v>1847.5403236308298</v>
      </c>
      <c r="BK289" s="67">
        <v>1108.0992019373384</v>
      </c>
      <c r="BL289" s="67">
        <v>6618.559062807567</v>
      </c>
      <c r="BM289" s="67">
        <v>3667.2074930663634</v>
      </c>
      <c r="BN289" s="67">
        <v>17478.847259521484</v>
      </c>
      <c r="BO289" s="67">
        <v>2908.2524526075167</v>
      </c>
      <c r="BP289" s="67">
        <v>4962.9025254074622</v>
      </c>
      <c r="BQ289" s="67">
        <v>3735.2215752353204</v>
      </c>
      <c r="BR289" s="67">
        <v>1471.2039600881178</v>
      </c>
      <c r="BS289" s="67">
        <v>6076.6738204956055</v>
      </c>
      <c r="BT289" s="67">
        <v>6255.9114184411073</v>
      </c>
      <c r="BU289" s="67">
        <v>8889.9509488601125</v>
      </c>
      <c r="BV289" s="67">
        <v>896.42287752633456</v>
      </c>
      <c r="BW289" s="67">
        <v>29945.156211587353</v>
      </c>
      <c r="BX289" s="67">
        <v>27792.432820892336</v>
      </c>
      <c r="BY289" s="67">
        <v>6032.7</v>
      </c>
      <c r="BZ289" s="67">
        <v>18388.136792659621</v>
      </c>
      <c r="CA289" s="67">
        <v>11086.258089947432</v>
      </c>
      <c r="CB289" s="67">
        <v>24372.480166048663</v>
      </c>
      <c r="CC289" s="67">
        <v>1835.1813876275219</v>
      </c>
      <c r="CD289" s="67">
        <v>985738.43283207063</v>
      </c>
      <c r="CE289" s="67">
        <v>681549.70781824831</v>
      </c>
    </row>
  </sheetData>
  <sheetProtection password="CF21"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1:I260"/>
  <sheetViews>
    <sheetView showGridLines="0" showRowColHeaders="0" workbookViewId="0">
      <selection activeCell="G2" sqref="G2:I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85">
      <c r="D1" s="123" t="s">
        <v>436</v>
      </c>
      <c r="E1" s="123"/>
      <c r="F1" s="123"/>
      <c r="G1" s="123"/>
      <c r="H1" s="123"/>
      <c r="I1" s="123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126</v>
      </c>
      <c r="D5" s="26" t="s">
        <v>305</v>
      </c>
      <c r="E5" s="27">
        <f>VLOOKUP($C5,'Data Sheet 0'!$A$5:$CE$253,2+Sheet1!$D$9)</f>
        <v>7552</v>
      </c>
      <c r="F5" s="28">
        <f>E5/E7*100</f>
        <v>84.635212372520456</v>
      </c>
      <c r="G5" s="88"/>
      <c r="H5" s="27">
        <f>VLOOKUP($C5,'Data Sheet 0'!$A$5:$CE$253,2+Sheet1!$D$15)</f>
        <v>233951</v>
      </c>
      <c r="I5" s="28">
        <f>H5/H7*100</f>
        <v>89.415429303063306</v>
      </c>
    </row>
    <row r="6" spans="2:9" x14ac:dyDescent="0.4">
      <c r="B6" s="21" t="s">
        <v>338</v>
      </c>
      <c r="C6" s="25">
        <v>127</v>
      </c>
      <c r="D6" s="26" t="s">
        <v>306</v>
      </c>
      <c r="E6" s="27">
        <f>VLOOKUP($C6,'Data Sheet 0'!$A$5:$CE$253,2+Sheet1!$D$9)</f>
        <v>1374</v>
      </c>
      <c r="F6" s="28">
        <f>E6/E7*100</f>
        <v>15.398408606970751</v>
      </c>
      <c r="G6" s="88"/>
      <c r="H6" s="27">
        <f>VLOOKUP($C6,'Data Sheet 0'!$A$5:$CE$253,2+Sheet1!$D$15)</f>
        <v>27699</v>
      </c>
      <c r="I6" s="28">
        <f>H6/H7*100</f>
        <v>10.586481683196698</v>
      </c>
    </row>
    <row r="7" spans="2:9" x14ac:dyDescent="0.4">
      <c r="B7" s="32"/>
      <c r="C7" s="25">
        <v>128</v>
      </c>
      <c r="D7" s="118" t="s">
        <v>147</v>
      </c>
      <c r="E7" s="119">
        <f>VLOOKUP($C7,'Data Sheet 0'!$A$5:$CE$253,2+Sheet1!$D$9)</f>
        <v>8923</v>
      </c>
      <c r="F7" s="35">
        <f>SUM(F5:F6)</f>
        <v>100.0336209794912</v>
      </c>
      <c r="G7" s="87"/>
      <c r="H7" s="119">
        <f>VLOOKUP($C7,'Data Sheet 0'!$A$5:$CE$253,2+Sheet1!$D$15)</f>
        <v>261645</v>
      </c>
      <c r="I7" s="35">
        <f>SUM(I5:I6)</f>
        <v>100.00191098626</v>
      </c>
    </row>
    <row r="8" spans="2:9" x14ac:dyDescent="0.4">
      <c r="B8" s="21" t="s">
        <v>339</v>
      </c>
      <c r="C8" s="25">
        <v>129</v>
      </c>
      <c r="D8" s="26" t="s">
        <v>307</v>
      </c>
      <c r="E8" s="27">
        <f>VLOOKUP($C8,'Data Sheet 0'!$A$5:$CE$253,2+Sheet1!$D$9)</f>
        <v>8088</v>
      </c>
      <c r="F8" s="28">
        <f>E8/E10*100</f>
        <v>80</v>
      </c>
      <c r="G8" s="88"/>
      <c r="H8" s="27">
        <f>VLOOKUP($C8,'Data Sheet 0'!$A$5:$CE$253,2+Sheet1!$D$15)</f>
        <v>273436</v>
      </c>
      <c r="I8" s="28">
        <f>H8/H10*100</f>
        <v>86.296341882931415</v>
      </c>
    </row>
    <row r="9" spans="2:9" x14ac:dyDescent="0.4">
      <c r="B9" s="37"/>
      <c r="C9" s="25">
        <v>130</v>
      </c>
      <c r="D9" s="26" t="s">
        <v>308</v>
      </c>
      <c r="E9" s="27">
        <f>VLOOKUP($C9,'Data Sheet 0'!$A$5:$CE$253,2+Sheet1!$D$9)</f>
        <v>2025</v>
      </c>
      <c r="F9" s="28">
        <f>E9/E10*100</f>
        <v>20.029673590504451</v>
      </c>
      <c r="G9" s="88"/>
      <c r="H9" s="27">
        <f>VLOOKUP($C9,'Data Sheet 0'!$A$5:$CE$253,2+Sheet1!$D$15)</f>
        <v>43426</v>
      </c>
      <c r="I9" s="28">
        <f>H9/H10*100</f>
        <v>13.705236115976607</v>
      </c>
    </row>
    <row r="10" spans="2:9" x14ac:dyDescent="0.4">
      <c r="B10" s="21" t="s">
        <v>340</v>
      </c>
      <c r="C10" s="25">
        <v>131</v>
      </c>
      <c r="D10" s="118" t="s">
        <v>150</v>
      </c>
      <c r="E10" s="119">
        <f>VLOOKUP($C10,'Data Sheet 0'!$A$5:$CE$253,2+Sheet1!$D$9)</f>
        <v>10110</v>
      </c>
      <c r="F10" s="35">
        <f>SUM(F8:F9)</f>
        <v>100.02967359050444</v>
      </c>
      <c r="G10" s="87"/>
      <c r="H10" s="119">
        <f>VLOOKUP($C10,'Data Sheet 0'!$A$5:$CE$253,2+Sheet1!$D$15)</f>
        <v>316857</v>
      </c>
      <c r="I10" s="35">
        <f>SUM(I8:I9)</f>
        <v>100.00157799890802</v>
      </c>
    </row>
    <row r="11" spans="2:9" x14ac:dyDescent="0.4">
      <c r="B11" s="37"/>
      <c r="C11" s="25">
        <v>132</v>
      </c>
      <c r="D11" s="26" t="s">
        <v>309</v>
      </c>
      <c r="E11" s="27">
        <f>VLOOKUP($C11,'Data Sheet 0'!$A$5:$CE$253,2+Sheet1!$D$9)</f>
        <v>15642</v>
      </c>
      <c r="F11" s="28">
        <f>E11/E13*100</f>
        <v>82.174940898345156</v>
      </c>
      <c r="G11" s="88"/>
      <c r="H11" s="27">
        <f>VLOOKUP($C11,'Data Sheet 0'!$A$5:$CE$253,2+Sheet1!$D$15)</f>
        <v>507383</v>
      </c>
      <c r="I11" s="28">
        <f>H11/H13*100</f>
        <v>87.706655142610202</v>
      </c>
    </row>
    <row r="12" spans="2:9" x14ac:dyDescent="0.4">
      <c r="B12" s="21" t="s">
        <v>341</v>
      </c>
      <c r="C12" s="25">
        <v>133</v>
      </c>
      <c r="D12" s="26" t="s">
        <v>310</v>
      </c>
      <c r="E12" s="27">
        <f>VLOOKUP($C12,'Data Sheet 0'!$A$5:$CE$253,2+Sheet1!$D$9)</f>
        <v>3397</v>
      </c>
      <c r="F12" s="28">
        <f>E12/E13*100</f>
        <v>17.846073023377986</v>
      </c>
      <c r="G12" s="88"/>
      <c r="H12" s="27">
        <f>VLOOKUP($C12,'Data Sheet 0'!$A$5:$CE$253,2+Sheet1!$D$15)</f>
        <v>71101</v>
      </c>
      <c r="I12" s="28">
        <f>H12/H13*100</f>
        <v>12.29057908383751</v>
      </c>
    </row>
    <row r="13" spans="2:9" x14ac:dyDescent="0.4">
      <c r="B13" s="37"/>
      <c r="C13" s="25">
        <v>134</v>
      </c>
      <c r="D13" s="118" t="s">
        <v>311</v>
      </c>
      <c r="E13" s="119">
        <f>VLOOKUP($C13,'Data Sheet 0'!$A$5:$CE$253,2+Sheet1!$D$9)</f>
        <v>19035</v>
      </c>
      <c r="F13" s="35">
        <f>SUM(F11:F12)</f>
        <v>100.02101392172314</v>
      </c>
      <c r="G13" s="87"/>
      <c r="H13" s="119">
        <f>VLOOKUP($C13,'Data Sheet 0'!$A$5:$CE$253,2+Sheet1!$D$15)</f>
        <v>578500</v>
      </c>
      <c r="I13" s="35">
        <f>SUM(I11:I12)</f>
        <v>99.997234226447716</v>
      </c>
    </row>
    <row r="14" spans="2:9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4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4">
      <c r="B16" s="21" t="s">
        <v>343</v>
      </c>
      <c r="C16" s="14">
        <v>1</v>
      </c>
      <c r="D16" s="38"/>
      <c r="E16" s="38" t="str">
        <f>E3</f>
        <v>Hume</v>
      </c>
      <c r="F16" s="38" t="str">
        <f>H3</f>
        <v>Metro. Melbourne</v>
      </c>
      <c r="G16" s="24"/>
      <c r="H16" s="24"/>
      <c r="I16" s="24"/>
    </row>
    <row r="17" spans="2:9" x14ac:dyDescent="0.4">
      <c r="B17" s="32"/>
      <c r="C17" s="14">
        <v>1</v>
      </c>
      <c r="D17" s="47" t="s">
        <v>309</v>
      </c>
      <c r="E17" s="40">
        <f>F11</f>
        <v>82.174940898345156</v>
      </c>
      <c r="F17" s="40">
        <f>I11</f>
        <v>87.706655142610202</v>
      </c>
      <c r="G17" s="24"/>
      <c r="H17" s="24"/>
      <c r="I17" s="24"/>
    </row>
    <row r="18" spans="2:9" x14ac:dyDescent="0.4">
      <c r="B18" s="21" t="s">
        <v>344</v>
      </c>
      <c r="C18" s="14">
        <v>1</v>
      </c>
      <c r="D18" s="47" t="s">
        <v>310</v>
      </c>
      <c r="E18" s="40">
        <f>F12</f>
        <v>17.846073023377986</v>
      </c>
      <c r="F18" s="40">
        <f>I12</f>
        <v>12.29057908383751</v>
      </c>
      <c r="G18" s="24"/>
      <c r="H18" s="24"/>
      <c r="I18" s="24"/>
    </row>
    <row r="19" spans="2:9" x14ac:dyDescent="0.4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4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4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4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120" t="s">
        <v>419</v>
      </c>
      <c r="E38" s="121"/>
      <c r="F38" s="121"/>
      <c r="G38" s="121"/>
      <c r="H38" s="121"/>
      <c r="I38" s="121"/>
    </row>
    <row r="39" spans="2:9" x14ac:dyDescent="0.4">
      <c r="B39" s="37"/>
      <c r="C39" s="14">
        <v>1</v>
      </c>
      <c r="D39" s="121"/>
      <c r="E39" s="121"/>
      <c r="F39" s="121"/>
      <c r="G39" s="121"/>
      <c r="H39" s="121"/>
      <c r="I39" s="121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G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900-000000000000}"/>
    <hyperlink ref="B4" location="Gender!C2" display="Gender!C2" xr:uid="{00000000-0004-0000-0900-000001000000}"/>
    <hyperlink ref="B6" location="Age!C2" display="Age!C2" xr:uid="{00000000-0004-0000-0900-000002000000}"/>
    <hyperlink ref="B8" location="Indigenous!C2" display="Indigenous!C2" xr:uid="{00000000-0004-0000-0900-000003000000}"/>
    <hyperlink ref="B10" location="Birthplaces!C2" display="Birthplaces!C2" xr:uid="{00000000-0004-0000-0900-000004000000}"/>
    <hyperlink ref="B12" location="Language!C2" display="Language!C2" xr:uid="{00000000-0004-0000-0900-000005000000}"/>
    <hyperlink ref="B14" location="Fluency!C2" display="Fluency!C2" xr:uid="{00000000-0004-0000-0900-000006000000}"/>
    <hyperlink ref="B16" location="'Year of arrival'!C2" display="'Year of arrival'!C2" xr:uid="{00000000-0004-0000-0900-000007000000}"/>
    <hyperlink ref="B18" location="Religion!C2" display="Religion!C2" xr:uid="{00000000-0004-0000-0900-000008000000}"/>
    <hyperlink ref="B20" location="'School Level'!C2" display="'School Level'!C2" xr:uid="{00000000-0004-0000-0900-000009000000}"/>
    <hyperlink ref="B22" location="'Post School'!C2" display="'Post School'!C2" xr:uid="{00000000-0004-0000-0900-00000A000000}"/>
    <hyperlink ref="B24" location="'Labour force'!C2" display="'Labour force'!C2" xr:uid="{00000000-0004-0000-0900-00000B000000}"/>
    <hyperlink ref="B26" location="Volunteering!C2" display="Volunteering!C2" xr:uid="{00000000-0004-0000-0900-00000C000000}"/>
    <hyperlink ref="B28" location="Incomes!C2" display="Incomes!C2" xr:uid="{00000000-0004-0000-0900-00000D000000}"/>
    <hyperlink ref="B30" location="Disability!C2" display="Disability!C2" xr:uid="{00000000-0004-0000-0900-00000E000000}"/>
    <hyperlink ref="B32" location="Carers!C2" display="Carers!C2" xr:uid="{00000000-0004-0000-0900-00000F000000}"/>
    <hyperlink ref="B34" location="'Marital Status'!C2" display="'Marital Status'!C2" xr:uid="{00000000-0004-0000-0900-000010000000}"/>
    <hyperlink ref="B36" location="Relationship!C2" display="Relationship!C2" xr:uid="{00000000-0004-0000-0900-000011000000}"/>
    <hyperlink ref="B38" location="'Home ownership'!C2" display="'Home ownership'!C2" xr:uid="{00000000-0004-0000-0900-000012000000}"/>
    <hyperlink ref="B40" location="'Non Private Accom'!C2" display="'Non Private Accom'!C2" xr:uid="{00000000-0004-0000-0900-000013000000}"/>
    <hyperlink ref="B42" location="Pensions!C2" display="Pensions!C2" xr:uid="{00000000-0004-0000-0900-000014000000}"/>
    <hyperlink ref="B44" location="Comparison!E3" display="Comparison!E3" xr:uid="{00000000-0004-0000-0900-000015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1:I260"/>
  <sheetViews>
    <sheetView showGridLines="0" showRowColHeaders="0" workbookViewId="0">
      <selection activeCell="B18" sqref="B18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85">
      <c r="D1" s="123" t="s">
        <v>437</v>
      </c>
      <c r="E1" s="123"/>
      <c r="F1" s="123"/>
      <c r="G1" s="123"/>
      <c r="H1" s="123"/>
      <c r="I1" s="123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136</v>
      </c>
      <c r="D5" s="26" t="s">
        <v>131</v>
      </c>
      <c r="E5" s="27">
        <f>VLOOKUP($C5,'Data Sheet 0'!$A$5:$CE$253,2+Sheet1!$D$9)</f>
        <v>364</v>
      </c>
      <c r="F5" s="28">
        <f>E5/E$7*100</f>
        <v>1.8264840182648401</v>
      </c>
      <c r="G5" s="24"/>
      <c r="H5" s="27">
        <f>VLOOKUP($C5,'Data Sheet 0'!$A$5:$CE$253,2+Sheet1!$D$15)</f>
        <v>5163</v>
      </c>
      <c r="I5" s="28">
        <f>H5/H$7*100</f>
        <v>0.84877976606360517</v>
      </c>
    </row>
    <row r="6" spans="2:9" x14ac:dyDescent="0.4">
      <c r="B6" s="21" t="s">
        <v>338</v>
      </c>
      <c r="C6" s="25">
        <v>137</v>
      </c>
      <c r="D6" s="26" t="s">
        <v>132</v>
      </c>
      <c r="E6" s="27">
        <f>VLOOKUP($C6,'Data Sheet 0'!$A$5:$CE$253,2+Sheet1!$D$9)</f>
        <v>19569</v>
      </c>
      <c r="F6" s="28">
        <f t="shared" ref="F6:F7" si="0">E6/E$7*100</f>
        <v>98.193587234683122</v>
      </c>
      <c r="G6" s="24"/>
      <c r="H6" s="27">
        <f>VLOOKUP($C6,'Data Sheet 0'!$A$5:$CE$253,2+Sheet1!$D$15)</f>
        <v>603147</v>
      </c>
      <c r="I6" s="28">
        <f t="shared" ref="I6:I7" si="1">H6/H$7*100</f>
        <v>99.155330149518733</v>
      </c>
    </row>
    <row r="7" spans="2:9" x14ac:dyDescent="0.4">
      <c r="B7" s="32"/>
      <c r="C7" s="25">
        <v>138</v>
      </c>
      <c r="D7" s="118" t="s">
        <v>14</v>
      </c>
      <c r="E7" s="119">
        <f>VLOOKUP($C7,'Data Sheet 0'!$A$5:$CE$253,2+Sheet1!$D$9)</f>
        <v>19929</v>
      </c>
      <c r="F7" s="35">
        <f t="shared" si="0"/>
        <v>100</v>
      </c>
      <c r="G7" s="87"/>
      <c r="H7" s="119">
        <f>VLOOKUP($C7,'Data Sheet 0'!$A$5:$CE$253,2+Sheet1!$D$15)</f>
        <v>608285</v>
      </c>
      <c r="I7" s="35">
        <f t="shared" si="1"/>
        <v>100</v>
      </c>
    </row>
    <row r="8" spans="2:9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</row>
    <row r="9" spans="2:9" x14ac:dyDescent="0.4">
      <c r="B9" s="37"/>
      <c r="C9" s="14">
        <v>1</v>
      </c>
      <c r="D9" s="54"/>
      <c r="E9" s="54"/>
      <c r="F9" s="24"/>
      <c r="G9" s="24"/>
      <c r="H9" s="24"/>
      <c r="I9" s="24"/>
    </row>
    <row r="10" spans="2:9" x14ac:dyDescent="0.4">
      <c r="B10" s="21" t="s">
        <v>340</v>
      </c>
      <c r="C10" s="14">
        <v>1</v>
      </c>
      <c r="D10" s="54" t="str">
        <f>E3</f>
        <v>Hume</v>
      </c>
      <c r="E10" s="55">
        <f>F5</f>
        <v>1.8264840182648401</v>
      </c>
      <c r="F10" s="24"/>
      <c r="G10" s="24"/>
      <c r="H10" s="24"/>
      <c r="I10" s="24"/>
    </row>
    <row r="11" spans="2:9" x14ac:dyDescent="0.4">
      <c r="B11" s="37"/>
      <c r="C11" s="14">
        <v>1</v>
      </c>
      <c r="D11" s="56" t="str">
        <f>H3</f>
        <v>Metro. Melbourne</v>
      </c>
      <c r="E11" s="55">
        <f>I5</f>
        <v>0.84877976606360517</v>
      </c>
      <c r="F11" s="24"/>
      <c r="G11" s="24"/>
      <c r="H11" s="24"/>
      <c r="I11" s="24"/>
    </row>
    <row r="12" spans="2:9" x14ac:dyDescent="0.4">
      <c r="B12" s="21" t="s">
        <v>341</v>
      </c>
      <c r="C12" s="14">
        <v>1</v>
      </c>
      <c r="D12" s="57"/>
      <c r="E12" s="58"/>
      <c r="F12" s="24"/>
      <c r="G12" s="24"/>
      <c r="H12" s="24"/>
      <c r="I12" s="24"/>
    </row>
    <row r="13" spans="2:9" x14ac:dyDescent="0.4">
      <c r="B13" s="37"/>
      <c r="C13" s="14">
        <v>1</v>
      </c>
      <c r="D13" s="59"/>
      <c r="E13" s="59"/>
      <c r="F13" s="24"/>
      <c r="G13" s="24"/>
      <c r="H13" s="24"/>
      <c r="I13" s="24"/>
    </row>
    <row r="14" spans="2:9" x14ac:dyDescent="0.4">
      <c r="B14" s="21" t="s">
        <v>342</v>
      </c>
      <c r="C14" s="14">
        <v>1</v>
      </c>
      <c r="D14" s="59"/>
      <c r="E14" s="24"/>
      <c r="F14" s="24"/>
      <c r="G14" s="24"/>
      <c r="H14" s="24"/>
      <c r="I14" s="24"/>
    </row>
    <row r="15" spans="2:9" x14ac:dyDescent="0.4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4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4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4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4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4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4">
      <c r="B32" s="21" t="s">
        <v>350</v>
      </c>
      <c r="C32" s="14">
        <v>1</v>
      </c>
      <c r="D32" s="120" t="s">
        <v>420</v>
      </c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D58" s="24"/>
      <c r="E58" s="24"/>
      <c r="F58" s="24"/>
      <c r="G58" s="24"/>
      <c r="H58" s="24"/>
      <c r="I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A00-000000000000}"/>
    <hyperlink ref="B4" location="Gender!C2" display="Gender!C2" xr:uid="{00000000-0004-0000-0A00-000001000000}"/>
    <hyperlink ref="B6" location="Age!C2" display="Age!C2" xr:uid="{00000000-0004-0000-0A00-000002000000}"/>
    <hyperlink ref="B8" location="Indigenous!C2" display="Indigenous!C2" xr:uid="{00000000-0004-0000-0A00-000003000000}"/>
    <hyperlink ref="B10" location="Birthplaces!C2" display="Birthplaces!C2" xr:uid="{00000000-0004-0000-0A00-000004000000}"/>
    <hyperlink ref="B12" location="Language!C2" display="Language!C2" xr:uid="{00000000-0004-0000-0A00-000005000000}"/>
    <hyperlink ref="B14" location="Fluency!C2" display="Fluency!C2" xr:uid="{00000000-0004-0000-0A00-000006000000}"/>
    <hyperlink ref="B16" location="'Year of arrival'!C2" display="'Year of arrival'!C2" xr:uid="{00000000-0004-0000-0A00-000007000000}"/>
    <hyperlink ref="B18" location="Religion!C2" display="Religion!C2" xr:uid="{00000000-0004-0000-0A00-000008000000}"/>
    <hyperlink ref="B20" location="'School Level'!C2" display="'School Level'!C2" xr:uid="{00000000-0004-0000-0A00-000009000000}"/>
    <hyperlink ref="B22" location="'Post School'!C2" display="'Post School'!C2" xr:uid="{00000000-0004-0000-0A00-00000A000000}"/>
    <hyperlink ref="B24" location="'Labour force'!C2" display="'Labour force'!C2" xr:uid="{00000000-0004-0000-0A00-00000B000000}"/>
    <hyperlink ref="B26" location="Volunteering!C2" display="Volunteering!C2" xr:uid="{00000000-0004-0000-0A00-00000C000000}"/>
    <hyperlink ref="B28" location="Incomes!C2" display="Incomes!C2" xr:uid="{00000000-0004-0000-0A00-00000D000000}"/>
    <hyperlink ref="B30" location="Disability!C2" display="Disability!C2" xr:uid="{00000000-0004-0000-0A00-00000E000000}"/>
    <hyperlink ref="B32" location="Carers!C2" display="Carers!C2" xr:uid="{00000000-0004-0000-0A00-00000F000000}"/>
    <hyperlink ref="B34" location="'Marital Status'!C2" display="'Marital Status'!C2" xr:uid="{00000000-0004-0000-0A00-000010000000}"/>
    <hyperlink ref="B36" location="Relationship!C2" display="Relationship!C2" xr:uid="{00000000-0004-0000-0A00-000011000000}"/>
    <hyperlink ref="B38" location="'Home ownership'!C2" display="'Home ownership'!C2" xr:uid="{00000000-0004-0000-0A00-000012000000}"/>
    <hyperlink ref="B40" location="'Non Private Accom'!C2" display="'Non Private Accom'!C2" xr:uid="{00000000-0004-0000-0A00-000013000000}"/>
    <hyperlink ref="B42" location="Pensions!C2" display="Pensions!C2" xr:uid="{00000000-0004-0000-0A00-000014000000}"/>
    <hyperlink ref="B44" location="Comparison!E3" display="Comparison!E3" xr:uid="{00000000-0004-0000-0A00-000015000000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1:T260"/>
  <sheetViews>
    <sheetView showGridLines="0" showRowColHeaders="0" workbookViewId="0">
      <selection activeCell="B20" sqref="B20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1" width="9.1328125" style="16"/>
    <col min="12" max="12" width="12.59765625" style="16" customWidth="1"/>
    <col min="13" max="16384" width="9.1328125" style="16"/>
  </cols>
  <sheetData>
    <row r="1" spans="2:20" ht="28.5" x14ac:dyDescent="0.85">
      <c r="D1" s="123" t="s">
        <v>438</v>
      </c>
      <c r="E1" s="123"/>
      <c r="F1" s="123"/>
      <c r="G1" s="123"/>
      <c r="H1" s="123"/>
      <c r="I1" s="123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2:20" ht="18" x14ac:dyDescent="0.55000000000000004">
      <c r="G2" s="137" t="s">
        <v>334</v>
      </c>
      <c r="H2" s="137"/>
      <c r="I2" s="137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2:2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2:2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  <c r="K4" s="60"/>
      <c r="L4" s="60"/>
      <c r="M4" s="60"/>
      <c r="N4" s="60"/>
      <c r="O4" s="60"/>
      <c r="P4" s="60"/>
      <c r="Q4" s="60" t="str">
        <f>E3</f>
        <v>Hume</v>
      </c>
      <c r="R4" s="60" t="str">
        <f>H3</f>
        <v>Metro. Melbourne</v>
      </c>
      <c r="S4" s="60"/>
      <c r="T4" s="49"/>
    </row>
    <row r="5" spans="2:20" x14ac:dyDescent="0.4">
      <c r="B5" s="13"/>
      <c r="C5" s="25">
        <v>140</v>
      </c>
      <c r="D5" s="26" t="s">
        <v>133</v>
      </c>
      <c r="E5" s="27">
        <f>VLOOKUP($C5,'Data Sheet 0'!$A$5:$CE$253,2+Sheet1!$D$9)</f>
        <v>261</v>
      </c>
      <c r="F5" s="28">
        <f>E5/E$12*100</f>
        <v>1.4020197679415556</v>
      </c>
      <c r="G5" s="61">
        <v>1</v>
      </c>
      <c r="H5" s="27">
        <f>VLOOKUP($C5,'Data Sheet 0'!$A$5:$CE$253,2+Sheet1!$D$15)</f>
        <v>13649</v>
      </c>
      <c r="I5" s="28">
        <f>H5/H$12*100</f>
        <v>2.4354861158198644</v>
      </c>
      <c r="K5" s="60">
        <v>1</v>
      </c>
      <c r="L5" s="56" t="s">
        <v>133</v>
      </c>
      <c r="M5" s="62">
        <f>F5</f>
        <v>1.4020197679415556</v>
      </c>
      <c r="N5" s="60">
        <f>M5+K5*0.0001</f>
        <v>1.4021197679415556</v>
      </c>
      <c r="O5" s="60">
        <f>RANK(N5,N$5:N$11)</f>
        <v>4</v>
      </c>
      <c r="P5" s="60" t="str">
        <f>VLOOKUP(MATCH(K5,O$5:O$11,0),$K$5:$M$11,2)</f>
        <v>Christianity</v>
      </c>
      <c r="Q5" s="60">
        <f>VLOOKUP(MATCH(K5,O$5:O$11,0),$K$5:$M$11,3)</f>
        <v>77.943704340352383</v>
      </c>
      <c r="R5" s="60">
        <f>VLOOKUP(MATCH(P5,$D$5:$D$11,0),$G$5:$I$11,3)</f>
        <v>74.412496297433009</v>
      </c>
      <c r="S5" s="60"/>
      <c r="T5" s="49"/>
    </row>
    <row r="6" spans="2:20" x14ac:dyDescent="0.4">
      <c r="B6" s="21" t="s">
        <v>338</v>
      </c>
      <c r="C6" s="25">
        <v>141</v>
      </c>
      <c r="D6" s="26" t="s">
        <v>134</v>
      </c>
      <c r="E6" s="27">
        <f>VLOOKUP($C6,'Data Sheet 0'!$A$5:$CE$253,2+Sheet1!$D$9)</f>
        <v>14510</v>
      </c>
      <c r="F6" s="28">
        <f t="shared" ref="F6:F12" si="0">E6/E$12*100</f>
        <v>77.943704340352383</v>
      </c>
      <c r="G6" s="61">
        <v>2</v>
      </c>
      <c r="H6" s="27">
        <f>VLOOKUP($C6,'Data Sheet 0'!$A$5:$CE$253,2+Sheet1!$D$15)</f>
        <v>417024</v>
      </c>
      <c r="I6" s="28">
        <f t="shared" ref="I6:I12" si="1">H6/H$12*100</f>
        <v>74.412496297433009</v>
      </c>
      <c r="K6" s="60">
        <v>2</v>
      </c>
      <c r="L6" s="56" t="s">
        <v>134</v>
      </c>
      <c r="M6" s="62">
        <f t="shared" ref="M6:M11" si="2">F6</f>
        <v>77.943704340352383</v>
      </c>
      <c r="N6" s="60">
        <f t="shared" ref="N6:N11" si="3">M6+K6*0.0001</f>
        <v>77.94390434035239</v>
      </c>
      <c r="O6" s="60">
        <f t="shared" ref="O6:O11" si="4">RANK(N6,N$5:N$11)</f>
        <v>1</v>
      </c>
      <c r="P6" s="60" t="str">
        <f t="shared" ref="P6:P11" si="5">VLOOKUP(MATCH(K6,O$5:O$11,0),$K$5:$M$11,2)</f>
        <v>Atheism</v>
      </c>
      <c r="Q6" s="60">
        <f t="shared" ref="Q6:Q11" si="6">VLOOKUP(MATCH(K6,O$5:O$11,0),$K$5:$M$11,3)</f>
        <v>11.839278040395358</v>
      </c>
      <c r="R6" s="60">
        <f t="shared" ref="R6:R11" si="7">VLOOKUP(MATCH(P6,$D$5:$D$11,0),$G$5:$I$11,3)</f>
        <v>19.022629375720442</v>
      </c>
      <c r="S6" s="60"/>
      <c r="T6" s="49"/>
    </row>
    <row r="7" spans="2:20" x14ac:dyDescent="0.4">
      <c r="B7" s="32"/>
      <c r="C7" s="25">
        <v>142</v>
      </c>
      <c r="D7" s="26" t="s">
        <v>135</v>
      </c>
      <c r="E7" s="27">
        <f>VLOOKUP($C7,'Data Sheet 0'!$A$5:$CE$253,2+Sheet1!$D$9)</f>
        <v>151</v>
      </c>
      <c r="F7" s="28">
        <f t="shared" si="0"/>
        <v>0.81113021057155132</v>
      </c>
      <c r="G7" s="61">
        <v>3</v>
      </c>
      <c r="H7" s="27">
        <f>VLOOKUP($C7,'Data Sheet 0'!$A$5:$CE$253,2+Sheet1!$D$15)</f>
        <v>3902</v>
      </c>
      <c r="I7" s="28">
        <f t="shared" si="1"/>
        <v>0.69626103186527288</v>
      </c>
      <c r="K7" s="60">
        <v>3</v>
      </c>
      <c r="L7" s="56" t="s">
        <v>135</v>
      </c>
      <c r="M7" s="62">
        <f t="shared" si="2"/>
        <v>0.81113021057155132</v>
      </c>
      <c r="N7" s="60">
        <f t="shared" si="3"/>
        <v>0.81143021057155129</v>
      </c>
      <c r="O7" s="60">
        <f t="shared" si="4"/>
        <v>5</v>
      </c>
      <c r="P7" s="60" t="str">
        <f t="shared" si="5"/>
        <v>Islam</v>
      </c>
      <c r="Q7" s="60">
        <f t="shared" si="6"/>
        <v>7.2679415556510527</v>
      </c>
      <c r="R7" s="60">
        <f t="shared" si="7"/>
        <v>1.2652965087023706</v>
      </c>
      <c r="S7" s="60"/>
      <c r="T7" s="49"/>
    </row>
    <row r="8" spans="2:20" x14ac:dyDescent="0.4">
      <c r="B8" s="21" t="s">
        <v>339</v>
      </c>
      <c r="C8" s="25">
        <v>143</v>
      </c>
      <c r="D8" s="26" t="s">
        <v>136</v>
      </c>
      <c r="E8" s="27">
        <f>VLOOKUP($C8,'Data Sheet 0'!$A$5:$CE$253,2+Sheet1!$D$9)</f>
        <v>1353</v>
      </c>
      <c r="F8" s="28">
        <f t="shared" si="0"/>
        <v>7.2679415556510527</v>
      </c>
      <c r="G8" s="61">
        <v>4</v>
      </c>
      <c r="H8" s="27">
        <f>VLOOKUP($C8,'Data Sheet 0'!$A$5:$CE$253,2+Sheet1!$D$15)</f>
        <v>7091</v>
      </c>
      <c r="I8" s="28">
        <f t="shared" si="1"/>
        <v>1.2652965087023706</v>
      </c>
      <c r="K8" s="60">
        <v>4</v>
      </c>
      <c r="L8" s="56" t="s">
        <v>136</v>
      </c>
      <c r="M8" s="62">
        <f t="shared" si="2"/>
        <v>7.2679415556510527</v>
      </c>
      <c r="N8" s="60">
        <f t="shared" si="3"/>
        <v>7.2683415556510527</v>
      </c>
      <c r="O8" s="60">
        <f t="shared" si="4"/>
        <v>3</v>
      </c>
      <c r="P8" s="60" t="str">
        <f t="shared" si="5"/>
        <v>Buddhism</v>
      </c>
      <c r="Q8" s="60">
        <f t="shared" si="6"/>
        <v>1.4020197679415556</v>
      </c>
      <c r="R8" s="60">
        <f t="shared" si="7"/>
        <v>2.4354861158198644</v>
      </c>
      <c r="S8" s="60"/>
      <c r="T8" s="49"/>
    </row>
    <row r="9" spans="2:20" x14ac:dyDescent="0.4">
      <c r="B9" s="37"/>
      <c r="C9" s="25">
        <v>144</v>
      </c>
      <c r="D9" s="26" t="s">
        <v>137</v>
      </c>
      <c r="E9" s="27">
        <f>VLOOKUP($C9,'Data Sheet 0'!$A$5:$CE$253,2+Sheet1!$D$9)</f>
        <v>12</v>
      </c>
      <c r="F9" s="28">
        <f t="shared" si="0"/>
        <v>6.4460678985818642E-2</v>
      </c>
      <c r="G9" s="61">
        <v>5</v>
      </c>
      <c r="H9" s="27">
        <f>VLOOKUP($C9,'Data Sheet 0'!$A$5:$CE$253,2+Sheet1!$D$15)</f>
        <v>9636</v>
      </c>
      <c r="I9" s="28">
        <f t="shared" si="1"/>
        <v>1.7194185809978908</v>
      </c>
      <c r="K9" s="60">
        <v>5</v>
      </c>
      <c r="L9" s="56" t="s">
        <v>137</v>
      </c>
      <c r="M9" s="62">
        <f t="shared" si="2"/>
        <v>6.4460678985818642E-2</v>
      </c>
      <c r="N9" s="60">
        <f t="shared" si="3"/>
        <v>6.4960678985818643E-2</v>
      </c>
      <c r="O9" s="60">
        <f t="shared" si="4"/>
        <v>7</v>
      </c>
      <c r="P9" s="60" t="str">
        <f t="shared" si="5"/>
        <v>Hinduism</v>
      </c>
      <c r="Q9" s="60">
        <f t="shared" si="6"/>
        <v>0.81113021057155132</v>
      </c>
      <c r="R9" s="60">
        <f t="shared" si="7"/>
        <v>0.69626103186527288</v>
      </c>
      <c r="S9" s="60"/>
      <c r="T9" s="49"/>
    </row>
    <row r="10" spans="2:20" x14ac:dyDescent="0.4">
      <c r="B10" s="21" t="s">
        <v>340</v>
      </c>
      <c r="C10" s="25">
        <v>145</v>
      </c>
      <c r="D10" s="26" t="s">
        <v>138</v>
      </c>
      <c r="E10" s="27">
        <f>VLOOKUP($C10,'Data Sheet 0'!$A$5:$CE$253,2+Sheet1!$D$9)</f>
        <v>128</v>
      </c>
      <c r="F10" s="28">
        <f t="shared" si="0"/>
        <v>0.68758057584873233</v>
      </c>
      <c r="G10" s="61">
        <v>6</v>
      </c>
      <c r="H10" s="27">
        <f>VLOOKUP($C10,'Data Sheet 0'!$A$5:$CE$253,2+Sheet1!$D$15)</f>
        <v>2551</v>
      </c>
      <c r="I10" s="28">
        <f t="shared" si="1"/>
        <v>0.45519269407696344</v>
      </c>
      <c r="K10" s="60">
        <v>6</v>
      </c>
      <c r="L10" s="56" t="s">
        <v>138</v>
      </c>
      <c r="M10" s="62">
        <f t="shared" si="2"/>
        <v>0.68758057584873233</v>
      </c>
      <c r="N10" s="60">
        <f t="shared" si="3"/>
        <v>0.68818057584873238</v>
      </c>
      <c r="O10" s="60">
        <f t="shared" si="4"/>
        <v>6</v>
      </c>
      <c r="P10" s="60" t="str">
        <f t="shared" si="5"/>
        <v>Other Religions</v>
      </c>
      <c r="Q10" s="60">
        <f t="shared" si="6"/>
        <v>0.68758057584873233</v>
      </c>
      <c r="R10" s="60">
        <f t="shared" si="7"/>
        <v>0.45519269407696344</v>
      </c>
      <c r="S10" s="60"/>
      <c r="T10" s="49"/>
    </row>
    <row r="11" spans="2:20" x14ac:dyDescent="0.4">
      <c r="B11" s="37"/>
      <c r="C11" s="25">
        <v>146</v>
      </c>
      <c r="D11" s="26" t="s">
        <v>139</v>
      </c>
      <c r="E11" s="27">
        <f>VLOOKUP($C11,'Data Sheet 0'!$A$5:$CE$253,2+Sheet1!$D$9)</f>
        <v>2204</v>
      </c>
      <c r="F11" s="28">
        <f t="shared" si="0"/>
        <v>11.839278040395358</v>
      </c>
      <c r="G11" s="61">
        <v>7</v>
      </c>
      <c r="H11" s="27">
        <f>VLOOKUP($C11,'Data Sheet 0'!$A$5:$CE$253,2+Sheet1!$D$15)</f>
        <v>106607</v>
      </c>
      <c r="I11" s="28">
        <f t="shared" si="1"/>
        <v>19.022629375720442</v>
      </c>
      <c r="K11" s="60">
        <v>7</v>
      </c>
      <c r="L11" s="56" t="s">
        <v>139</v>
      </c>
      <c r="M11" s="62">
        <f t="shared" si="2"/>
        <v>11.839278040395358</v>
      </c>
      <c r="N11" s="60">
        <f t="shared" si="3"/>
        <v>11.839978040395359</v>
      </c>
      <c r="O11" s="60">
        <f t="shared" si="4"/>
        <v>2</v>
      </c>
      <c r="P11" s="60" t="str">
        <f t="shared" si="5"/>
        <v>Judaism</v>
      </c>
      <c r="Q11" s="60">
        <f t="shared" si="6"/>
        <v>6.4460678985818642E-2</v>
      </c>
      <c r="R11" s="60">
        <f t="shared" si="7"/>
        <v>1.7194185809978908</v>
      </c>
      <c r="S11" s="60"/>
      <c r="T11" s="49"/>
    </row>
    <row r="12" spans="2:20" x14ac:dyDescent="0.4">
      <c r="B12" s="21" t="s">
        <v>341</v>
      </c>
      <c r="C12" s="25">
        <v>147</v>
      </c>
      <c r="D12" s="118" t="s">
        <v>14</v>
      </c>
      <c r="E12" s="119">
        <f>VLOOKUP($C12,'Data Sheet 0'!$A$5:$CE$253,2+Sheet1!$D$9)</f>
        <v>18616</v>
      </c>
      <c r="F12" s="35">
        <f t="shared" si="0"/>
        <v>100</v>
      </c>
      <c r="G12" s="87"/>
      <c r="H12" s="119">
        <f>VLOOKUP($C12,'Data Sheet 0'!$A$5:$CE$253,2+Sheet1!$D$15)</f>
        <v>560422</v>
      </c>
      <c r="I12" s="35">
        <f t="shared" si="1"/>
        <v>100</v>
      </c>
      <c r="K12" s="60"/>
      <c r="L12" s="60"/>
      <c r="M12" s="60"/>
      <c r="N12" s="60"/>
      <c r="O12" s="60"/>
      <c r="P12" s="60"/>
      <c r="Q12" s="60"/>
      <c r="R12" s="60"/>
      <c r="S12" s="60"/>
      <c r="T12" s="49"/>
    </row>
    <row r="13" spans="2:20" x14ac:dyDescent="0.4">
      <c r="B13" s="37"/>
      <c r="C13" s="41"/>
      <c r="D13" s="24"/>
      <c r="E13" s="24"/>
      <c r="F13" s="24"/>
      <c r="G13" s="24"/>
      <c r="H13" s="24"/>
      <c r="I13" s="24"/>
      <c r="K13" s="60"/>
      <c r="L13" s="60"/>
      <c r="M13" s="60"/>
      <c r="N13" s="60"/>
      <c r="O13" s="60"/>
      <c r="P13" s="60"/>
      <c r="Q13" s="60"/>
      <c r="R13" s="60"/>
      <c r="S13" s="60"/>
      <c r="T13" s="49"/>
    </row>
    <row r="14" spans="2:20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K14" s="60"/>
      <c r="L14" s="60"/>
      <c r="M14" s="60"/>
      <c r="N14" s="60"/>
      <c r="O14" s="60"/>
      <c r="P14" s="60"/>
      <c r="Q14" s="60"/>
      <c r="R14" s="60"/>
      <c r="S14" s="60"/>
      <c r="T14" s="49"/>
    </row>
    <row r="15" spans="2:20" x14ac:dyDescent="0.4">
      <c r="B15" s="32"/>
      <c r="C15" s="14">
        <v>1</v>
      </c>
      <c r="D15" s="24"/>
      <c r="E15" s="24"/>
      <c r="F15" s="24"/>
      <c r="G15" s="24"/>
      <c r="H15" s="24"/>
      <c r="I15" s="24"/>
      <c r="K15" s="60"/>
      <c r="L15" s="60"/>
      <c r="M15" s="60"/>
      <c r="N15" s="60"/>
      <c r="O15" s="60"/>
      <c r="P15" s="60"/>
      <c r="Q15" s="60"/>
      <c r="R15" s="60"/>
      <c r="S15" s="60"/>
      <c r="T15" s="49"/>
    </row>
    <row r="16" spans="2:2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K16" s="60">
        <v>1</v>
      </c>
      <c r="L16" s="56" t="s">
        <v>133</v>
      </c>
      <c r="M16" s="62">
        <f>I5</f>
        <v>2.4354861158198644</v>
      </c>
      <c r="N16" s="60">
        <f>M16+K16*0.0001</f>
        <v>2.4355861158198646</v>
      </c>
      <c r="O16" s="60">
        <f>RANK(N16,N$16:N$22)</f>
        <v>3</v>
      </c>
      <c r="P16" s="60" t="str">
        <f>VLOOKUP(MATCH(K16,O$16:O$22,0),$K$16:$M$22,2)</f>
        <v>Christianity</v>
      </c>
      <c r="Q16" s="60">
        <f>VLOOKUP(MATCH(K16,O$16:O$22,0),$K$16:$M$22,3)</f>
        <v>74.412496297433009</v>
      </c>
      <c r="R16" s="60"/>
      <c r="S16" s="60"/>
      <c r="T16" s="49"/>
    </row>
    <row r="17" spans="2:20" x14ac:dyDescent="0.4">
      <c r="B17" s="32"/>
      <c r="C17" s="14">
        <v>1</v>
      </c>
      <c r="D17" s="24"/>
      <c r="E17" s="24"/>
      <c r="F17" s="24"/>
      <c r="G17" s="24"/>
      <c r="H17" s="24"/>
      <c r="I17" s="24"/>
      <c r="K17" s="60">
        <v>2</v>
      </c>
      <c r="L17" s="56" t="s">
        <v>134</v>
      </c>
      <c r="M17" s="62">
        <f t="shared" ref="M17:M22" si="8">I6</f>
        <v>74.412496297433009</v>
      </c>
      <c r="N17" s="60">
        <f t="shared" ref="N17:N22" si="9">M17+K17*0.0001</f>
        <v>74.412696297433016</v>
      </c>
      <c r="O17" s="60">
        <f t="shared" ref="O17:O22" si="10">RANK(N17,N$16:N$22)</f>
        <v>1</v>
      </c>
      <c r="P17" s="60" t="str">
        <f t="shared" ref="P17:P22" si="11">VLOOKUP(MATCH(K17,O$16:O$22,0),$K$16:$M$22,2)</f>
        <v>Atheism</v>
      </c>
      <c r="Q17" s="60">
        <f t="shared" ref="Q17:Q22" si="12">VLOOKUP(MATCH(K17,O$16:O$22,0),$K$16:$M$22,3)</f>
        <v>19.022629375720442</v>
      </c>
      <c r="R17" s="60"/>
      <c r="S17" s="60"/>
      <c r="T17" s="49"/>
    </row>
    <row r="18" spans="2:2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K18" s="60">
        <v>3</v>
      </c>
      <c r="L18" s="56" t="s">
        <v>135</v>
      </c>
      <c r="M18" s="62">
        <f t="shared" si="8"/>
        <v>0.69626103186527288</v>
      </c>
      <c r="N18" s="60">
        <f t="shared" si="9"/>
        <v>0.69656103186527285</v>
      </c>
      <c r="O18" s="60">
        <f t="shared" si="10"/>
        <v>6</v>
      </c>
      <c r="P18" s="60" t="str">
        <f t="shared" si="11"/>
        <v>Buddhism</v>
      </c>
      <c r="Q18" s="60">
        <f t="shared" si="12"/>
        <v>2.4354861158198644</v>
      </c>
      <c r="R18" s="60"/>
      <c r="S18" s="60"/>
      <c r="T18" s="49"/>
    </row>
    <row r="19" spans="2:20" x14ac:dyDescent="0.4">
      <c r="B19" s="32"/>
      <c r="C19" s="14">
        <v>1</v>
      </c>
      <c r="D19" s="24"/>
      <c r="E19" s="24"/>
      <c r="F19" s="24"/>
      <c r="G19" s="24"/>
      <c r="H19" s="24"/>
      <c r="I19" s="24"/>
      <c r="K19" s="60">
        <v>4</v>
      </c>
      <c r="L19" s="56" t="s">
        <v>136</v>
      </c>
      <c r="M19" s="62">
        <f t="shared" si="8"/>
        <v>1.2652965087023706</v>
      </c>
      <c r="N19" s="60">
        <f t="shared" si="9"/>
        <v>1.2656965087023706</v>
      </c>
      <c r="O19" s="60">
        <f t="shared" si="10"/>
        <v>5</v>
      </c>
      <c r="P19" s="60" t="str">
        <f t="shared" si="11"/>
        <v>Judaism</v>
      </c>
      <c r="Q19" s="60">
        <f t="shared" si="12"/>
        <v>1.7194185809978908</v>
      </c>
      <c r="R19" s="60"/>
      <c r="S19" s="60"/>
      <c r="T19" s="49"/>
    </row>
    <row r="20" spans="2:2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K20" s="60">
        <v>5</v>
      </c>
      <c r="L20" s="56" t="s">
        <v>137</v>
      </c>
      <c r="M20" s="62">
        <f t="shared" si="8"/>
        <v>1.7194185809978908</v>
      </c>
      <c r="N20" s="60">
        <f t="shared" si="9"/>
        <v>1.7199185809978907</v>
      </c>
      <c r="O20" s="60">
        <f t="shared" si="10"/>
        <v>4</v>
      </c>
      <c r="P20" s="60" t="str">
        <f t="shared" si="11"/>
        <v>Islam</v>
      </c>
      <c r="Q20" s="60">
        <f t="shared" si="12"/>
        <v>1.2652965087023706</v>
      </c>
      <c r="R20" s="60"/>
      <c r="S20" s="60"/>
      <c r="T20" s="49"/>
    </row>
    <row r="21" spans="2:20" x14ac:dyDescent="0.4">
      <c r="B21" s="32"/>
      <c r="C21" s="14">
        <v>1</v>
      </c>
      <c r="D21" s="24"/>
      <c r="E21" s="24"/>
      <c r="F21" s="24"/>
      <c r="G21" s="24"/>
      <c r="H21" s="24"/>
      <c r="I21" s="24"/>
      <c r="K21" s="60">
        <v>6</v>
      </c>
      <c r="L21" s="56" t="s">
        <v>138</v>
      </c>
      <c r="M21" s="62">
        <f t="shared" si="8"/>
        <v>0.45519269407696344</v>
      </c>
      <c r="N21" s="60">
        <f t="shared" si="9"/>
        <v>0.45579269407696343</v>
      </c>
      <c r="O21" s="60">
        <f t="shared" si="10"/>
        <v>7</v>
      </c>
      <c r="P21" s="60" t="str">
        <f t="shared" si="11"/>
        <v>Hinduism</v>
      </c>
      <c r="Q21" s="60">
        <f t="shared" si="12"/>
        <v>0.69626103186527288</v>
      </c>
      <c r="R21" s="60"/>
      <c r="S21" s="60"/>
      <c r="T21" s="49"/>
    </row>
    <row r="22" spans="2:2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K22" s="60">
        <v>7</v>
      </c>
      <c r="L22" s="56" t="s">
        <v>139</v>
      </c>
      <c r="M22" s="62">
        <f t="shared" si="8"/>
        <v>19.022629375720442</v>
      </c>
      <c r="N22" s="60">
        <f t="shared" si="9"/>
        <v>19.02332937572044</v>
      </c>
      <c r="O22" s="60">
        <f t="shared" si="10"/>
        <v>2</v>
      </c>
      <c r="P22" s="60" t="str">
        <f t="shared" si="11"/>
        <v>Other Religions</v>
      </c>
      <c r="Q22" s="60">
        <f t="shared" si="12"/>
        <v>0.45519269407696344</v>
      </c>
      <c r="R22" s="60"/>
      <c r="S22" s="60"/>
      <c r="T22" s="49"/>
    </row>
    <row r="23" spans="2:20" x14ac:dyDescent="0.4">
      <c r="B23" s="32"/>
      <c r="C23" s="14">
        <v>1</v>
      </c>
      <c r="D23" s="24"/>
      <c r="E23" s="24"/>
      <c r="F23" s="24"/>
      <c r="G23" s="24"/>
      <c r="H23" s="24"/>
      <c r="I23" s="24"/>
      <c r="K23" s="60"/>
      <c r="L23" s="60"/>
      <c r="M23" s="60"/>
      <c r="N23" s="60"/>
      <c r="O23" s="60"/>
      <c r="P23" s="60"/>
      <c r="Q23" s="60"/>
      <c r="R23" s="60"/>
      <c r="S23" s="60"/>
      <c r="T23" s="49"/>
    </row>
    <row r="24" spans="2:2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K24" s="60"/>
      <c r="L24" s="60"/>
      <c r="M24" s="60"/>
      <c r="N24" s="60"/>
      <c r="O24" s="60"/>
      <c r="P24" s="60"/>
      <c r="Q24" s="60"/>
      <c r="R24" s="60"/>
      <c r="S24" s="60"/>
      <c r="T24" s="49"/>
    </row>
    <row r="25" spans="2:20" x14ac:dyDescent="0.4">
      <c r="B25" s="32"/>
      <c r="C25" s="14">
        <v>1</v>
      </c>
      <c r="D25" s="24"/>
      <c r="E25" s="24"/>
      <c r="F25" s="24"/>
      <c r="G25" s="24"/>
      <c r="H25" s="24"/>
      <c r="I25" s="24"/>
      <c r="K25" s="50"/>
      <c r="L25" s="50"/>
      <c r="M25" s="50"/>
      <c r="N25" s="50"/>
      <c r="O25" s="50"/>
      <c r="P25" s="50"/>
      <c r="Q25" s="50"/>
      <c r="R25" s="50"/>
      <c r="S25" s="50"/>
      <c r="T25" s="50"/>
    </row>
    <row r="26" spans="2:2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20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2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20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2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20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2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ht="14.25" x14ac:dyDescent="0.45">
      <c r="B39" s="37"/>
      <c r="C39" s="14">
        <v>1</v>
      </c>
      <c r="D39" s="117" t="s">
        <v>421</v>
      </c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D58" s="24"/>
      <c r="E58" s="24"/>
      <c r="F58" s="24"/>
      <c r="G58" s="24"/>
      <c r="H58" s="24"/>
      <c r="I58" s="24"/>
    </row>
    <row r="59" spans="3:9" x14ac:dyDescent="0.4">
      <c r="C59" s="41"/>
      <c r="D59" s="24"/>
      <c r="E59" s="24"/>
      <c r="F59" s="24"/>
      <c r="G59" s="24"/>
      <c r="H59" s="24"/>
      <c r="I59" s="24"/>
    </row>
    <row r="60" spans="3:9" x14ac:dyDescent="0.4">
      <c r="C60" s="41"/>
      <c r="D60" s="24"/>
      <c r="E60" s="24"/>
      <c r="F60" s="24"/>
      <c r="G60" s="24"/>
      <c r="H60" s="24"/>
      <c r="I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B00-000000000000}"/>
    <hyperlink ref="B4" location="Gender!C2" display="Gender!C2" xr:uid="{00000000-0004-0000-0B00-000001000000}"/>
    <hyperlink ref="B6" location="Age!C2" display="Age!C2" xr:uid="{00000000-0004-0000-0B00-000002000000}"/>
    <hyperlink ref="B8" location="Indigenous!C2" display="Indigenous!C2" xr:uid="{00000000-0004-0000-0B00-000003000000}"/>
    <hyperlink ref="B10" location="Birthplaces!C2" display="Birthplaces!C2" xr:uid="{00000000-0004-0000-0B00-000004000000}"/>
    <hyperlink ref="B12" location="Language!C2" display="Language!C2" xr:uid="{00000000-0004-0000-0B00-000005000000}"/>
    <hyperlink ref="B14" location="Fluency!C2" display="Fluency!C2" xr:uid="{00000000-0004-0000-0B00-000006000000}"/>
    <hyperlink ref="B16" location="'Year of arrival'!C2" display="'Year of arrival'!C2" xr:uid="{00000000-0004-0000-0B00-000007000000}"/>
    <hyperlink ref="B18" location="Religion!C2" display="Religion!C2" xr:uid="{00000000-0004-0000-0B00-000008000000}"/>
    <hyperlink ref="B20" location="'School Level'!C2" display="'School Level'!C2" xr:uid="{00000000-0004-0000-0B00-000009000000}"/>
    <hyperlink ref="B22" location="'Post School'!C2" display="'Post School'!C2" xr:uid="{00000000-0004-0000-0B00-00000A000000}"/>
    <hyperlink ref="B24" location="'Labour force'!C2" display="'Labour force'!C2" xr:uid="{00000000-0004-0000-0B00-00000B000000}"/>
    <hyperlink ref="B26" location="Volunteering!C2" display="Volunteering!C2" xr:uid="{00000000-0004-0000-0B00-00000C000000}"/>
    <hyperlink ref="B28" location="Incomes!C2" display="Incomes!C2" xr:uid="{00000000-0004-0000-0B00-00000D000000}"/>
    <hyperlink ref="B30" location="Disability!C2" display="Disability!C2" xr:uid="{00000000-0004-0000-0B00-00000E000000}"/>
    <hyperlink ref="B32" location="Carers!C2" display="Carers!C2" xr:uid="{00000000-0004-0000-0B00-00000F000000}"/>
    <hyperlink ref="B34" location="'Marital Status'!C2" display="'Marital Status'!C2" xr:uid="{00000000-0004-0000-0B00-000010000000}"/>
    <hyperlink ref="B36" location="Relationship!C2" display="Relationship!C2" xr:uid="{00000000-0004-0000-0B00-000011000000}"/>
    <hyperlink ref="B38" location="'Home ownership'!C2" display="'Home ownership'!C2" xr:uid="{00000000-0004-0000-0B00-000012000000}"/>
    <hyperlink ref="B40" location="'Non Private Accom'!C2" display="'Non Private Accom'!C2" xr:uid="{00000000-0004-0000-0B00-000013000000}"/>
    <hyperlink ref="B42" location="Pensions!C2" display="Pensions!C2" xr:uid="{00000000-0004-0000-0B00-000014000000}"/>
    <hyperlink ref="B44" location="Comparison!E3" display="Comparison!E3" xr:uid="{00000000-0004-0000-0B00-000015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B1:J260"/>
  <sheetViews>
    <sheetView showGridLines="0" showRowColHeaders="0" workbookViewId="0">
      <selection activeCell="B22" sqref="B2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439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149</v>
      </c>
      <c r="D5" s="26" t="s">
        <v>140</v>
      </c>
      <c r="E5" s="27">
        <f>VLOOKUP($C5,'Data Sheet 0'!$A$5:$CE$253,2+Sheet1!$D$9)</f>
        <v>12199</v>
      </c>
      <c r="F5" s="28">
        <f>E5/E$7*100</f>
        <v>67.949646298668739</v>
      </c>
      <c r="G5" s="24"/>
      <c r="H5" s="27">
        <f>VLOOKUP($C5,'Data Sheet 0'!$A$5:$CE$253,2+Sheet1!$D$15)</f>
        <v>291340</v>
      </c>
      <c r="I5" s="28">
        <f>H5/H$7*100</f>
        <v>53.473462413115257</v>
      </c>
    </row>
    <row r="6" spans="2:10" x14ac:dyDescent="0.4">
      <c r="B6" s="21" t="s">
        <v>338</v>
      </c>
      <c r="C6" s="25">
        <v>150</v>
      </c>
      <c r="D6" s="26" t="s">
        <v>141</v>
      </c>
      <c r="E6" s="27">
        <f>VLOOKUP($C6,'Data Sheet 0'!$A$5:$CE$253,2+Sheet1!$D$9)</f>
        <v>5754</v>
      </c>
      <c r="F6" s="28">
        <f t="shared" ref="F6:F7" si="0">E6/E$7*100</f>
        <v>32.050353701331254</v>
      </c>
      <c r="G6" s="24"/>
      <c r="H6" s="27">
        <f>VLOOKUP($C6,'Data Sheet 0'!$A$5:$CE$253,2+Sheet1!$D$15)</f>
        <v>253491</v>
      </c>
      <c r="I6" s="28">
        <f t="shared" ref="I6:I7" si="1">H6/H$7*100</f>
        <v>46.526537586884743</v>
      </c>
    </row>
    <row r="7" spans="2:10" x14ac:dyDescent="0.4">
      <c r="B7" s="32"/>
      <c r="C7" s="25"/>
      <c r="D7" s="118" t="s">
        <v>14</v>
      </c>
      <c r="E7" s="119">
        <f>SUM(E5:E6)</f>
        <v>17953</v>
      </c>
      <c r="F7" s="35">
        <f t="shared" si="0"/>
        <v>100</v>
      </c>
      <c r="G7" s="87"/>
      <c r="H7" s="119">
        <f>SUM(H5:H6)</f>
        <v>544831</v>
      </c>
      <c r="I7" s="35">
        <f t="shared" si="1"/>
        <v>100</v>
      </c>
    </row>
    <row r="8" spans="2:10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4">
      <c r="B9" s="37"/>
      <c r="C9" s="14">
        <v>1</v>
      </c>
      <c r="D9" s="63"/>
      <c r="E9" s="64"/>
      <c r="G9" s="24"/>
      <c r="H9" s="24"/>
      <c r="I9" s="24"/>
      <c r="J9" s="24"/>
    </row>
    <row r="10" spans="2:10" x14ac:dyDescent="0.4">
      <c r="B10" s="21" t="s">
        <v>340</v>
      </c>
      <c r="C10" s="14">
        <v>1</v>
      </c>
      <c r="D10" s="63" t="str">
        <f>E3</f>
        <v>Hume</v>
      </c>
      <c r="E10" s="65">
        <f>F5</f>
        <v>67.949646298668739</v>
      </c>
      <c r="G10" s="24"/>
      <c r="H10" s="24"/>
      <c r="I10" s="24"/>
      <c r="J10" s="24"/>
    </row>
    <row r="11" spans="2:10" x14ac:dyDescent="0.4">
      <c r="B11" s="37"/>
      <c r="C11" s="14">
        <v>1</v>
      </c>
      <c r="D11" s="63" t="str">
        <f>H3</f>
        <v>Metro. Melbourne</v>
      </c>
      <c r="E11" s="65">
        <f>I5</f>
        <v>53.473462413115257</v>
      </c>
      <c r="F11" s="24"/>
      <c r="G11" s="24"/>
      <c r="H11" s="24"/>
      <c r="I11" s="24"/>
      <c r="J11" s="24"/>
    </row>
    <row r="12" spans="2:10" x14ac:dyDescent="0.4">
      <c r="B12" s="21" t="s">
        <v>341</v>
      </c>
      <c r="C12" s="14">
        <v>1</v>
      </c>
      <c r="D12" s="63"/>
      <c r="E12" s="63"/>
      <c r="F12" s="24"/>
      <c r="G12" s="24"/>
      <c r="H12" s="24"/>
      <c r="I12" s="24"/>
      <c r="J12" s="24"/>
    </row>
    <row r="13" spans="2:10" x14ac:dyDescent="0.4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ht="14.25" x14ac:dyDescent="0.45">
      <c r="B32" s="21" t="s">
        <v>350</v>
      </c>
      <c r="C32" s="14">
        <v>1</v>
      </c>
      <c r="D32" s="117" t="s">
        <v>422</v>
      </c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G58" s="24"/>
    </row>
    <row r="59" spans="3:10" x14ac:dyDescent="0.4">
      <c r="C59" s="41"/>
      <c r="G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C00-000000000000}"/>
    <hyperlink ref="B4" location="Gender!C2" display="Gender!C2" xr:uid="{00000000-0004-0000-0C00-000001000000}"/>
    <hyperlink ref="B6" location="Age!C2" display="Age!C2" xr:uid="{00000000-0004-0000-0C00-000002000000}"/>
    <hyperlink ref="B8" location="Indigenous!C2" display="Indigenous!C2" xr:uid="{00000000-0004-0000-0C00-000003000000}"/>
    <hyperlink ref="B10" location="Birthplaces!C2" display="Birthplaces!C2" xr:uid="{00000000-0004-0000-0C00-000004000000}"/>
    <hyperlink ref="B12" location="Language!C2" display="Language!C2" xr:uid="{00000000-0004-0000-0C00-000005000000}"/>
    <hyperlink ref="B14" location="Fluency!C2" display="Fluency!C2" xr:uid="{00000000-0004-0000-0C00-000006000000}"/>
    <hyperlink ref="B16" location="'Year of arrival'!C2" display="'Year of arrival'!C2" xr:uid="{00000000-0004-0000-0C00-000007000000}"/>
    <hyperlink ref="B18" location="Religion!C2" display="Religion!C2" xr:uid="{00000000-0004-0000-0C00-000008000000}"/>
    <hyperlink ref="B20" location="'School Level'!C2" display="'School Level'!C2" xr:uid="{00000000-0004-0000-0C00-000009000000}"/>
    <hyperlink ref="B22" location="'Post School'!C2" display="'Post School'!C2" xr:uid="{00000000-0004-0000-0C00-00000A000000}"/>
    <hyperlink ref="B24" location="'Labour force'!C2" display="'Labour force'!C2" xr:uid="{00000000-0004-0000-0C00-00000B000000}"/>
    <hyperlink ref="B26" location="Volunteering!C2" display="Volunteering!C2" xr:uid="{00000000-0004-0000-0C00-00000C000000}"/>
    <hyperlink ref="B28" location="Incomes!C2" display="Incomes!C2" xr:uid="{00000000-0004-0000-0C00-00000D000000}"/>
    <hyperlink ref="B30" location="Disability!C2" display="Disability!C2" xr:uid="{00000000-0004-0000-0C00-00000E000000}"/>
    <hyperlink ref="B32" location="Carers!C2" display="Carers!C2" xr:uid="{00000000-0004-0000-0C00-00000F000000}"/>
    <hyperlink ref="B34" location="'Marital Status'!C2" display="'Marital Status'!C2" xr:uid="{00000000-0004-0000-0C00-000010000000}"/>
    <hyperlink ref="B36" location="Relationship!C2" display="Relationship!C2" xr:uid="{00000000-0004-0000-0C00-000011000000}"/>
    <hyperlink ref="B38" location="'Home ownership'!C2" display="'Home ownership'!C2" xr:uid="{00000000-0004-0000-0C00-000012000000}"/>
    <hyperlink ref="B40" location="'Non Private Accom'!C2" display="'Non Private Accom'!C2" xr:uid="{00000000-0004-0000-0C00-000013000000}"/>
    <hyperlink ref="B42" location="Pensions!C2" display="Pensions!C2" xr:uid="{00000000-0004-0000-0C00-000014000000}"/>
    <hyperlink ref="B44" location="Comparison!E3" display="Comparison!E3" xr:uid="{00000000-0004-0000-0C00-000015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B1:I260"/>
  <sheetViews>
    <sheetView showGridLines="0" showRowColHeaders="0" workbookViewId="0">
      <selection activeCell="B26" sqref="B26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85">
      <c r="D1" s="123" t="s">
        <v>440</v>
      </c>
      <c r="E1" s="123"/>
      <c r="F1" s="123"/>
      <c r="G1" s="123"/>
      <c r="H1" s="123"/>
      <c r="I1" s="123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152</v>
      </c>
      <c r="D5" s="26" t="s">
        <v>142</v>
      </c>
      <c r="E5" s="27">
        <f>VLOOKUP($C5,'Data Sheet 0'!$A$5:$CE$253,2+Sheet1!$D$9)</f>
        <v>953</v>
      </c>
      <c r="F5" s="28">
        <f>E5/E$8*100</f>
        <v>4.6433443773143637</v>
      </c>
      <c r="G5" s="24"/>
      <c r="H5" s="27">
        <f>VLOOKUP($C5,'Data Sheet 0'!$A$5:$CE$253,2+Sheet1!$D$15)</f>
        <v>71592</v>
      </c>
      <c r="I5" s="28">
        <f>H5/H$8*100</f>
        <v>11.681052064807714</v>
      </c>
    </row>
    <row r="6" spans="2:9" x14ac:dyDescent="0.4">
      <c r="B6" s="21" t="s">
        <v>338</v>
      </c>
      <c r="C6" s="25">
        <v>153</v>
      </c>
      <c r="D6" s="26" t="s">
        <v>143</v>
      </c>
      <c r="E6" s="27">
        <f>VLOOKUP($C6,'Data Sheet 0'!$A$5:$CE$253,2+Sheet1!$D$9)</f>
        <v>3729</v>
      </c>
      <c r="F6" s="28">
        <f t="shared" ref="F6:F8" si="0">E6/E$8*100</f>
        <v>18.168972909764179</v>
      </c>
      <c r="G6" s="24"/>
      <c r="H6" s="27">
        <f>VLOOKUP($C6,'Data Sheet 0'!$A$5:$CE$253,2+Sheet1!$D$15)</f>
        <v>130943</v>
      </c>
      <c r="I6" s="28">
        <f t="shared" ref="I6:I8" si="1">H6/H$8*100</f>
        <v>21.364845241397315</v>
      </c>
    </row>
    <row r="7" spans="2:9" x14ac:dyDescent="0.4">
      <c r="B7" s="32"/>
      <c r="C7" s="25">
        <v>154</v>
      </c>
      <c r="D7" s="26" t="s">
        <v>144</v>
      </c>
      <c r="E7" s="27">
        <f>VLOOKUP($C7,'Data Sheet 0'!$A$5:$CE$253,2+Sheet1!$D$9)</f>
        <v>15842</v>
      </c>
      <c r="F7" s="28">
        <f t="shared" si="0"/>
        <v>77.187682712921458</v>
      </c>
      <c r="G7" s="24"/>
      <c r="H7" s="27">
        <f>VLOOKUP($C7,'Data Sheet 0'!$A$5:$CE$253,2+Sheet1!$D$15)</f>
        <v>410355</v>
      </c>
      <c r="I7" s="28">
        <f t="shared" si="1"/>
        <v>66.954102693794965</v>
      </c>
    </row>
    <row r="8" spans="2:9" x14ac:dyDescent="0.4">
      <c r="B8" s="21" t="s">
        <v>339</v>
      </c>
      <c r="C8" s="25">
        <v>155</v>
      </c>
      <c r="D8" s="118" t="s">
        <v>14</v>
      </c>
      <c r="E8" s="119">
        <f>VLOOKUP($C8,'Data Sheet 0'!$A$5:$CE$253,2+Sheet1!$D$9)</f>
        <v>20524</v>
      </c>
      <c r="F8" s="35">
        <f t="shared" si="0"/>
        <v>100</v>
      </c>
      <c r="G8" s="87"/>
      <c r="H8" s="119">
        <f>VLOOKUP($C8,'Data Sheet 0'!$A$5:$CE$253,2+Sheet1!$D$15)</f>
        <v>612890</v>
      </c>
      <c r="I8" s="35">
        <f t="shared" si="1"/>
        <v>100</v>
      </c>
    </row>
    <row r="9" spans="2:9" x14ac:dyDescent="0.4">
      <c r="B9" s="37"/>
      <c r="C9" s="41"/>
      <c r="D9" s="24"/>
      <c r="E9" s="24"/>
      <c r="F9" s="24"/>
      <c r="G9" s="24"/>
      <c r="H9" s="24"/>
      <c r="I9" s="24"/>
    </row>
    <row r="10" spans="2:9" x14ac:dyDescent="0.4">
      <c r="B10" s="21" t="s">
        <v>340</v>
      </c>
      <c r="C10" s="14">
        <v>1</v>
      </c>
      <c r="D10" s="38"/>
      <c r="E10" s="38"/>
      <c r="F10" s="38"/>
      <c r="G10" s="24"/>
      <c r="H10" s="24"/>
      <c r="I10" s="24"/>
    </row>
    <row r="11" spans="2:9" x14ac:dyDescent="0.4">
      <c r="B11" s="37"/>
      <c r="C11" s="14">
        <v>1</v>
      </c>
      <c r="D11" s="38"/>
      <c r="E11" s="38" t="str">
        <f>E3</f>
        <v>Hume</v>
      </c>
      <c r="F11" s="38" t="str">
        <f>H3</f>
        <v>Metro. Melbourne</v>
      </c>
      <c r="G11" s="24"/>
      <c r="H11" s="24"/>
      <c r="I11" s="24"/>
    </row>
    <row r="12" spans="2:9" x14ac:dyDescent="0.4">
      <c r="B12" s="21" t="s">
        <v>341</v>
      </c>
      <c r="C12" s="14">
        <v>1</v>
      </c>
      <c r="D12" s="47" t="s">
        <v>142</v>
      </c>
      <c r="E12" s="40">
        <f>F5</f>
        <v>4.6433443773143637</v>
      </c>
      <c r="F12" s="40">
        <f>I5</f>
        <v>11.681052064807714</v>
      </c>
      <c r="G12" s="24"/>
      <c r="H12" s="24"/>
      <c r="I12" s="24"/>
    </row>
    <row r="13" spans="2:9" x14ac:dyDescent="0.4">
      <c r="B13" s="37"/>
      <c r="C13" s="14">
        <v>1</v>
      </c>
      <c r="D13" s="47" t="s">
        <v>143</v>
      </c>
      <c r="E13" s="40">
        <f>F6</f>
        <v>18.168972909764179</v>
      </c>
      <c r="F13" s="40">
        <f>I6</f>
        <v>21.364845241397315</v>
      </c>
      <c r="G13" s="24"/>
      <c r="H13" s="24"/>
      <c r="I13" s="24"/>
    </row>
    <row r="14" spans="2:9" x14ac:dyDescent="0.4">
      <c r="B14" s="21" t="s">
        <v>342</v>
      </c>
      <c r="C14" s="14">
        <v>1</v>
      </c>
      <c r="D14" s="38"/>
      <c r="E14" s="38"/>
      <c r="F14" s="38"/>
      <c r="G14" s="24"/>
      <c r="H14" s="24"/>
      <c r="I14" s="24"/>
    </row>
    <row r="15" spans="2:9" x14ac:dyDescent="0.4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4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4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4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4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4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ht="14.25" x14ac:dyDescent="0.45">
      <c r="B34" s="21" t="s">
        <v>351</v>
      </c>
      <c r="C34" s="14">
        <v>1</v>
      </c>
      <c r="D34" s="117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G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D00-000000000000}"/>
    <hyperlink ref="B4" location="Gender!C2" display="Gender!C2" xr:uid="{00000000-0004-0000-0D00-000001000000}"/>
    <hyperlink ref="B6" location="Age!C2" display="Age!C2" xr:uid="{00000000-0004-0000-0D00-000002000000}"/>
    <hyperlink ref="B8" location="Indigenous!C2" display="Indigenous!C2" xr:uid="{00000000-0004-0000-0D00-000003000000}"/>
    <hyperlink ref="B10" location="Birthplaces!C2" display="Birthplaces!C2" xr:uid="{00000000-0004-0000-0D00-000004000000}"/>
    <hyperlink ref="B12" location="Language!C2" display="Language!C2" xr:uid="{00000000-0004-0000-0D00-000005000000}"/>
    <hyperlink ref="B14" location="Fluency!C2" display="Fluency!C2" xr:uid="{00000000-0004-0000-0D00-000006000000}"/>
    <hyperlink ref="B16" location="'Year of arrival'!C2" display="'Year of arrival'!C2" xr:uid="{00000000-0004-0000-0D00-000007000000}"/>
    <hyperlink ref="B18" location="Religion!C2" display="Religion!C2" xr:uid="{00000000-0004-0000-0D00-000008000000}"/>
    <hyperlink ref="B20" location="'School Level'!C2" display="'School Level'!C2" xr:uid="{00000000-0004-0000-0D00-000009000000}"/>
    <hyperlink ref="B22" location="'Post School'!C2" display="'Post School'!C2" xr:uid="{00000000-0004-0000-0D00-00000A000000}"/>
    <hyperlink ref="B24" location="'Labour force'!C2" display="'Labour force'!C2" xr:uid="{00000000-0004-0000-0D00-00000B000000}"/>
    <hyperlink ref="B26" location="Volunteering!C2" display="Volunteering!C2" xr:uid="{00000000-0004-0000-0D00-00000C000000}"/>
    <hyperlink ref="B28" location="Incomes!C2" display="Incomes!C2" xr:uid="{00000000-0004-0000-0D00-00000D000000}"/>
    <hyperlink ref="B30" location="Disability!C2" display="Disability!C2" xr:uid="{00000000-0004-0000-0D00-00000E000000}"/>
    <hyperlink ref="B32" location="Carers!C2" display="Carers!C2" xr:uid="{00000000-0004-0000-0D00-00000F000000}"/>
    <hyperlink ref="B34" location="'Marital Status'!C2" display="'Marital Status'!C2" xr:uid="{00000000-0004-0000-0D00-000010000000}"/>
    <hyperlink ref="B36" location="Relationship!C2" display="Relationship!C2" xr:uid="{00000000-0004-0000-0D00-000011000000}"/>
    <hyperlink ref="B38" location="'Home ownership'!C2" display="'Home ownership'!C2" xr:uid="{00000000-0004-0000-0D00-000012000000}"/>
    <hyperlink ref="B40" location="'Non Private Accom'!C2" display="'Non Private Accom'!C2" xr:uid="{00000000-0004-0000-0D00-000013000000}"/>
    <hyperlink ref="B42" location="Pensions!C2" display="Pensions!C2" xr:uid="{00000000-0004-0000-0D00-000014000000}"/>
    <hyperlink ref="B44" location="Comparison!E3" display="Comparison!E3" xr:uid="{00000000-0004-0000-0D00-000015000000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B1:J260"/>
  <sheetViews>
    <sheetView showGridLines="0" showRowColHeaders="0" workbookViewId="0">
      <selection activeCell="B26" sqref="B26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441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157</v>
      </c>
      <c r="D5" s="26" t="s">
        <v>145</v>
      </c>
      <c r="E5" s="27">
        <f>VLOOKUP($C5,'Data Sheet 0'!$A$5:$CE$253,2+Sheet1!$D$9)</f>
        <v>1250</v>
      </c>
      <c r="F5" s="28">
        <f>E5/E7*100</f>
        <v>14.207774494203228</v>
      </c>
      <c r="G5" s="88"/>
      <c r="H5" s="27">
        <f>VLOOKUP($C5,'Data Sheet 0'!$A$5:$CE$253,2+Sheet1!$D$15)</f>
        <v>46506</v>
      </c>
      <c r="I5" s="28">
        <f>H5/H7*100</f>
        <v>17.963752665245202</v>
      </c>
    </row>
    <row r="6" spans="2:10" x14ac:dyDescent="0.4">
      <c r="B6" s="21" t="s">
        <v>338</v>
      </c>
      <c r="C6" s="25">
        <v>158</v>
      </c>
      <c r="D6" s="26" t="s">
        <v>146</v>
      </c>
      <c r="E6" s="27">
        <f>VLOOKUP($C6,'Data Sheet 0'!$A$5:$CE$253,2+Sheet1!$D$9)</f>
        <v>7548</v>
      </c>
      <c r="F6" s="28">
        <f>E6/E7*100</f>
        <v>85.792225505796765</v>
      </c>
      <c r="G6" s="88"/>
      <c r="H6" s="27">
        <f>VLOOKUP($C6,'Data Sheet 0'!$A$5:$CE$253,2+Sheet1!$D$15)</f>
        <v>212382</v>
      </c>
      <c r="I6" s="28">
        <f>H6/H7*100</f>
        <v>82.03624733475479</v>
      </c>
    </row>
    <row r="7" spans="2:10" x14ac:dyDescent="0.4">
      <c r="B7" s="32"/>
      <c r="C7" s="25">
        <v>159</v>
      </c>
      <c r="D7" s="118" t="s">
        <v>147</v>
      </c>
      <c r="E7" s="119">
        <f>VLOOKUP($C7,'Data Sheet 0'!$A$5:$CE$253,2+Sheet1!$D$9)</f>
        <v>8798</v>
      </c>
      <c r="F7" s="35">
        <f>SUM(F5:F6)</f>
        <v>100</v>
      </c>
      <c r="G7" s="87"/>
      <c r="H7" s="119">
        <f>VLOOKUP($C7,'Data Sheet 0'!$A$5:$CE$253,2+Sheet1!$D$15)</f>
        <v>258888</v>
      </c>
      <c r="I7" s="35">
        <f>SUM(I5:I6)</f>
        <v>100</v>
      </c>
    </row>
    <row r="8" spans="2:10" x14ac:dyDescent="0.4">
      <c r="B8" s="21" t="s">
        <v>339</v>
      </c>
      <c r="C8" s="25">
        <v>160</v>
      </c>
      <c r="D8" s="26" t="s">
        <v>148</v>
      </c>
      <c r="E8" s="27">
        <f>VLOOKUP($C8,'Data Sheet 0'!$A$5:$CE$253,2+Sheet1!$D$9)</f>
        <v>731</v>
      </c>
      <c r="F8" s="28">
        <f>E8/E10*100</f>
        <v>7.3290555444154801</v>
      </c>
      <c r="G8" s="88"/>
      <c r="H8" s="27">
        <f>VLOOKUP($C8,'Data Sheet 0'!$A$5:$CE$253,2+Sheet1!$D$15)</f>
        <v>29754</v>
      </c>
      <c r="I8" s="28">
        <f>H8/H10*100</f>
        <v>9.5183559610487656</v>
      </c>
    </row>
    <row r="9" spans="2:10" x14ac:dyDescent="0.4">
      <c r="B9" s="37"/>
      <c r="C9" s="25">
        <v>161</v>
      </c>
      <c r="D9" s="26" t="s">
        <v>149</v>
      </c>
      <c r="E9" s="27">
        <f>VLOOKUP($C9,'Data Sheet 0'!$A$5:$CE$253,2+Sheet1!$D$9)</f>
        <v>9243</v>
      </c>
      <c r="F9" s="28">
        <f>E9/E10*100</f>
        <v>92.670944455584532</v>
      </c>
      <c r="G9" s="88"/>
      <c r="H9" s="27">
        <f>VLOOKUP($C9,'Data Sheet 0'!$A$5:$CE$253,2+Sheet1!$D$15)</f>
        <v>282842</v>
      </c>
      <c r="I9" s="28">
        <f>H9/H10*100</f>
        <v>90.481644038951231</v>
      </c>
    </row>
    <row r="10" spans="2:10" x14ac:dyDescent="0.4">
      <c r="B10" s="21" t="s">
        <v>340</v>
      </c>
      <c r="C10" s="25">
        <v>162</v>
      </c>
      <c r="D10" s="118" t="s">
        <v>150</v>
      </c>
      <c r="E10" s="119">
        <f>VLOOKUP($C10,'Data Sheet 0'!$A$5:$CE$253,2+Sheet1!$D$9)</f>
        <v>9974</v>
      </c>
      <c r="F10" s="35">
        <f>SUM(F8:F9)</f>
        <v>100.00000000000001</v>
      </c>
      <c r="G10" s="87"/>
      <c r="H10" s="119">
        <f>VLOOKUP($C10,'Data Sheet 0'!$A$5:$CE$253,2+Sheet1!$D$15)</f>
        <v>312596</v>
      </c>
      <c r="I10" s="35">
        <f>SUM(I8:I9)</f>
        <v>100</v>
      </c>
    </row>
    <row r="11" spans="2:10" x14ac:dyDescent="0.4">
      <c r="B11" s="37"/>
      <c r="C11" s="25">
        <v>163</v>
      </c>
      <c r="D11" s="26" t="s">
        <v>151</v>
      </c>
      <c r="E11" s="27">
        <f>VLOOKUP($C11,'Data Sheet 0'!$A$5:$CE$253,2+Sheet1!$D$9)</f>
        <v>1981</v>
      </c>
      <c r="F11" s="28">
        <f>E11/E13*100</f>
        <v>10.552951203920733</v>
      </c>
      <c r="G11" s="88"/>
      <c r="H11" s="27">
        <f>VLOOKUP($C11,'Data Sheet 0'!$A$5:$CE$253,2+Sheet1!$D$15)</f>
        <v>76260</v>
      </c>
      <c r="I11" s="28">
        <f>H11/H13*100</f>
        <v>13.344205612055632</v>
      </c>
    </row>
    <row r="12" spans="2:10" x14ac:dyDescent="0.4">
      <c r="B12" s="21" t="s">
        <v>341</v>
      </c>
      <c r="C12" s="25">
        <v>164</v>
      </c>
      <c r="D12" s="26" t="s">
        <v>152</v>
      </c>
      <c r="E12" s="27">
        <f>VLOOKUP($C12,'Data Sheet 0'!$A$5:$CE$253,2+Sheet1!$D$9)</f>
        <v>16791</v>
      </c>
      <c r="F12" s="28">
        <f>E12/E13*100</f>
        <v>89.447048796079258</v>
      </c>
      <c r="G12" s="88"/>
      <c r="H12" s="27">
        <f>VLOOKUP($C12,'Data Sheet 0'!$A$5:$CE$253,2+Sheet1!$D$15)</f>
        <v>495224</v>
      </c>
      <c r="I12" s="28">
        <f>H12/H13*100</f>
        <v>86.655794387944368</v>
      </c>
    </row>
    <row r="13" spans="2:10" x14ac:dyDescent="0.4">
      <c r="B13" s="37"/>
      <c r="C13" s="25">
        <v>165</v>
      </c>
      <c r="D13" s="118" t="s">
        <v>153</v>
      </c>
      <c r="E13" s="119">
        <f>VLOOKUP($C13,'Data Sheet 0'!$A$5:$CE$253,2+Sheet1!$D$9)</f>
        <v>18772</v>
      </c>
      <c r="F13" s="35">
        <f>SUM(F11:F12)</f>
        <v>99.999999999999986</v>
      </c>
      <c r="G13" s="87"/>
      <c r="H13" s="119">
        <f>VLOOKUP($C13,'Data Sheet 0'!$A$5:$CE$253,2+Sheet1!$D$15)</f>
        <v>571484</v>
      </c>
      <c r="I13" s="35">
        <f>SUM(I11:I12)</f>
        <v>100</v>
      </c>
    </row>
    <row r="14" spans="2:10" x14ac:dyDescent="0.4">
      <c r="B14" s="21" t="s">
        <v>342</v>
      </c>
      <c r="C14" s="15"/>
      <c r="D14" s="24"/>
      <c r="E14" s="24"/>
      <c r="F14" s="24"/>
      <c r="G14" s="88"/>
      <c r="H14" s="24"/>
      <c r="I14" s="24"/>
      <c r="J14" s="24"/>
    </row>
    <row r="15" spans="2:10" x14ac:dyDescent="0.4">
      <c r="B15" s="32"/>
      <c r="C15" s="14">
        <v>1</v>
      </c>
      <c r="D15" s="38"/>
      <c r="E15" s="39"/>
      <c r="F15" s="46"/>
      <c r="G15" s="38"/>
      <c r="H15" s="24"/>
      <c r="I15" s="24"/>
      <c r="J15" s="24"/>
    </row>
    <row r="16" spans="2:10" x14ac:dyDescent="0.4">
      <c r="B16" s="21" t="s">
        <v>343</v>
      </c>
      <c r="C16" s="14">
        <v>1</v>
      </c>
      <c r="D16" s="38"/>
      <c r="E16" s="38" t="str">
        <f>E3</f>
        <v>Hume</v>
      </c>
      <c r="F16" s="38" t="str">
        <f>H3</f>
        <v>Metro. Melbourne</v>
      </c>
      <c r="G16" s="38"/>
      <c r="I16" s="24"/>
      <c r="J16" s="24"/>
    </row>
    <row r="17" spans="2:10" x14ac:dyDescent="0.4">
      <c r="B17" s="32"/>
      <c r="C17" s="14">
        <v>1</v>
      </c>
      <c r="D17" s="38" t="s">
        <v>15</v>
      </c>
      <c r="E17" s="40">
        <f>F5</f>
        <v>14.207774494203228</v>
      </c>
      <c r="F17" s="40">
        <f>I5</f>
        <v>17.963752665245202</v>
      </c>
      <c r="G17" s="38"/>
      <c r="H17" s="83"/>
      <c r="I17" s="24"/>
      <c r="J17" s="24"/>
    </row>
    <row r="18" spans="2:10" x14ac:dyDescent="0.4">
      <c r="B18" s="21" t="s">
        <v>344</v>
      </c>
      <c r="C18" s="14">
        <v>1</v>
      </c>
      <c r="D18" s="38" t="s">
        <v>16</v>
      </c>
      <c r="E18" s="40">
        <f>F8</f>
        <v>7.3290555444154801</v>
      </c>
      <c r="F18" s="40">
        <f>I8</f>
        <v>9.5183559610487656</v>
      </c>
      <c r="G18" s="38"/>
      <c r="H18" s="83"/>
      <c r="I18" s="24"/>
      <c r="J18" s="24"/>
    </row>
    <row r="19" spans="2:10" x14ac:dyDescent="0.4">
      <c r="B19" s="32"/>
      <c r="C19" s="14">
        <v>1</v>
      </c>
      <c r="D19" s="38" t="s">
        <v>368</v>
      </c>
      <c r="E19" s="40">
        <f>F11</f>
        <v>10.552951203920733</v>
      </c>
      <c r="F19" s="40">
        <f>I11</f>
        <v>13.344205612055632</v>
      </c>
      <c r="G19" s="38"/>
      <c r="H19" s="83"/>
      <c r="I19" s="24"/>
      <c r="J19" s="24"/>
    </row>
    <row r="20" spans="2:10" x14ac:dyDescent="0.4">
      <c r="B20" s="21" t="s">
        <v>345</v>
      </c>
      <c r="C20" s="14">
        <v>1</v>
      </c>
      <c r="D20" s="38"/>
      <c r="E20" s="38"/>
      <c r="F20" s="38"/>
      <c r="G20" s="38"/>
      <c r="H20" s="24"/>
      <c r="I20" s="24"/>
      <c r="J20" s="24"/>
    </row>
    <row r="21" spans="2:10" x14ac:dyDescent="0.4">
      <c r="B21" s="32"/>
      <c r="C21" s="14">
        <v>1</v>
      </c>
      <c r="D21" s="38"/>
      <c r="E21" s="38"/>
      <c r="F21" s="38"/>
      <c r="G21" s="38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ht="14.25" x14ac:dyDescent="0.45">
      <c r="B39" s="37"/>
      <c r="C39" s="14">
        <v>1</v>
      </c>
      <c r="D39" s="117" t="s">
        <v>423</v>
      </c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D58" s="24"/>
      <c r="E58" s="24"/>
      <c r="F58" s="24"/>
      <c r="G58" s="24"/>
      <c r="H58" s="24"/>
      <c r="I58" s="24"/>
      <c r="J58" s="24"/>
    </row>
    <row r="59" spans="3:10" x14ac:dyDescent="0.4">
      <c r="C59" s="41"/>
      <c r="D59" s="24"/>
      <c r="E59" s="24"/>
      <c r="F59" s="24"/>
      <c r="G59" s="24"/>
      <c r="H59" s="24"/>
      <c r="I59" s="24"/>
      <c r="J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E00-000000000000}"/>
    <hyperlink ref="B4" location="Gender!C2" display="Gender!C2" xr:uid="{00000000-0004-0000-0E00-000001000000}"/>
    <hyperlink ref="B6" location="Age!C2" display="Age!C2" xr:uid="{00000000-0004-0000-0E00-000002000000}"/>
    <hyperlink ref="B8" location="Indigenous!C2" display="Indigenous!C2" xr:uid="{00000000-0004-0000-0E00-000003000000}"/>
    <hyperlink ref="B10" location="Birthplaces!C2" display="Birthplaces!C2" xr:uid="{00000000-0004-0000-0E00-000004000000}"/>
    <hyperlink ref="B12" location="Language!C2" display="Language!C2" xr:uid="{00000000-0004-0000-0E00-000005000000}"/>
    <hyperlink ref="B14" location="Fluency!C2" display="Fluency!C2" xr:uid="{00000000-0004-0000-0E00-000006000000}"/>
    <hyperlink ref="B16" location="'Year of arrival'!C2" display="'Year of arrival'!C2" xr:uid="{00000000-0004-0000-0E00-000007000000}"/>
    <hyperlink ref="B18" location="Religion!C2" display="Religion!C2" xr:uid="{00000000-0004-0000-0E00-000008000000}"/>
    <hyperlink ref="B20" location="'School Level'!C2" display="'School Level'!C2" xr:uid="{00000000-0004-0000-0E00-000009000000}"/>
    <hyperlink ref="B22" location="'Post School'!C2" display="'Post School'!C2" xr:uid="{00000000-0004-0000-0E00-00000A000000}"/>
    <hyperlink ref="B24" location="'Labour force'!C2" display="'Labour force'!C2" xr:uid="{00000000-0004-0000-0E00-00000B000000}"/>
    <hyperlink ref="B26" location="Volunteering!C2" display="Volunteering!C2" xr:uid="{00000000-0004-0000-0E00-00000C000000}"/>
    <hyperlink ref="B28" location="Incomes!C2" display="Incomes!C2" xr:uid="{00000000-0004-0000-0E00-00000D000000}"/>
    <hyperlink ref="B30" location="Disability!C2" display="Disability!C2" xr:uid="{00000000-0004-0000-0E00-00000E000000}"/>
    <hyperlink ref="B32" location="Carers!C2" display="Carers!C2" xr:uid="{00000000-0004-0000-0E00-00000F000000}"/>
    <hyperlink ref="B34" location="'Marital Status'!C2" display="'Marital Status'!C2" xr:uid="{00000000-0004-0000-0E00-000010000000}"/>
    <hyperlink ref="B36" location="Relationship!C2" display="Relationship!C2" xr:uid="{00000000-0004-0000-0E00-000011000000}"/>
    <hyperlink ref="B38" location="'Home ownership'!C2" display="'Home ownership'!C2" xr:uid="{00000000-0004-0000-0E00-000012000000}"/>
    <hyperlink ref="B40" location="'Non Private Accom'!C2" display="'Non Private Accom'!C2" xr:uid="{00000000-0004-0000-0E00-000013000000}"/>
    <hyperlink ref="B42" location="Pensions!C2" display="Pensions!C2" xr:uid="{00000000-0004-0000-0E00-000014000000}"/>
    <hyperlink ref="B44" location="Comparison!E3" display="Comparison!E3" xr:uid="{00000000-0004-0000-0E00-000015000000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B1:J260"/>
  <sheetViews>
    <sheetView showGridLines="0" showRowColHeaders="0" workbookViewId="0">
      <selection activeCell="B28" sqref="B28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442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167</v>
      </c>
      <c r="D5" s="26" t="s">
        <v>165</v>
      </c>
      <c r="E5" s="27">
        <f>VLOOKUP($C5,'Data Sheet 0'!$A$5:$CE$253,2+Sheet1!$D$9)</f>
        <v>16283</v>
      </c>
      <c r="F5" s="28">
        <f>E5/E$7*100</f>
        <v>88.978142076502735</v>
      </c>
      <c r="G5" s="24"/>
      <c r="H5" s="27">
        <f>VLOOKUP($C5,'Data Sheet 0'!$A$5:$CE$253,2+Sheet1!$D$15)</f>
        <v>461004</v>
      </c>
      <c r="I5" s="28">
        <f>H5/H$7*100</f>
        <v>82.625052200298597</v>
      </c>
    </row>
    <row r="6" spans="2:10" x14ac:dyDescent="0.4">
      <c r="B6" s="21" t="s">
        <v>338</v>
      </c>
      <c r="C6" s="25">
        <v>168</v>
      </c>
      <c r="D6" s="26" t="s">
        <v>166</v>
      </c>
      <c r="E6" s="27">
        <f>VLOOKUP($C6,'Data Sheet 0'!$A$5:$CE$253,2+Sheet1!$D$9)</f>
        <v>2017</v>
      </c>
      <c r="F6" s="28">
        <f t="shared" ref="F6:F7" si="0">E6/E$7*100</f>
        <v>11.021857923497267</v>
      </c>
      <c r="G6" s="24"/>
      <c r="H6" s="27">
        <f>VLOOKUP($C6,'Data Sheet 0'!$A$5:$CE$253,2+Sheet1!$D$15)</f>
        <v>96943</v>
      </c>
      <c r="I6" s="28">
        <f t="shared" ref="I6:I7" si="1">H6/H$7*100</f>
        <v>17.374947799701403</v>
      </c>
    </row>
    <row r="7" spans="2:10" x14ac:dyDescent="0.4">
      <c r="B7" s="32"/>
      <c r="C7" s="25">
        <v>169</v>
      </c>
      <c r="D7" s="118" t="s">
        <v>14</v>
      </c>
      <c r="E7" s="119">
        <f>VLOOKUP($C7,'Data Sheet 0'!$A$5:$CE$253,2+Sheet1!$D$9)</f>
        <v>18300</v>
      </c>
      <c r="F7" s="35">
        <f t="shared" si="0"/>
        <v>100</v>
      </c>
      <c r="G7" s="87"/>
      <c r="H7" s="119">
        <f>VLOOKUP($C7,'Data Sheet 0'!$A$5:$CE$253,2+Sheet1!$D$15)</f>
        <v>557947</v>
      </c>
      <c r="I7" s="35">
        <f t="shared" si="1"/>
        <v>100</v>
      </c>
    </row>
    <row r="8" spans="2:10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4">
      <c r="B9" s="37"/>
      <c r="C9" s="14">
        <v>1</v>
      </c>
      <c r="D9" s="63"/>
      <c r="E9" s="63"/>
      <c r="F9" s="24"/>
      <c r="G9" s="24"/>
      <c r="H9" s="24"/>
      <c r="I9" s="24"/>
      <c r="J9" s="24"/>
    </row>
    <row r="10" spans="2:10" x14ac:dyDescent="0.4">
      <c r="B10" s="21" t="s">
        <v>340</v>
      </c>
      <c r="C10" s="14">
        <v>1</v>
      </c>
      <c r="D10" s="38" t="str">
        <f>E3</f>
        <v>Hume</v>
      </c>
      <c r="E10" s="40">
        <f>F6</f>
        <v>11.021857923497267</v>
      </c>
      <c r="F10" s="24"/>
      <c r="G10" s="24"/>
      <c r="H10" s="24"/>
      <c r="I10" s="24"/>
      <c r="J10" s="24"/>
    </row>
    <row r="11" spans="2:10" x14ac:dyDescent="0.4">
      <c r="B11" s="37"/>
      <c r="C11" s="14">
        <v>1</v>
      </c>
      <c r="D11" s="38" t="str">
        <f>H3</f>
        <v>Metro. Melbourne</v>
      </c>
      <c r="E11" s="40">
        <f>I6</f>
        <v>17.374947799701403</v>
      </c>
      <c r="F11" s="24"/>
      <c r="G11" s="24"/>
      <c r="H11" s="24"/>
      <c r="I11" s="24"/>
      <c r="J11" s="24"/>
    </row>
    <row r="12" spans="2:10" x14ac:dyDescent="0.4">
      <c r="B12" s="21" t="s">
        <v>341</v>
      </c>
      <c r="C12" s="14">
        <v>1</v>
      </c>
      <c r="D12" s="38"/>
      <c r="E12" s="38"/>
      <c r="F12" s="24"/>
      <c r="G12" s="24"/>
      <c r="H12" s="24"/>
      <c r="I12" s="24"/>
      <c r="J12" s="24"/>
    </row>
    <row r="13" spans="2:10" x14ac:dyDescent="0.4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ht="14.25" x14ac:dyDescent="0.45">
      <c r="B33" s="32"/>
      <c r="C33" s="14">
        <v>1</v>
      </c>
      <c r="D33" s="117" t="s">
        <v>424</v>
      </c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D58" s="24"/>
      <c r="E58" s="24"/>
      <c r="F58" s="24"/>
      <c r="G58" s="24"/>
      <c r="H58" s="24"/>
      <c r="I58" s="24"/>
      <c r="J58" s="24"/>
    </row>
    <row r="59" spans="3:10" x14ac:dyDescent="0.4">
      <c r="C59" s="41"/>
      <c r="D59" s="24"/>
      <c r="E59" s="24"/>
      <c r="F59" s="24"/>
      <c r="G59" s="24"/>
      <c r="H59" s="24"/>
      <c r="I59" s="24"/>
      <c r="J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F00-000000000000}"/>
    <hyperlink ref="B4" location="Gender!C2" display="Gender!C2" xr:uid="{00000000-0004-0000-0F00-000001000000}"/>
    <hyperlink ref="B6" location="Age!C2" display="Age!C2" xr:uid="{00000000-0004-0000-0F00-000002000000}"/>
    <hyperlink ref="B8" location="Indigenous!C2" display="Indigenous!C2" xr:uid="{00000000-0004-0000-0F00-000003000000}"/>
    <hyperlink ref="B10" location="Birthplaces!C2" display="Birthplaces!C2" xr:uid="{00000000-0004-0000-0F00-000004000000}"/>
    <hyperlink ref="B12" location="Language!C2" display="Language!C2" xr:uid="{00000000-0004-0000-0F00-000005000000}"/>
    <hyperlink ref="B14" location="Fluency!C2" display="Fluency!C2" xr:uid="{00000000-0004-0000-0F00-000006000000}"/>
    <hyperlink ref="B16" location="'Year of arrival'!C2" display="'Year of arrival'!C2" xr:uid="{00000000-0004-0000-0F00-000007000000}"/>
    <hyperlink ref="B18" location="Religion!C2" display="Religion!C2" xr:uid="{00000000-0004-0000-0F00-000008000000}"/>
    <hyperlink ref="B20" location="'School Level'!C2" display="'School Level'!C2" xr:uid="{00000000-0004-0000-0F00-000009000000}"/>
    <hyperlink ref="B22" location="'Post School'!C2" display="'Post School'!C2" xr:uid="{00000000-0004-0000-0F00-00000A000000}"/>
    <hyperlink ref="B24" location="'Labour force'!C2" display="'Labour force'!C2" xr:uid="{00000000-0004-0000-0F00-00000B000000}"/>
    <hyperlink ref="B26" location="Volunteering!C2" display="Volunteering!C2" xr:uid="{00000000-0004-0000-0F00-00000C000000}"/>
    <hyperlink ref="B28" location="Incomes!C2" display="Incomes!C2" xr:uid="{00000000-0004-0000-0F00-00000D000000}"/>
    <hyperlink ref="B30" location="Disability!C2" display="Disability!C2" xr:uid="{00000000-0004-0000-0F00-00000E000000}"/>
    <hyperlink ref="B32" location="Carers!C2" display="Carers!C2" xr:uid="{00000000-0004-0000-0F00-00000F000000}"/>
    <hyperlink ref="B34" location="'Marital Status'!C2" display="'Marital Status'!C2" xr:uid="{00000000-0004-0000-0F00-000010000000}"/>
    <hyperlink ref="B36" location="Relationship!C2" display="Relationship!C2" xr:uid="{00000000-0004-0000-0F00-000011000000}"/>
    <hyperlink ref="B38" location="'Home ownership'!C2" display="'Home ownership'!C2" xr:uid="{00000000-0004-0000-0F00-000012000000}"/>
    <hyperlink ref="B40" location="'Non Private Accom'!C2" display="'Non Private Accom'!C2" xr:uid="{00000000-0004-0000-0F00-000013000000}"/>
    <hyperlink ref="B42" location="Pensions!C2" display="Pensions!C2" xr:uid="{00000000-0004-0000-0F00-000014000000}"/>
    <hyperlink ref="B44" location="Comparison!E3" display="Comparison!E3" xr:uid="{00000000-0004-0000-0F00-00001500000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B1:K260"/>
  <sheetViews>
    <sheetView showGridLines="0" showRowColHeaders="0" workbookViewId="0">
      <selection activeCell="B30" sqref="B30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1" ht="28.5" x14ac:dyDescent="0.85">
      <c r="D1" s="123" t="s">
        <v>443</v>
      </c>
      <c r="E1" s="123"/>
      <c r="F1" s="123"/>
      <c r="G1" s="123"/>
      <c r="H1" s="123"/>
      <c r="I1" s="123"/>
    </row>
    <row r="2" spans="2:11" ht="18" x14ac:dyDescent="0.55000000000000004">
      <c r="G2" s="137" t="s">
        <v>334</v>
      </c>
      <c r="H2" s="137"/>
      <c r="I2" s="137"/>
    </row>
    <row r="3" spans="2:11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1" x14ac:dyDescent="0.4">
      <c r="B4" s="21" t="s">
        <v>337</v>
      </c>
      <c r="E4" s="22" t="s">
        <v>335</v>
      </c>
      <c r="F4" s="24"/>
      <c r="G4" s="24"/>
      <c r="H4" s="22" t="s">
        <v>335</v>
      </c>
      <c r="I4" s="24"/>
    </row>
    <row r="5" spans="2:11" x14ac:dyDescent="0.4">
      <c r="B5" s="13"/>
      <c r="C5" s="25">
        <v>171</v>
      </c>
      <c r="D5" s="53" t="s">
        <v>431</v>
      </c>
      <c r="E5" s="27">
        <f>VLOOKUP($C5,'Data Sheet 0'!$A$5:$CE$253,2+Sheet1!$D$9)</f>
        <v>390.72785405303745</v>
      </c>
      <c r="F5" s="24"/>
      <c r="G5" s="24"/>
      <c r="H5" s="27">
        <f>VLOOKUP($C5,'Data Sheet 0'!$A$5:$CE$253,2+Sheet1!$D$15)</f>
        <v>673</v>
      </c>
      <c r="I5" s="24"/>
    </row>
    <row r="6" spans="2:11" x14ac:dyDescent="0.4">
      <c r="B6" s="21" t="s">
        <v>338</v>
      </c>
      <c r="C6" s="41"/>
      <c r="D6" s="24"/>
      <c r="E6" s="24"/>
      <c r="F6" s="24"/>
      <c r="G6" s="24"/>
      <c r="H6" s="24"/>
      <c r="I6" s="24"/>
      <c r="J6" s="24"/>
      <c r="K6" s="24"/>
    </row>
    <row r="7" spans="2:11" x14ac:dyDescent="0.4">
      <c r="B7" s="32"/>
      <c r="C7" s="41"/>
      <c r="D7" s="24"/>
      <c r="E7" s="24"/>
      <c r="F7" s="24"/>
      <c r="G7" s="24"/>
      <c r="H7" s="24"/>
      <c r="I7" s="24"/>
      <c r="J7" s="24"/>
      <c r="K7" s="24"/>
    </row>
    <row r="8" spans="2:11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4">
      <c r="B9" s="37"/>
      <c r="C9" s="14">
        <v>1</v>
      </c>
      <c r="D9" s="38" t="str">
        <f>E3</f>
        <v>Hume</v>
      </c>
      <c r="E9" s="39">
        <f>E5</f>
        <v>390.72785405303745</v>
      </c>
      <c r="F9" s="24"/>
      <c r="G9" s="24"/>
      <c r="H9" s="24"/>
      <c r="I9" s="24"/>
      <c r="J9" s="24"/>
      <c r="K9" s="24"/>
    </row>
    <row r="10" spans="2:11" x14ac:dyDescent="0.4">
      <c r="B10" s="21" t="s">
        <v>340</v>
      </c>
      <c r="C10" s="14">
        <v>1</v>
      </c>
      <c r="D10" s="38" t="str">
        <f>H3</f>
        <v>Metro. Melbourne</v>
      </c>
      <c r="E10" s="39">
        <f>H5</f>
        <v>673</v>
      </c>
      <c r="F10" s="24"/>
      <c r="G10" s="24"/>
      <c r="H10" s="24"/>
      <c r="I10" s="24"/>
      <c r="J10" s="24"/>
      <c r="K10" s="24"/>
    </row>
    <row r="11" spans="2:11" x14ac:dyDescent="0.4">
      <c r="B11" s="37"/>
      <c r="C11" s="14">
        <v>1</v>
      </c>
      <c r="D11" s="38"/>
      <c r="E11" s="38"/>
      <c r="F11" s="24"/>
      <c r="G11" s="24"/>
      <c r="H11" s="24"/>
      <c r="I11" s="24"/>
      <c r="J11" s="24"/>
      <c r="K11" s="24"/>
    </row>
    <row r="12" spans="2:11" x14ac:dyDescent="0.4">
      <c r="B12" s="21" t="s">
        <v>341</v>
      </c>
      <c r="C12" s="14">
        <v>1</v>
      </c>
      <c r="D12" s="24"/>
      <c r="E12" s="24"/>
      <c r="F12" s="24"/>
      <c r="G12" s="24"/>
      <c r="H12" s="24"/>
      <c r="I12" s="24"/>
      <c r="J12" s="24"/>
      <c r="K12" s="24"/>
    </row>
    <row r="13" spans="2:11" x14ac:dyDescent="0.4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ht="14.25" x14ac:dyDescent="0.45">
      <c r="B32" s="21" t="s">
        <v>350</v>
      </c>
      <c r="C32" s="14">
        <v>1</v>
      </c>
      <c r="D32" s="117" t="s">
        <v>425</v>
      </c>
      <c r="E32" s="24"/>
      <c r="F32" s="24"/>
      <c r="G32" s="24"/>
      <c r="H32" s="24"/>
      <c r="I32" s="24"/>
      <c r="J32" s="24"/>
      <c r="K32" s="24"/>
    </row>
    <row r="33" spans="2:11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  <c r="K33" s="24"/>
    </row>
    <row r="34" spans="2:11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4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4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4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4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4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4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4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4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4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4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4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4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4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4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4">
      <c r="C58" s="41"/>
      <c r="G58" s="24"/>
    </row>
    <row r="59" spans="3:11" x14ac:dyDescent="0.4">
      <c r="C59" s="41"/>
      <c r="G59" s="24"/>
    </row>
    <row r="60" spans="3:11" x14ac:dyDescent="0.4">
      <c r="C60" s="41"/>
      <c r="G60" s="24"/>
    </row>
    <row r="61" spans="3:11" x14ac:dyDescent="0.4">
      <c r="C61" s="41"/>
      <c r="G61" s="24"/>
    </row>
    <row r="62" spans="3:11" x14ac:dyDescent="0.4">
      <c r="C62" s="41"/>
      <c r="G62" s="24"/>
    </row>
    <row r="63" spans="3:11" x14ac:dyDescent="0.4">
      <c r="C63" s="41"/>
    </row>
    <row r="64" spans="3:11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000-000000000000}"/>
    <hyperlink ref="B4" location="Gender!C2" display="Gender!C2" xr:uid="{00000000-0004-0000-1000-000001000000}"/>
    <hyperlink ref="B6" location="Age!C2" display="Age!C2" xr:uid="{00000000-0004-0000-1000-000002000000}"/>
    <hyperlink ref="B8" location="Indigenous!C2" display="Indigenous!C2" xr:uid="{00000000-0004-0000-1000-000003000000}"/>
    <hyperlink ref="B10" location="Birthplaces!C2" display="Birthplaces!C2" xr:uid="{00000000-0004-0000-1000-000004000000}"/>
    <hyperlink ref="B12" location="Language!C2" display="Language!C2" xr:uid="{00000000-0004-0000-1000-000005000000}"/>
    <hyperlink ref="B14" location="Fluency!C2" display="Fluency!C2" xr:uid="{00000000-0004-0000-1000-000006000000}"/>
    <hyperlink ref="B16" location="'Year of arrival'!C2" display="'Year of arrival'!C2" xr:uid="{00000000-0004-0000-1000-000007000000}"/>
    <hyperlink ref="B18" location="Religion!C2" display="Religion!C2" xr:uid="{00000000-0004-0000-1000-000008000000}"/>
    <hyperlink ref="B20" location="'School Level'!C2" display="'School Level'!C2" xr:uid="{00000000-0004-0000-1000-000009000000}"/>
    <hyperlink ref="B22" location="'Post School'!C2" display="'Post School'!C2" xr:uid="{00000000-0004-0000-1000-00000A000000}"/>
    <hyperlink ref="B24" location="'Labour force'!C2" display="'Labour force'!C2" xr:uid="{00000000-0004-0000-1000-00000B000000}"/>
    <hyperlink ref="B26" location="Volunteering!C2" display="Volunteering!C2" xr:uid="{00000000-0004-0000-1000-00000C000000}"/>
    <hyperlink ref="B28" location="Incomes!C2" display="Incomes!C2" xr:uid="{00000000-0004-0000-1000-00000D000000}"/>
    <hyperlink ref="B30" location="Disability!C2" display="Disability!C2" xr:uid="{00000000-0004-0000-1000-00000E000000}"/>
    <hyperlink ref="B32" location="Carers!C2" display="Carers!C2" xr:uid="{00000000-0004-0000-1000-00000F000000}"/>
    <hyperlink ref="B34" location="'Marital Status'!C2" display="'Marital Status'!C2" xr:uid="{00000000-0004-0000-1000-000010000000}"/>
    <hyperlink ref="B36" location="Relationship!C2" display="Relationship!C2" xr:uid="{00000000-0004-0000-1000-000011000000}"/>
    <hyperlink ref="B38" location="'Home ownership'!C2" display="'Home ownership'!C2" xr:uid="{00000000-0004-0000-1000-000012000000}"/>
    <hyperlink ref="B40" location="'Non Private Accom'!C2" display="'Non Private Accom'!C2" xr:uid="{00000000-0004-0000-1000-000013000000}"/>
    <hyperlink ref="B42" location="Pensions!C2" display="Pensions!C2" xr:uid="{00000000-0004-0000-1000-000014000000}"/>
    <hyperlink ref="B44" location="Comparison!E3" display="Comparison!E3" xr:uid="{00000000-0004-0000-1000-000015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B1:K260"/>
  <sheetViews>
    <sheetView showGridLines="0" showRowColHeaders="0" workbookViewId="0">
      <selection activeCell="B32" sqref="B3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1" ht="28.5" x14ac:dyDescent="0.85">
      <c r="D1" s="123" t="s">
        <v>444</v>
      </c>
      <c r="E1" s="123"/>
      <c r="F1" s="123"/>
      <c r="G1" s="123"/>
      <c r="H1" s="123"/>
      <c r="I1" s="123"/>
    </row>
    <row r="2" spans="2:11" ht="18" x14ac:dyDescent="0.55000000000000004">
      <c r="G2" s="137" t="s">
        <v>334</v>
      </c>
      <c r="H2" s="137"/>
      <c r="I2" s="137"/>
    </row>
    <row r="3" spans="2:11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1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1" x14ac:dyDescent="0.4">
      <c r="B5" s="13"/>
      <c r="C5" s="25">
        <v>173</v>
      </c>
      <c r="D5" s="26" t="s">
        <v>155</v>
      </c>
      <c r="E5" s="27">
        <f>VLOOKUP($C5,'Data Sheet 0'!$A$5:$CE$253,2+Sheet1!$D$9)</f>
        <v>5207</v>
      </c>
      <c r="F5" s="28">
        <f>E5/E$7*100</f>
        <v>27.53715162092125</v>
      </c>
      <c r="G5" s="24"/>
      <c r="H5" s="27">
        <f>VLOOKUP($C5,'Data Sheet 0'!$A$5:$CE$253,2+Sheet1!$D$15)</f>
        <v>120717</v>
      </c>
      <c r="I5" s="28">
        <f>H5/H$7*100</f>
        <v>21.038936594054505</v>
      </c>
    </row>
    <row r="6" spans="2:11" x14ac:dyDescent="0.4">
      <c r="B6" s="21" t="s">
        <v>338</v>
      </c>
      <c r="C6" s="25">
        <v>174</v>
      </c>
      <c r="D6" s="26" t="s">
        <v>156</v>
      </c>
      <c r="E6" s="27">
        <f>VLOOKUP($C6,'Data Sheet 0'!$A$5:$CE$253,2+Sheet1!$D$9)</f>
        <v>13702</v>
      </c>
      <c r="F6" s="28">
        <f t="shared" ref="F6:F7" si="0">E6/E$7*100</f>
        <v>72.46284837907875</v>
      </c>
      <c r="G6" s="24"/>
      <c r="H6" s="27">
        <f>VLOOKUP($C6,'Data Sheet 0'!$A$5:$CE$253,2+Sheet1!$D$15)</f>
        <v>453062</v>
      </c>
      <c r="I6" s="28">
        <f t="shared" ref="I6:I7" si="1">H6/H$7*100</f>
        <v>78.961063405945495</v>
      </c>
    </row>
    <row r="7" spans="2:11" x14ac:dyDescent="0.4">
      <c r="B7" s="32"/>
      <c r="C7" s="25">
        <v>175</v>
      </c>
      <c r="D7" s="118" t="s">
        <v>14</v>
      </c>
      <c r="E7" s="119">
        <f>VLOOKUP($C7,'Data Sheet 0'!$A$5:$CE$253,2+Sheet1!$D$9)</f>
        <v>18909</v>
      </c>
      <c r="F7" s="35">
        <f t="shared" si="0"/>
        <v>100</v>
      </c>
      <c r="G7" s="87"/>
      <c r="H7" s="119">
        <f>VLOOKUP($C7,'Data Sheet 0'!$A$5:$CE$253,2+Sheet1!$D$15)</f>
        <v>573779</v>
      </c>
      <c r="I7" s="35">
        <f t="shared" si="1"/>
        <v>100</v>
      </c>
    </row>
    <row r="8" spans="2:11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4">
      <c r="B9" s="37"/>
      <c r="C9" s="14">
        <v>1</v>
      </c>
      <c r="D9" s="24"/>
      <c r="E9" s="24"/>
      <c r="F9" s="24"/>
      <c r="G9" s="24"/>
      <c r="H9" s="24"/>
      <c r="I9" s="24"/>
      <c r="J9" s="24"/>
      <c r="K9" s="24"/>
    </row>
    <row r="10" spans="2:11" x14ac:dyDescent="0.4">
      <c r="B10" s="21" t="s">
        <v>340</v>
      </c>
      <c r="C10" s="14">
        <v>1</v>
      </c>
      <c r="D10" s="24"/>
      <c r="E10" s="24"/>
      <c r="F10" s="24"/>
      <c r="G10" s="24"/>
      <c r="H10" s="24"/>
      <c r="I10" s="24"/>
      <c r="J10" s="24"/>
      <c r="K10" s="24"/>
    </row>
    <row r="11" spans="2:11" x14ac:dyDescent="0.4">
      <c r="B11" s="37"/>
      <c r="C11" s="14">
        <v>1</v>
      </c>
      <c r="D11" s="38" t="str">
        <f>E3</f>
        <v>Hume</v>
      </c>
      <c r="E11" s="40">
        <f>F5</f>
        <v>27.53715162092125</v>
      </c>
      <c r="F11" s="38"/>
      <c r="G11" s="24"/>
      <c r="H11" s="24"/>
      <c r="I11" s="24"/>
      <c r="J11" s="24"/>
      <c r="K11" s="24"/>
    </row>
    <row r="12" spans="2:11" x14ac:dyDescent="0.4">
      <c r="B12" s="21" t="s">
        <v>341</v>
      </c>
      <c r="C12" s="14">
        <v>1</v>
      </c>
      <c r="D12" s="38" t="str">
        <f>H3</f>
        <v>Metro. Melbourne</v>
      </c>
      <c r="E12" s="40">
        <f>I5</f>
        <v>21.038936594054505</v>
      </c>
      <c r="F12" s="38"/>
      <c r="G12" s="24"/>
      <c r="H12" s="24"/>
      <c r="I12" s="24"/>
      <c r="J12" s="24"/>
      <c r="K12" s="24"/>
    </row>
    <row r="13" spans="2:11" x14ac:dyDescent="0.4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  <c r="K32" s="24"/>
    </row>
    <row r="33" spans="2:11" ht="14.25" x14ac:dyDescent="0.45">
      <c r="B33" s="32"/>
      <c r="C33" s="14">
        <v>1</v>
      </c>
      <c r="D33" s="117" t="s">
        <v>426</v>
      </c>
      <c r="E33" s="24"/>
      <c r="F33" s="24"/>
      <c r="G33" s="24"/>
      <c r="H33" s="24"/>
      <c r="I33" s="24"/>
      <c r="J33" s="24"/>
      <c r="K33" s="24"/>
    </row>
    <row r="34" spans="2:11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4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4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4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4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4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4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4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4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4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4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4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4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4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4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4">
      <c r="C58" s="41"/>
      <c r="D58" s="24"/>
      <c r="E58" s="24"/>
      <c r="F58" s="24"/>
      <c r="G58" s="24"/>
      <c r="H58" s="24"/>
      <c r="I58" s="24"/>
      <c r="J58" s="24"/>
      <c r="K58" s="24"/>
    </row>
    <row r="59" spans="3:11" x14ac:dyDescent="0.4">
      <c r="C59" s="41"/>
      <c r="G59" s="24"/>
    </row>
    <row r="60" spans="3:11" x14ac:dyDescent="0.4">
      <c r="C60" s="41"/>
      <c r="G60" s="24"/>
    </row>
    <row r="61" spans="3:11" x14ac:dyDescent="0.4">
      <c r="C61" s="41"/>
      <c r="G61" s="24"/>
    </row>
    <row r="62" spans="3:11" x14ac:dyDescent="0.4">
      <c r="C62" s="41"/>
      <c r="G62" s="24"/>
    </row>
    <row r="63" spans="3:11" x14ac:dyDescent="0.4">
      <c r="C63" s="41"/>
    </row>
    <row r="64" spans="3:11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100-000000000000}"/>
    <hyperlink ref="B4" location="Gender!C2" display="Gender!C2" xr:uid="{00000000-0004-0000-1100-000001000000}"/>
    <hyperlink ref="B6" location="Age!C2" display="Age!C2" xr:uid="{00000000-0004-0000-1100-000002000000}"/>
    <hyperlink ref="B8" location="Indigenous!C2" display="Indigenous!C2" xr:uid="{00000000-0004-0000-1100-000003000000}"/>
    <hyperlink ref="B10" location="Birthplaces!C2" display="Birthplaces!C2" xr:uid="{00000000-0004-0000-1100-000004000000}"/>
    <hyperlink ref="B12" location="Language!C2" display="Language!C2" xr:uid="{00000000-0004-0000-1100-000005000000}"/>
    <hyperlink ref="B14" location="Fluency!C2" display="Fluency!C2" xr:uid="{00000000-0004-0000-1100-000006000000}"/>
    <hyperlink ref="B16" location="'Year of arrival'!C2" display="'Year of arrival'!C2" xr:uid="{00000000-0004-0000-1100-000007000000}"/>
    <hyperlink ref="B18" location="Religion!C2" display="Religion!C2" xr:uid="{00000000-0004-0000-1100-000008000000}"/>
    <hyperlink ref="B20" location="'School Level'!C2" display="'School Level'!C2" xr:uid="{00000000-0004-0000-1100-000009000000}"/>
    <hyperlink ref="B22" location="'Post School'!C2" display="'Post School'!C2" xr:uid="{00000000-0004-0000-1100-00000A000000}"/>
    <hyperlink ref="B24" location="'Labour force'!C2" display="'Labour force'!C2" xr:uid="{00000000-0004-0000-1100-00000B000000}"/>
    <hyperlink ref="B26" location="Volunteering!C2" display="Volunteering!C2" xr:uid="{00000000-0004-0000-1100-00000C000000}"/>
    <hyperlink ref="B28" location="Incomes!C2" display="Incomes!C2" xr:uid="{00000000-0004-0000-1100-00000D000000}"/>
    <hyperlink ref="B30" location="Disability!C2" display="Disability!C2" xr:uid="{00000000-0004-0000-1100-00000E000000}"/>
    <hyperlink ref="B32" location="Carers!C2" display="Carers!C2" xr:uid="{00000000-0004-0000-1100-00000F000000}"/>
    <hyperlink ref="B34" location="'Marital Status'!C2" display="'Marital Status'!C2" xr:uid="{00000000-0004-0000-1100-000010000000}"/>
    <hyperlink ref="B36" location="Relationship!C2" display="Relationship!C2" xr:uid="{00000000-0004-0000-1100-000011000000}"/>
    <hyperlink ref="B38" location="'Home ownership'!C2" display="'Home ownership'!C2" xr:uid="{00000000-0004-0000-1100-000012000000}"/>
    <hyperlink ref="B40" location="'Non Private Accom'!C2" display="'Non Private Accom'!C2" xr:uid="{00000000-0004-0000-1100-000013000000}"/>
    <hyperlink ref="B42" location="Pensions!C2" display="Pensions!C2" xr:uid="{00000000-0004-0000-1100-000014000000}"/>
    <hyperlink ref="B44" location="Comparison!E3" display="Comparison!E3" xr:uid="{00000000-0004-0000-1100-000015000000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B1:J260"/>
  <sheetViews>
    <sheetView showGridLines="0" showRowColHeaders="0" workbookViewId="0">
      <selection activeCell="G2" sqref="G2:I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445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177</v>
      </c>
      <c r="D5" s="26" t="s">
        <v>157</v>
      </c>
      <c r="E5" s="27">
        <f>VLOOKUP($C5,'Data Sheet 0'!$A$5:$CE$253,2+Sheet1!$D$9)</f>
        <v>7359</v>
      </c>
      <c r="F5" s="28">
        <f>E5/E7*100</f>
        <v>86.965256440557795</v>
      </c>
      <c r="G5" s="24"/>
      <c r="H5" s="27">
        <f>VLOOKUP($C5,'Data Sheet 0'!$A$5:$CE$253,2+Sheet1!$D$15)</f>
        <v>216853</v>
      </c>
      <c r="I5" s="28">
        <f>H5/H7*100</f>
        <v>87.014425295427642</v>
      </c>
    </row>
    <row r="6" spans="2:10" x14ac:dyDescent="0.4">
      <c r="B6" s="21" t="s">
        <v>338</v>
      </c>
      <c r="C6" s="25">
        <v>178</v>
      </c>
      <c r="D6" s="26" t="s">
        <v>158</v>
      </c>
      <c r="E6" s="27">
        <f>VLOOKUP($C6,'Data Sheet 0'!$A$5:$CE$253,2+Sheet1!$D$9)</f>
        <v>1103</v>
      </c>
      <c r="F6" s="28">
        <f>E6/E7*100</f>
        <v>13.034743559442214</v>
      </c>
      <c r="G6" s="24"/>
      <c r="H6" s="27">
        <f>VLOOKUP($C6,'Data Sheet 0'!$A$5:$CE$253,2+Sheet1!$D$15)</f>
        <v>32362</v>
      </c>
      <c r="I6" s="28">
        <f>H6/H7*100</f>
        <v>12.985574704572359</v>
      </c>
    </row>
    <row r="7" spans="2:10" x14ac:dyDescent="0.4">
      <c r="B7" s="32"/>
      <c r="C7" s="25">
        <v>179</v>
      </c>
      <c r="D7" s="118" t="s">
        <v>159</v>
      </c>
      <c r="E7" s="119">
        <f>VLOOKUP($C7,'Data Sheet 0'!$A$5:$CE$253,2+Sheet1!$D$9)</f>
        <v>8462</v>
      </c>
      <c r="F7" s="35">
        <f>SUM(F5:F6)</f>
        <v>100.00000000000001</v>
      </c>
      <c r="G7" s="87"/>
      <c r="H7" s="119">
        <f>VLOOKUP($C7,'Data Sheet 0'!$A$5:$CE$253,2+Sheet1!$D$15)</f>
        <v>249215</v>
      </c>
      <c r="I7" s="35">
        <f>SUM(I5:I6)</f>
        <v>100</v>
      </c>
    </row>
    <row r="8" spans="2:10" x14ac:dyDescent="0.4">
      <c r="B8" s="21" t="s">
        <v>339</v>
      </c>
      <c r="C8" s="25">
        <v>180</v>
      </c>
      <c r="D8" s="26" t="s">
        <v>160</v>
      </c>
      <c r="E8" s="27">
        <f>VLOOKUP($C8,'Data Sheet 0'!$A$5:$CE$253,2+Sheet1!$D$9)</f>
        <v>8178</v>
      </c>
      <c r="F8" s="28">
        <f>E8/E10*100</f>
        <v>85.696321911348633</v>
      </c>
      <c r="G8" s="24"/>
      <c r="H8" s="27">
        <f>VLOOKUP($C8,'Data Sheet 0'!$A$5:$CE$253,2+Sheet1!$D$15)</f>
        <v>256202</v>
      </c>
      <c r="I8" s="28">
        <f>H8/H10*100</f>
        <v>85.569523860417888</v>
      </c>
    </row>
    <row r="9" spans="2:10" x14ac:dyDescent="0.4">
      <c r="B9" s="37"/>
      <c r="C9" s="25">
        <v>181</v>
      </c>
      <c r="D9" s="26" t="s">
        <v>161</v>
      </c>
      <c r="E9" s="27">
        <f>VLOOKUP($C9,'Data Sheet 0'!$A$5:$CE$253,2+Sheet1!$D$9)</f>
        <v>1365</v>
      </c>
      <c r="F9" s="28">
        <f>E9/E10*100</f>
        <v>14.303678088651367</v>
      </c>
      <c r="G9" s="24"/>
      <c r="H9" s="27">
        <f>VLOOKUP($C9,'Data Sheet 0'!$A$5:$CE$253,2+Sheet1!$D$15)</f>
        <v>43206</v>
      </c>
      <c r="I9" s="28">
        <f>H9/H10*100</f>
        <v>14.430476139582108</v>
      </c>
    </row>
    <row r="10" spans="2:10" x14ac:dyDescent="0.4">
      <c r="B10" s="21" t="s">
        <v>340</v>
      </c>
      <c r="C10" s="25">
        <v>182</v>
      </c>
      <c r="D10" s="118" t="s">
        <v>162</v>
      </c>
      <c r="E10" s="119">
        <f>VLOOKUP($C10,'Data Sheet 0'!$A$5:$CE$253,2+Sheet1!$D$9)</f>
        <v>9543</v>
      </c>
      <c r="F10" s="35">
        <f>SUM(F8:F9)</f>
        <v>100</v>
      </c>
      <c r="G10" s="87"/>
      <c r="H10" s="119">
        <f>VLOOKUP($C10,'Data Sheet 0'!$A$5:$CE$253,2+Sheet1!$D$15)</f>
        <v>299408</v>
      </c>
      <c r="I10" s="35">
        <f>SUM(I8:I9)</f>
        <v>100</v>
      </c>
    </row>
    <row r="11" spans="2:10" x14ac:dyDescent="0.4">
      <c r="B11" s="37"/>
      <c r="C11" s="25">
        <v>183</v>
      </c>
      <c r="D11" s="26" t="s">
        <v>163</v>
      </c>
      <c r="E11" s="27">
        <f>VLOOKUP($C11,'Data Sheet 0'!$A$5:$CE$253,2+Sheet1!$D$9)</f>
        <v>15533</v>
      </c>
      <c r="F11" s="28">
        <f>E11/E13*100</f>
        <v>86.294444444444437</v>
      </c>
      <c r="G11" s="24"/>
      <c r="H11" s="27">
        <f>VLOOKUP($C11,'Data Sheet 0'!$A$5:$CE$253,2+Sheet1!$D$15)</f>
        <v>473026</v>
      </c>
      <c r="I11" s="28">
        <f>H11/H13*100</f>
        <v>86.222949720018661</v>
      </c>
    </row>
    <row r="12" spans="2:10" x14ac:dyDescent="0.4">
      <c r="B12" s="21" t="s">
        <v>341</v>
      </c>
      <c r="C12" s="25">
        <v>184</v>
      </c>
      <c r="D12" s="26" t="s">
        <v>164</v>
      </c>
      <c r="E12" s="27">
        <f>VLOOKUP($C12,'Data Sheet 0'!$A$5:$CE$253,2+Sheet1!$D$9)</f>
        <v>2467</v>
      </c>
      <c r="F12" s="28">
        <f>E12/E13*100</f>
        <v>13.705555555555557</v>
      </c>
      <c r="G12" s="24"/>
      <c r="H12" s="27">
        <f>VLOOKUP($C12,'Data Sheet 0'!$A$5:$CE$253,2+Sheet1!$D$15)</f>
        <v>75582</v>
      </c>
      <c r="I12" s="28">
        <f>H12/H13*100</f>
        <v>13.777050279981335</v>
      </c>
    </row>
    <row r="13" spans="2:10" x14ac:dyDescent="0.4">
      <c r="B13" s="37"/>
      <c r="C13" s="25">
        <v>185</v>
      </c>
      <c r="D13" s="118" t="s">
        <v>153</v>
      </c>
      <c r="E13" s="119">
        <f>VLOOKUP($C13,'Data Sheet 0'!$A$5:$CE$253,2+Sheet1!$D$9)</f>
        <v>18000</v>
      </c>
      <c r="F13" s="35">
        <f>SUM(F11:F12)</f>
        <v>100</v>
      </c>
      <c r="G13" s="87"/>
      <c r="H13" s="119">
        <f>VLOOKUP($C13,'Data Sheet 0'!$A$5:$CE$253,2+Sheet1!$D$15)</f>
        <v>548608</v>
      </c>
      <c r="I13" s="35">
        <f>SUM(I11:I12)</f>
        <v>100</v>
      </c>
    </row>
    <row r="14" spans="2:10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4">
      <c r="B15" s="32"/>
      <c r="C15" s="14">
        <v>1</v>
      </c>
      <c r="G15" s="24"/>
      <c r="H15" s="24"/>
      <c r="I15" s="24"/>
      <c r="J15" s="24"/>
    </row>
    <row r="16" spans="2:10" x14ac:dyDescent="0.4">
      <c r="B16" s="21" t="s">
        <v>343</v>
      </c>
      <c r="C16" s="14">
        <v>1</v>
      </c>
      <c r="D16" s="38"/>
      <c r="E16" s="38" t="str">
        <f>E3</f>
        <v>Hume</v>
      </c>
      <c r="F16" s="38" t="str">
        <f>H3</f>
        <v>Metro. Melbourne</v>
      </c>
      <c r="G16" s="24"/>
      <c r="I16" s="24"/>
      <c r="J16" s="24"/>
    </row>
    <row r="17" spans="2:10" x14ac:dyDescent="0.4">
      <c r="B17" s="32"/>
      <c r="C17" s="14">
        <v>1</v>
      </c>
      <c r="D17" s="38" t="s">
        <v>369</v>
      </c>
      <c r="E17" s="40">
        <f>F6</f>
        <v>13.034743559442214</v>
      </c>
      <c r="F17" s="40">
        <f>I6</f>
        <v>12.985574704572359</v>
      </c>
      <c r="G17" s="24"/>
      <c r="I17" s="24"/>
      <c r="J17" s="24"/>
    </row>
    <row r="18" spans="2:10" x14ac:dyDescent="0.4">
      <c r="B18" s="21" t="s">
        <v>344</v>
      </c>
      <c r="C18" s="14">
        <v>1</v>
      </c>
      <c r="D18" s="38" t="s">
        <v>370</v>
      </c>
      <c r="E18" s="40">
        <f>F9</f>
        <v>14.303678088651367</v>
      </c>
      <c r="F18" s="40">
        <f>I9</f>
        <v>14.430476139582108</v>
      </c>
      <c r="G18" s="24"/>
      <c r="I18" s="24"/>
      <c r="J18" s="24"/>
    </row>
    <row r="19" spans="2:10" x14ac:dyDescent="0.4">
      <c r="B19" s="32"/>
      <c r="C19" s="14">
        <v>1</v>
      </c>
      <c r="D19" s="38" t="s">
        <v>368</v>
      </c>
      <c r="E19" s="40">
        <f>F12</f>
        <v>13.705555555555557</v>
      </c>
      <c r="F19" s="40">
        <f>I12</f>
        <v>13.777050279981335</v>
      </c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ht="15" customHeight="1" x14ac:dyDescent="0.4">
      <c r="B40" s="21" t="s">
        <v>331</v>
      </c>
      <c r="C40" s="14">
        <v>1</v>
      </c>
      <c r="D40" s="142" t="s">
        <v>427</v>
      </c>
      <c r="E40" s="142"/>
      <c r="F40" s="142"/>
      <c r="G40" s="142"/>
      <c r="H40" s="142"/>
      <c r="I40" s="142"/>
      <c r="J40" s="24"/>
    </row>
    <row r="41" spans="2:10" x14ac:dyDescent="0.4">
      <c r="B41" s="37"/>
      <c r="C41" s="14">
        <v>1</v>
      </c>
      <c r="D41" s="142"/>
      <c r="E41" s="142"/>
      <c r="F41" s="142"/>
      <c r="G41" s="142"/>
      <c r="H41" s="142"/>
      <c r="I41" s="142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G58" s="24"/>
    </row>
    <row r="59" spans="3:10" x14ac:dyDescent="0.4">
      <c r="C59" s="41"/>
      <c r="G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5">
    <mergeCell ref="D1:I1"/>
    <mergeCell ref="G2:I2"/>
    <mergeCell ref="E3:F3"/>
    <mergeCell ref="H3:I3"/>
    <mergeCell ref="D40:I41"/>
  </mergeCells>
  <hyperlinks>
    <hyperlink ref="G2:I2" location="Sheet1!B1" display="Index" xr:uid="{00000000-0004-0000-1200-000000000000}"/>
    <hyperlink ref="B4" location="Gender!C2" display="Gender!C2" xr:uid="{00000000-0004-0000-1200-000001000000}"/>
    <hyperlink ref="B6" location="Age!C2" display="Age!C2" xr:uid="{00000000-0004-0000-1200-000002000000}"/>
    <hyperlink ref="B8" location="Indigenous!C2" display="Indigenous!C2" xr:uid="{00000000-0004-0000-1200-000003000000}"/>
    <hyperlink ref="B10" location="Birthplaces!C2" display="Birthplaces!C2" xr:uid="{00000000-0004-0000-1200-000004000000}"/>
    <hyperlink ref="B12" location="Language!C2" display="Language!C2" xr:uid="{00000000-0004-0000-1200-000005000000}"/>
    <hyperlink ref="B14" location="Fluency!C2" display="Fluency!C2" xr:uid="{00000000-0004-0000-1200-000006000000}"/>
    <hyperlink ref="B16" location="'Year of arrival'!C2" display="'Year of arrival'!C2" xr:uid="{00000000-0004-0000-1200-000007000000}"/>
    <hyperlink ref="B18" location="Religion!C2" display="Religion!C2" xr:uid="{00000000-0004-0000-1200-000008000000}"/>
    <hyperlink ref="B20" location="'School Level'!C2" display="'School Level'!C2" xr:uid="{00000000-0004-0000-1200-000009000000}"/>
    <hyperlink ref="B22" location="'Post School'!C2" display="'Post School'!C2" xr:uid="{00000000-0004-0000-1200-00000A000000}"/>
    <hyperlink ref="B24" location="'Labour force'!C2" display="'Labour force'!C2" xr:uid="{00000000-0004-0000-1200-00000B000000}"/>
    <hyperlink ref="B26" location="Volunteering!C2" display="Volunteering!C2" xr:uid="{00000000-0004-0000-1200-00000C000000}"/>
    <hyperlink ref="B28" location="Incomes!C2" display="Incomes!C2" xr:uid="{00000000-0004-0000-1200-00000D000000}"/>
    <hyperlink ref="B30" location="Disability!C2" display="Disability!C2" xr:uid="{00000000-0004-0000-1200-00000E000000}"/>
    <hyperlink ref="B32" location="Carers!C2" display="Carers!C2" xr:uid="{00000000-0004-0000-1200-00000F000000}"/>
    <hyperlink ref="B34" location="'Marital Status'!C2" display="'Marital Status'!C2" xr:uid="{00000000-0004-0000-1200-000010000000}"/>
    <hyperlink ref="B36" location="Relationship!C2" display="Relationship!C2" xr:uid="{00000000-0004-0000-1200-000011000000}"/>
    <hyperlink ref="B38" location="'Home ownership'!C2" display="'Home ownership'!C2" xr:uid="{00000000-0004-0000-1200-000012000000}"/>
    <hyperlink ref="B40" location="'Non Private Accom'!C2" display="'Non Private Accom'!C2" xr:uid="{00000000-0004-0000-1200-000013000000}"/>
    <hyperlink ref="B42" location="Pensions!C2" display="Pensions!C2" xr:uid="{00000000-0004-0000-1200-000014000000}"/>
    <hyperlink ref="B44" location="Comparison!E3" display="Comparison!E3" xr:uid="{00000000-0004-0000-1200-000015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3046875" defaultRowHeight="12.75" x14ac:dyDescent="0.35"/>
  <sheetData>
    <row r="1" spans="1:1" s="9" customFormat="1" ht="60" customHeight="1" x14ac:dyDescent="0.35"/>
    <row r="2" spans="1:1" x14ac:dyDescent="0.35">
      <c r="A2" s="10" t="s">
        <v>6</v>
      </c>
    </row>
    <row r="3" spans="1:1" x14ac:dyDescent="0.35">
      <c r="A3" s="11" t="s">
        <v>9</v>
      </c>
    </row>
    <row r="4" spans="1:1" x14ac:dyDescent="0.35">
      <c r="A4" s="11" t="s">
        <v>10</v>
      </c>
    </row>
    <row r="5" spans="1:1" x14ac:dyDescent="0.35">
      <c r="A5" s="10"/>
    </row>
    <row r="6" spans="1:1" x14ac:dyDescent="0.35">
      <c r="A6" s="10" t="s">
        <v>13</v>
      </c>
    </row>
    <row r="7" spans="1:1" x14ac:dyDescent="0.35">
      <c r="A7" s="10" t="s">
        <v>12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B1:J260"/>
  <sheetViews>
    <sheetView showGridLines="0" showRowColHeaders="0" workbookViewId="0">
      <selection activeCell="B36" sqref="B36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446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187</v>
      </c>
      <c r="D5" s="26" t="s">
        <v>167</v>
      </c>
      <c r="E5" s="27">
        <f>VLOOKUP($C5,'Data Sheet 0'!$A$5:$CE$253,2+Sheet1!$D$9)</f>
        <v>6563</v>
      </c>
      <c r="F5" s="28">
        <f>E5/E$8*100</f>
        <v>36.88321906260537</v>
      </c>
      <c r="G5" s="24"/>
      <c r="H5" s="27">
        <f>VLOOKUP($C5,'Data Sheet 0'!$A$5:$CE$253,2+Sheet1!$D$15)</f>
        <v>200535</v>
      </c>
      <c r="I5" s="28">
        <f>H5/H$8*100</f>
        <v>38.281069544849757</v>
      </c>
    </row>
    <row r="6" spans="2:10" x14ac:dyDescent="0.4">
      <c r="B6" s="21" t="s">
        <v>338</v>
      </c>
      <c r="C6" s="25">
        <v>188</v>
      </c>
      <c r="D6" s="26" t="s">
        <v>168</v>
      </c>
      <c r="E6" s="27">
        <f>VLOOKUP($C6,'Data Sheet 0'!$A$5:$CE$253,2+Sheet1!$D$9)</f>
        <v>482</v>
      </c>
      <c r="F6" s="28">
        <f t="shared" ref="F6:F8" si="0">E6/E$8*100</f>
        <v>2.7087782398561315</v>
      </c>
      <c r="G6" s="24"/>
      <c r="H6" s="27">
        <f>VLOOKUP($C6,'Data Sheet 0'!$A$5:$CE$253,2+Sheet1!$D$15)</f>
        <v>14942</v>
      </c>
      <c r="I6" s="28">
        <f t="shared" ref="I6:I8" si="1">H6/H$8*100</f>
        <v>2.8523486729954626</v>
      </c>
    </row>
    <row r="7" spans="2:10" x14ac:dyDescent="0.4">
      <c r="B7" s="32"/>
      <c r="C7" s="25">
        <v>189</v>
      </c>
      <c r="D7" s="26" t="s">
        <v>169</v>
      </c>
      <c r="E7" s="27">
        <f>VLOOKUP($C7,'Data Sheet 0'!$A$5:$CE$253,2+Sheet1!$D$9)</f>
        <v>10749</v>
      </c>
      <c r="F7" s="28">
        <f t="shared" si="0"/>
        <v>60.4080026975385</v>
      </c>
      <c r="G7" s="24"/>
      <c r="H7" s="27">
        <f>VLOOKUP($C7,'Data Sheet 0'!$A$5:$CE$253,2+Sheet1!$D$15)</f>
        <v>308372</v>
      </c>
      <c r="I7" s="28">
        <f t="shared" si="1"/>
        <v>58.866581782154782</v>
      </c>
    </row>
    <row r="8" spans="2:10" x14ac:dyDescent="0.4">
      <c r="B8" s="21" t="s">
        <v>339</v>
      </c>
      <c r="C8" s="14">
        <v>1</v>
      </c>
      <c r="D8" s="118" t="s">
        <v>14</v>
      </c>
      <c r="E8" s="119">
        <f>SUM(E5:E7)</f>
        <v>17794</v>
      </c>
      <c r="F8" s="35">
        <f t="shared" si="0"/>
        <v>100</v>
      </c>
      <c r="G8" s="87"/>
      <c r="H8" s="119">
        <f>SUM(H5:H7)</f>
        <v>523849</v>
      </c>
      <c r="I8" s="35">
        <f t="shared" si="1"/>
        <v>100</v>
      </c>
    </row>
    <row r="9" spans="2:10" x14ac:dyDescent="0.4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4">
      <c r="B10" s="21" t="s">
        <v>340</v>
      </c>
      <c r="C10" s="14">
        <v>1</v>
      </c>
      <c r="D10" s="24"/>
      <c r="E10" s="24"/>
      <c r="F10" s="24"/>
      <c r="G10" s="24"/>
      <c r="H10" s="24"/>
      <c r="I10" s="24"/>
      <c r="J10" s="24"/>
    </row>
    <row r="11" spans="2:10" x14ac:dyDescent="0.4">
      <c r="B11" s="37"/>
      <c r="C11" s="14">
        <v>1</v>
      </c>
      <c r="D11" s="38"/>
      <c r="E11" s="38" t="str">
        <f>E3</f>
        <v>Hume</v>
      </c>
      <c r="F11" s="38" t="str">
        <f>H3</f>
        <v>Metro. Melbourne</v>
      </c>
      <c r="G11" s="24"/>
      <c r="H11" s="24"/>
      <c r="I11" s="24"/>
      <c r="J11" s="24"/>
    </row>
    <row r="12" spans="2:10" x14ac:dyDescent="0.4">
      <c r="B12" s="21" t="s">
        <v>341</v>
      </c>
      <c r="C12" s="14">
        <v>1</v>
      </c>
      <c r="D12" s="47" t="s">
        <v>167</v>
      </c>
      <c r="E12" s="40">
        <f>F5</f>
        <v>36.88321906260537</v>
      </c>
      <c r="F12" s="40">
        <f>I5</f>
        <v>38.281069544849757</v>
      </c>
      <c r="G12" s="24"/>
      <c r="I12" s="24"/>
      <c r="J12" s="24"/>
    </row>
    <row r="13" spans="2:10" x14ac:dyDescent="0.4">
      <c r="B13" s="37"/>
      <c r="C13" s="14">
        <v>1</v>
      </c>
      <c r="D13" s="47" t="s">
        <v>168</v>
      </c>
      <c r="E13" s="40">
        <f t="shared" ref="E13:E14" si="2">F6</f>
        <v>2.7087782398561315</v>
      </c>
      <c r="F13" s="40">
        <f>I6</f>
        <v>2.8523486729954626</v>
      </c>
      <c r="G13" s="24"/>
      <c r="I13" s="24"/>
      <c r="J13" s="24"/>
    </row>
    <row r="14" spans="2:10" x14ac:dyDescent="0.4">
      <c r="B14" s="21" t="s">
        <v>342</v>
      </c>
      <c r="C14" s="14">
        <v>1</v>
      </c>
      <c r="D14" s="47" t="s">
        <v>169</v>
      </c>
      <c r="E14" s="40">
        <f t="shared" si="2"/>
        <v>60.4080026975385</v>
      </c>
      <c r="F14" s="40">
        <f>I7</f>
        <v>58.866581782154782</v>
      </c>
      <c r="G14" s="24"/>
      <c r="I14" s="24"/>
      <c r="J14" s="24"/>
    </row>
    <row r="15" spans="2:10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4.25" x14ac:dyDescent="0.45">
      <c r="B35" s="32"/>
      <c r="C35" s="14">
        <v>1</v>
      </c>
      <c r="D35" s="117" t="s">
        <v>428</v>
      </c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D58" s="24"/>
      <c r="E58" s="24"/>
      <c r="F58" s="24"/>
      <c r="G58" s="24"/>
      <c r="H58" s="24"/>
      <c r="I58" s="24"/>
      <c r="J58" s="24"/>
    </row>
    <row r="59" spans="3:10" x14ac:dyDescent="0.4">
      <c r="C59" s="41"/>
      <c r="D59" s="24"/>
      <c r="E59" s="24"/>
      <c r="F59" s="24"/>
      <c r="G59" s="24"/>
      <c r="H59" s="24"/>
      <c r="I59" s="24"/>
      <c r="J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300-000000000000}"/>
    <hyperlink ref="B4" location="Gender!C2" display="Gender!C2" xr:uid="{00000000-0004-0000-1300-000001000000}"/>
    <hyperlink ref="B6" location="Age!C2" display="Age!C2" xr:uid="{00000000-0004-0000-1300-000002000000}"/>
    <hyperlink ref="B8" location="Indigenous!C2" display="Indigenous!C2" xr:uid="{00000000-0004-0000-1300-000003000000}"/>
    <hyperlink ref="B10" location="Birthplaces!C2" display="Birthplaces!C2" xr:uid="{00000000-0004-0000-1300-000004000000}"/>
    <hyperlink ref="B12" location="Language!C2" display="Language!C2" xr:uid="{00000000-0004-0000-1300-000005000000}"/>
    <hyperlink ref="B14" location="Fluency!C2" display="Fluency!C2" xr:uid="{00000000-0004-0000-1300-000006000000}"/>
    <hyperlink ref="B16" location="'Year of arrival'!C2" display="'Year of arrival'!C2" xr:uid="{00000000-0004-0000-1300-000007000000}"/>
    <hyperlink ref="B18" location="Religion!C2" display="Religion!C2" xr:uid="{00000000-0004-0000-1300-000008000000}"/>
    <hyperlink ref="B20" location="'School Level'!C2" display="'School Level'!C2" xr:uid="{00000000-0004-0000-1300-000009000000}"/>
    <hyperlink ref="B22" location="'Post School'!C2" display="'Post School'!C2" xr:uid="{00000000-0004-0000-1300-00000A000000}"/>
    <hyperlink ref="B24" location="'Labour force'!C2" display="'Labour force'!C2" xr:uid="{00000000-0004-0000-1300-00000B000000}"/>
    <hyperlink ref="B26" location="Volunteering!C2" display="Volunteering!C2" xr:uid="{00000000-0004-0000-1300-00000C000000}"/>
    <hyperlink ref="B28" location="Incomes!C2" display="Incomes!C2" xr:uid="{00000000-0004-0000-1300-00000D000000}"/>
    <hyperlink ref="B30" location="Disability!C2" display="Disability!C2" xr:uid="{00000000-0004-0000-1300-00000E000000}"/>
    <hyperlink ref="B32" location="Carers!C2" display="Carers!C2" xr:uid="{00000000-0004-0000-1300-00000F000000}"/>
    <hyperlink ref="B34" location="'Marital Status'!C2" display="'Marital Status'!C2" xr:uid="{00000000-0004-0000-1300-000010000000}"/>
    <hyperlink ref="B36" location="Relationship!C2" display="Relationship!C2" xr:uid="{00000000-0004-0000-1300-000011000000}"/>
    <hyperlink ref="B38" location="'Home ownership'!C2" display="'Home ownership'!C2" xr:uid="{00000000-0004-0000-1300-000012000000}"/>
    <hyperlink ref="B40" location="'Non Private Accom'!C2" display="'Non Private Accom'!C2" xr:uid="{00000000-0004-0000-1300-000013000000}"/>
    <hyperlink ref="B42" location="Pensions!C2" display="Pensions!C2" xr:uid="{00000000-0004-0000-1300-000014000000}"/>
    <hyperlink ref="B44" location="Comparison!E3" display="Comparison!E3" xr:uid="{00000000-0004-0000-1300-000015000000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B1:T260"/>
  <sheetViews>
    <sheetView showGridLines="0" showRowColHeaders="0" workbookViewId="0">
      <selection activeCell="B38" sqref="B38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1" width="9.1328125" style="16"/>
    <col min="12" max="12" width="34.59765625" style="16" customWidth="1"/>
    <col min="13" max="16384" width="9.1328125" style="16"/>
  </cols>
  <sheetData>
    <row r="1" spans="2:20" ht="28.5" x14ac:dyDescent="0.85">
      <c r="D1" s="123" t="s">
        <v>447</v>
      </c>
      <c r="E1" s="123"/>
      <c r="F1" s="123"/>
      <c r="G1" s="123"/>
      <c r="H1" s="123"/>
      <c r="I1" s="123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2:20" ht="18" x14ac:dyDescent="0.55000000000000004">
      <c r="G2" s="137" t="s">
        <v>334</v>
      </c>
      <c r="H2" s="137"/>
      <c r="I2" s="137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2:2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  <c r="J3" s="50"/>
      <c r="K3" s="50"/>
      <c r="L3" s="84"/>
      <c r="M3" s="84"/>
      <c r="N3" s="84"/>
      <c r="O3" s="50"/>
      <c r="P3" s="50"/>
      <c r="Q3" s="50"/>
      <c r="R3" s="50"/>
      <c r="S3" s="50"/>
    </row>
    <row r="4" spans="2:20" x14ac:dyDescent="0.4">
      <c r="B4" s="21" t="s">
        <v>337</v>
      </c>
      <c r="C4" s="48"/>
      <c r="E4" s="22" t="s">
        <v>335</v>
      </c>
      <c r="F4" s="23" t="s">
        <v>336</v>
      </c>
      <c r="G4" s="24"/>
      <c r="H4" s="22" t="s">
        <v>335</v>
      </c>
      <c r="I4" s="23" t="s">
        <v>336</v>
      </c>
      <c r="J4" s="50"/>
      <c r="K4" s="60"/>
      <c r="L4" s="60"/>
      <c r="M4" s="60"/>
      <c r="N4" s="60"/>
      <c r="O4" s="60"/>
      <c r="P4" s="60"/>
      <c r="Q4" s="60" t="str">
        <f>E3</f>
        <v>Hume</v>
      </c>
      <c r="R4" s="60" t="str">
        <f>H3</f>
        <v>Metro. Melbourne</v>
      </c>
      <c r="S4" s="84"/>
      <c r="T4" s="60"/>
    </row>
    <row r="5" spans="2:20" x14ac:dyDescent="0.4">
      <c r="B5" s="13"/>
      <c r="C5" s="25">
        <v>191</v>
      </c>
      <c r="D5" s="26" t="s">
        <v>170</v>
      </c>
      <c r="E5" s="27">
        <f>VLOOKUP($C5,'Data Sheet 0'!$A$5:$CE$253,2+Sheet1!$D$9)</f>
        <v>11216</v>
      </c>
      <c r="F5" s="28">
        <f>E5/E$18*100</f>
        <v>62.997079308020666</v>
      </c>
      <c r="G5" s="66">
        <v>1</v>
      </c>
      <c r="H5" s="27">
        <f>VLOOKUP($C5,'Data Sheet 0'!$A$5:$CE$253,2+Sheet1!$D$15)</f>
        <v>322524</v>
      </c>
      <c r="I5" s="28">
        <f>H5/H$18*100</f>
        <v>61.570826953988536</v>
      </c>
      <c r="J5" s="50"/>
      <c r="K5" s="60">
        <v>1</v>
      </c>
      <c r="L5" s="56" t="s">
        <v>170</v>
      </c>
      <c r="M5" s="62">
        <f>F5</f>
        <v>62.997079308020666</v>
      </c>
      <c r="N5" s="60">
        <f>M5+K5*0.0001</f>
        <v>62.997179308020669</v>
      </c>
      <c r="O5" s="60">
        <f>RANK(N5,N$5:N$17)</f>
        <v>1</v>
      </c>
      <c r="P5" s="60" t="str">
        <f>VLOOKUP(MATCH(K5,O$5:O$17,0),$K$5:$M$17,2)</f>
        <v>Husband, wife or partner, opposite-sex couple</v>
      </c>
      <c r="Q5" s="60">
        <f>VLOOKUP(MATCH(K5,O$5:O$17,0),$K$5:$M$17,3)</f>
        <v>62.997079308020666</v>
      </c>
      <c r="R5" s="60">
        <f>VLOOKUP(MATCH(P5,$D$5:$D$18,0),$G$5:$I$18,3)</f>
        <v>61.570826953988536</v>
      </c>
      <c r="S5" s="84"/>
      <c r="T5" s="60"/>
    </row>
    <row r="6" spans="2:20" x14ac:dyDescent="0.4">
      <c r="B6" s="21" t="s">
        <v>338</v>
      </c>
      <c r="C6" s="25">
        <v>192</v>
      </c>
      <c r="D6" s="26" t="s">
        <v>171</v>
      </c>
      <c r="E6" s="27">
        <f>VLOOKUP($C6,'Data Sheet 0'!$A$5:$CE$253,2+Sheet1!$D$9)</f>
        <v>11</v>
      </c>
      <c r="F6" s="28">
        <f t="shared" ref="F6:F18" si="0">E6/E$18*100</f>
        <v>6.1783868793529539E-2</v>
      </c>
      <c r="G6" s="66">
        <v>2</v>
      </c>
      <c r="H6" s="27">
        <f>VLOOKUP($C6,'Data Sheet 0'!$A$5:$CE$253,2+Sheet1!$D$15)</f>
        <v>783</v>
      </c>
      <c r="I6" s="28">
        <f t="shared" ref="I6:I18" si="1">H6/H$18*100</f>
        <v>0.14947711644706449</v>
      </c>
      <c r="J6" s="50"/>
      <c r="K6" s="60">
        <v>2</v>
      </c>
      <c r="L6" s="56" t="s">
        <v>171</v>
      </c>
      <c r="M6" s="62">
        <f t="shared" ref="M6:M17" si="2">F6</f>
        <v>6.1783868793529539E-2</v>
      </c>
      <c r="N6" s="60">
        <f t="shared" ref="N6:N17" si="3">M6+K6*0.0001</f>
        <v>6.1983868793529538E-2</v>
      </c>
      <c r="O6" s="60">
        <f t="shared" ref="O6:O17" si="4">RANK(N6,N$5:N$17)</f>
        <v>12</v>
      </c>
      <c r="P6" s="60" t="str">
        <f t="shared" ref="P6:P17" si="5">VLOOKUP(MATCH(K6,O$5:O$17,0),$K$5:$M$17,2)</f>
        <v>Lone person</v>
      </c>
      <c r="Q6" s="60">
        <f t="shared" ref="Q6:Q17" si="6">VLOOKUP(MATCH(K6,O$5:O$17,0),$K$5:$M$17,3)</f>
        <v>19.692203999101327</v>
      </c>
      <c r="R6" s="60">
        <f t="shared" ref="R6:R17" si="7">VLOOKUP(MATCH(P6,$D$5:$D$18,0),$G$5:$I$18,3)</f>
        <v>25.525460744598398</v>
      </c>
      <c r="S6" s="84"/>
      <c r="T6" s="60"/>
    </row>
    <row r="7" spans="2:20" x14ac:dyDescent="0.4">
      <c r="B7" s="32"/>
      <c r="C7" s="25">
        <v>193</v>
      </c>
      <c r="D7" s="26" t="s">
        <v>172</v>
      </c>
      <c r="E7" s="27">
        <f>VLOOKUP($C7,'Data Sheet 0'!$A$5:$CE$253,2+Sheet1!$D$9)</f>
        <v>1409</v>
      </c>
      <c r="F7" s="28">
        <f t="shared" si="0"/>
        <v>7.9139519209166478</v>
      </c>
      <c r="G7" s="66">
        <v>3</v>
      </c>
      <c r="H7" s="27">
        <f>VLOOKUP($C7,'Data Sheet 0'!$A$5:$CE$253,2+Sheet1!$D$15)</f>
        <v>31371</v>
      </c>
      <c r="I7" s="28">
        <f t="shared" si="1"/>
        <v>5.9888207152756836</v>
      </c>
      <c r="J7" s="50"/>
      <c r="K7" s="60">
        <v>3</v>
      </c>
      <c r="L7" s="56" t="s">
        <v>172</v>
      </c>
      <c r="M7" s="62">
        <f t="shared" si="2"/>
        <v>7.9139519209166478</v>
      </c>
      <c r="N7" s="60">
        <f t="shared" si="3"/>
        <v>7.914251920916648</v>
      </c>
      <c r="O7" s="60">
        <f t="shared" si="4"/>
        <v>3</v>
      </c>
      <c r="P7" s="60" t="str">
        <f t="shared" si="5"/>
        <v>Lone parent</v>
      </c>
      <c r="Q7" s="60">
        <f t="shared" si="6"/>
        <v>7.9139519209166478</v>
      </c>
      <c r="R7" s="60">
        <f t="shared" si="7"/>
        <v>5.9888207152756836</v>
      </c>
      <c r="S7" s="84"/>
      <c r="T7" s="60"/>
    </row>
    <row r="8" spans="2:20" x14ac:dyDescent="0.4">
      <c r="B8" s="21" t="s">
        <v>339</v>
      </c>
      <c r="C8" s="25">
        <v>208</v>
      </c>
      <c r="D8" s="26" t="s">
        <v>187</v>
      </c>
      <c r="E8" s="27">
        <f>VLOOKUP($C8,'Data Sheet 0'!$A$5:$CE$253,2+Sheet1!$D$9)</f>
        <v>121</v>
      </c>
      <c r="F8" s="28">
        <f t="shared" si="0"/>
        <v>0.67962255672882499</v>
      </c>
      <c r="G8" s="66">
        <v>4</v>
      </c>
      <c r="H8" s="27">
        <f>VLOOKUP($C8,'Data Sheet 0'!$A$5:$CE$253,2+Sheet1!$D$15)</f>
        <v>3507</v>
      </c>
      <c r="I8" s="28">
        <f t="shared" si="1"/>
        <v>0.66949712309049181</v>
      </c>
      <c r="J8" s="50"/>
      <c r="K8" s="60">
        <v>4</v>
      </c>
      <c r="L8" s="56" t="s">
        <v>187</v>
      </c>
      <c r="M8" s="62">
        <f t="shared" si="2"/>
        <v>0.67962255672882499</v>
      </c>
      <c r="N8" s="60">
        <f t="shared" si="3"/>
        <v>0.68002255672882495</v>
      </c>
      <c r="O8" s="60">
        <f t="shared" si="4"/>
        <v>6</v>
      </c>
      <c r="P8" s="60" t="str">
        <f t="shared" si="5"/>
        <v>Father/mother</v>
      </c>
      <c r="Q8" s="60">
        <f t="shared" si="6"/>
        <v>5.9986519883172322</v>
      </c>
      <c r="R8" s="60">
        <f t="shared" si="7"/>
        <v>3.4631728856528694</v>
      </c>
      <c r="S8" s="84"/>
      <c r="T8" s="60"/>
    </row>
    <row r="9" spans="2:20" x14ac:dyDescent="0.4">
      <c r="B9" s="37"/>
      <c r="C9" s="25">
        <v>209</v>
      </c>
      <c r="D9" s="26" t="s">
        <v>188</v>
      </c>
      <c r="E9" s="27">
        <f>VLOOKUP($C9,'Data Sheet 0'!$A$5:$CE$253,2+Sheet1!$D$9)</f>
        <v>1068</v>
      </c>
      <c r="F9" s="28">
        <f t="shared" si="0"/>
        <v>5.9986519883172322</v>
      </c>
      <c r="G9" s="66">
        <v>5</v>
      </c>
      <c r="H9" s="27">
        <f>VLOOKUP($C9,'Data Sheet 0'!$A$5:$CE$253,2+Sheet1!$D$15)</f>
        <v>18141</v>
      </c>
      <c r="I9" s="28">
        <f t="shared" si="1"/>
        <v>3.4631728856528694</v>
      </c>
      <c r="J9" s="50"/>
      <c r="K9" s="60">
        <v>5</v>
      </c>
      <c r="L9" s="56" t="s">
        <v>188</v>
      </c>
      <c r="M9" s="62">
        <f t="shared" si="2"/>
        <v>5.9986519883172322</v>
      </c>
      <c r="N9" s="60">
        <f t="shared" si="3"/>
        <v>5.999151988317232</v>
      </c>
      <c r="O9" s="60">
        <f t="shared" si="4"/>
        <v>4</v>
      </c>
      <c r="P9" s="60" t="str">
        <f t="shared" si="5"/>
        <v>Group household member</v>
      </c>
      <c r="Q9" s="60">
        <f t="shared" si="6"/>
        <v>1.4996629970793081</v>
      </c>
      <c r="R9" s="60">
        <f t="shared" si="7"/>
        <v>1.7740623794924268</v>
      </c>
      <c r="S9" s="84"/>
      <c r="T9" s="60"/>
    </row>
    <row r="10" spans="2:20" x14ac:dyDescent="0.4">
      <c r="B10" s="21" t="s">
        <v>340</v>
      </c>
      <c r="C10" s="25">
        <v>210</v>
      </c>
      <c r="D10" s="26" t="s">
        <v>189</v>
      </c>
      <c r="E10" s="27">
        <f>VLOOKUP($C10,'Data Sheet 0'!$A$5:$CE$253,2+Sheet1!$D$9)</f>
        <v>43</v>
      </c>
      <c r="F10" s="28">
        <f t="shared" si="0"/>
        <v>0.24151875982925183</v>
      </c>
      <c r="G10" s="66">
        <v>6</v>
      </c>
      <c r="H10" s="27">
        <f>VLOOKUP($C10,'Data Sheet 0'!$A$5:$CE$253,2+Sheet1!$D$15)</f>
        <v>408</v>
      </c>
      <c r="I10" s="28">
        <f t="shared" si="1"/>
        <v>7.788845914483053E-2</v>
      </c>
      <c r="J10" s="50"/>
      <c r="K10" s="60">
        <v>6</v>
      </c>
      <c r="L10" s="56" t="s">
        <v>189</v>
      </c>
      <c r="M10" s="62">
        <f t="shared" si="2"/>
        <v>0.24151875982925183</v>
      </c>
      <c r="N10" s="60">
        <f t="shared" si="3"/>
        <v>0.24211875982925182</v>
      </c>
      <c r="O10" s="60">
        <f t="shared" si="4"/>
        <v>8</v>
      </c>
      <c r="P10" s="60" t="str">
        <f t="shared" si="5"/>
        <v>Brother/sister</v>
      </c>
      <c r="Q10" s="60">
        <f t="shared" si="6"/>
        <v>0.67962255672882499</v>
      </c>
      <c r="R10" s="60">
        <f t="shared" si="7"/>
        <v>0.66949712309049181</v>
      </c>
      <c r="S10" s="84"/>
      <c r="T10" s="60"/>
    </row>
    <row r="11" spans="2:20" x14ac:dyDescent="0.4">
      <c r="B11" s="37"/>
      <c r="C11" s="25">
        <v>211</v>
      </c>
      <c r="D11" s="26" t="s">
        <v>190</v>
      </c>
      <c r="E11" s="27">
        <f>VLOOKUP($C11,'Data Sheet 0'!$A$5:$CE$253,2+Sheet1!$D$9)</f>
        <v>12</v>
      </c>
      <c r="F11" s="28">
        <f t="shared" si="0"/>
        <v>6.7400584138395864E-2</v>
      </c>
      <c r="G11" s="66">
        <v>7</v>
      </c>
      <c r="H11" s="27">
        <f>VLOOKUP($C11,'Data Sheet 0'!$A$5:$CE$253,2+Sheet1!$D$15)</f>
        <v>205</v>
      </c>
      <c r="I11" s="28">
        <f t="shared" si="1"/>
        <v>3.9135132658554554E-2</v>
      </c>
      <c r="J11" s="50"/>
      <c r="K11" s="60">
        <v>7</v>
      </c>
      <c r="L11" s="56" t="s">
        <v>190</v>
      </c>
      <c r="M11" s="62">
        <f t="shared" si="2"/>
        <v>6.7400584138395864E-2</v>
      </c>
      <c r="N11" s="60">
        <f t="shared" si="3"/>
        <v>6.810058413839587E-2</v>
      </c>
      <c r="O11" s="60">
        <f t="shared" si="4"/>
        <v>11</v>
      </c>
      <c r="P11" s="60" t="str">
        <f t="shared" si="5"/>
        <v>Unrelated individual living in family household</v>
      </c>
      <c r="Q11" s="60">
        <f t="shared" si="6"/>
        <v>0.32015277465738035</v>
      </c>
      <c r="R11" s="60">
        <f t="shared" si="7"/>
        <v>0.28940907858716447</v>
      </c>
      <c r="S11" s="84"/>
      <c r="T11" s="60"/>
    </row>
    <row r="12" spans="2:20" x14ac:dyDescent="0.4">
      <c r="B12" s="21" t="s">
        <v>341</v>
      </c>
      <c r="C12" s="25">
        <v>212</v>
      </c>
      <c r="D12" s="26" t="s">
        <v>191</v>
      </c>
      <c r="E12" s="27">
        <f>VLOOKUP($C12,'Data Sheet 0'!$A$5:$CE$253,2+Sheet1!$D$9)</f>
        <v>35</v>
      </c>
      <c r="F12" s="28">
        <f t="shared" si="0"/>
        <v>0.19658503707032127</v>
      </c>
      <c r="G12" s="66">
        <v>8</v>
      </c>
      <c r="H12" s="27">
        <f>VLOOKUP($C12,'Data Sheet 0'!$A$5:$CE$253,2+Sheet1!$D$15)</f>
        <v>631</v>
      </c>
      <c r="I12" s="28">
        <f t="shared" si="1"/>
        <v>0.12045984735389233</v>
      </c>
      <c r="J12" s="50"/>
      <c r="K12" s="60">
        <v>8</v>
      </c>
      <c r="L12" s="56" t="s">
        <v>191</v>
      </c>
      <c r="M12" s="62">
        <f t="shared" si="2"/>
        <v>0.19658503707032127</v>
      </c>
      <c r="N12" s="60">
        <f t="shared" si="3"/>
        <v>0.19738503707032126</v>
      </c>
      <c r="O12" s="60">
        <f t="shared" si="4"/>
        <v>9</v>
      </c>
      <c r="P12" s="60" t="str">
        <f t="shared" si="5"/>
        <v>Grandfather/grandmother</v>
      </c>
      <c r="Q12" s="60">
        <f t="shared" si="6"/>
        <v>0.24151875982925183</v>
      </c>
      <c r="R12" s="60">
        <f t="shared" si="7"/>
        <v>7.788845914483053E-2</v>
      </c>
      <c r="S12" s="84"/>
      <c r="T12" s="60"/>
    </row>
    <row r="13" spans="2:20" x14ac:dyDescent="0.4">
      <c r="B13" s="37"/>
      <c r="C13" s="25">
        <v>213</v>
      </c>
      <c r="D13" s="26" t="s">
        <v>192</v>
      </c>
      <c r="E13" s="27">
        <f>VLOOKUP($C13,'Data Sheet 0'!$A$5:$CE$253,2+Sheet1!$D$9)</f>
        <v>0</v>
      </c>
      <c r="F13" s="28">
        <f t="shared" si="0"/>
        <v>0</v>
      </c>
      <c r="G13" s="66">
        <v>9</v>
      </c>
      <c r="H13" s="27">
        <f>VLOOKUP($C13,'Data Sheet 0'!$A$5:$CE$253,2+Sheet1!$D$15)</f>
        <v>23</v>
      </c>
      <c r="I13" s="28">
        <f t="shared" si="1"/>
        <v>4.3907709812036821E-3</v>
      </c>
      <c r="J13" s="50"/>
      <c r="K13" s="60">
        <v>9</v>
      </c>
      <c r="L13" s="56" t="s">
        <v>192</v>
      </c>
      <c r="M13" s="62">
        <f t="shared" si="2"/>
        <v>0</v>
      </c>
      <c r="N13" s="60">
        <f t="shared" si="3"/>
        <v>9.0000000000000008E-4</v>
      </c>
      <c r="O13" s="60">
        <f t="shared" si="4"/>
        <v>13</v>
      </c>
      <c r="P13" s="60" t="str">
        <f t="shared" si="5"/>
        <v>Uncle/aunt</v>
      </c>
      <c r="Q13" s="60">
        <f t="shared" si="6"/>
        <v>0.19658503707032127</v>
      </c>
      <c r="R13" s="60">
        <f t="shared" si="7"/>
        <v>0.12045984735389233</v>
      </c>
      <c r="S13" s="84"/>
      <c r="T13" s="60"/>
    </row>
    <row r="14" spans="2:20" x14ac:dyDescent="0.4">
      <c r="B14" s="21" t="s">
        <v>342</v>
      </c>
      <c r="C14" s="25">
        <v>214</v>
      </c>
      <c r="D14" s="26" t="s">
        <v>193</v>
      </c>
      <c r="E14" s="27">
        <f>VLOOKUP($C14,'Data Sheet 0'!$A$5:$CE$253,2+Sheet1!$D$9)</f>
        <v>18</v>
      </c>
      <c r="F14" s="28">
        <f t="shared" si="0"/>
        <v>0.10110087620759381</v>
      </c>
      <c r="G14" s="66">
        <v>10</v>
      </c>
      <c r="H14" s="27">
        <f>VLOOKUP($C14,'Data Sheet 0'!$A$5:$CE$253,2+Sheet1!$D$15)</f>
        <v>458</v>
      </c>
      <c r="I14" s="28">
        <f t="shared" si="1"/>
        <v>8.7433613451795053E-2</v>
      </c>
      <c r="J14" s="50"/>
      <c r="K14" s="60">
        <v>10</v>
      </c>
      <c r="L14" s="56" t="s">
        <v>193</v>
      </c>
      <c r="M14" s="62">
        <f t="shared" si="2"/>
        <v>0.10110087620759381</v>
      </c>
      <c r="N14" s="60">
        <f t="shared" si="3"/>
        <v>0.10210087620759381</v>
      </c>
      <c r="O14" s="60">
        <f t="shared" si="4"/>
        <v>10</v>
      </c>
      <c r="P14" s="60" t="str">
        <f t="shared" si="5"/>
        <v>Other related individual (nec)</v>
      </c>
      <c r="Q14" s="60">
        <f t="shared" si="6"/>
        <v>0.10110087620759381</v>
      </c>
      <c r="R14" s="60">
        <f t="shared" si="7"/>
        <v>8.7433613451795053E-2</v>
      </c>
      <c r="S14" s="84"/>
      <c r="T14" s="60"/>
    </row>
    <row r="15" spans="2:20" x14ac:dyDescent="0.4">
      <c r="B15" s="32"/>
      <c r="C15" s="25">
        <v>215</v>
      </c>
      <c r="D15" s="26" t="s">
        <v>194</v>
      </c>
      <c r="E15" s="27">
        <f>VLOOKUP($C15,'Data Sheet 0'!$A$5:$CE$253,2+Sheet1!$D$9)</f>
        <v>57</v>
      </c>
      <c r="F15" s="28">
        <f t="shared" si="0"/>
        <v>0.32015277465738035</v>
      </c>
      <c r="G15" s="66">
        <v>11</v>
      </c>
      <c r="H15" s="27">
        <f>VLOOKUP($C15,'Data Sheet 0'!$A$5:$CE$253,2+Sheet1!$D$15)</f>
        <v>1516</v>
      </c>
      <c r="I15" s="28">
        <f t="shared" si="1"/>
        <v>0.28940907858716447</v>
      </c>
      <c r="J15" s="50"/>
      <c r="K15" s="60">
        <v>11</v>
      </c>
      <c r="L15" s="56" t="s">
        <v>194</v>
      </c>
      <c r="M15" s="62">
        <f t="shared" si="2"/>
        <v>0.32015277465738035</v>
      </c>
      <c r="N15" s="60">
        <f t="shared" si="3"/>
        <v>0.32125277465738034</v>
      </c>
      <c r="O15" s="60">
        <f t="shared" si="4"/>
        <v>7</v>
      </c>
      <c r="P15" s="60" t="str">
        <f t="shared" si="5"/>
        <v>Cousin</v>
      </c>
      <c r="Q15" s="60">
        <f t="shared" si="6"/>
        <v>6.7400584138395864E-2</v>
      </c>
      <c r="R15" s="60">
        <f t="shared" si="7"/>
        <v>3.9135132658554554E-2</v>
      </c>
      <c r="S15" s="84"/>
      <c r="T15" s="60"/>
    </row>
    <row r="16" spans="2:20" x14ac:dyDescent="0.4">
      <c r="B16" s="21" t="s">
        <v>343</v>
      </c>
      <c r="C16" s="25">
        <v>216</v>
      </c>
      <c r="D16" s="26" t="s">
        <v>195</v>
      </c>
      <c r="E16" s="27">
        <f>VLOOKUP($C16,'Data Sheet 0'!$A$5:$CE$253,2+Sheet1!$D$9)</f>
        <v>267</v>
      </c>
      <c r="F16" s="28">
        <f t="shared" si="0"/>
        <v>1.4996629970793081</v>
      </c>
      <c r="G16" s="66">
        <v>12</v>
      </c>
      <c r="H16" s="27">
        <f>VLOOKUP($C16,'Data Sheet 0'!$A$5:$CE$253,2+Sheet1!$D$15)</f>
        <v>9293</v>
      </c>
      <c r="I16" s="28">
        <f t="shared" si="1"/>
        <v>1.7740623794924268</v>
      </c>
      <c r="J16" s="50"/>
      <c r="K16" s="60">
        <v>12</v>
      </c>
      <c r="L16" s="56" t="s">
        <v>195</v>
      </c>
      <c r="M16" s="62">
        <f t="shared" si="2"/>
        <v>1.4996629970793081</v>
      </c>
      <c r="N16" s="60">
        <f t="shared" si="3"/>
        <v>1.5008629970793081</v>
      </c>
      <c r="O16" s="60">
        <f t="shared" si="4"/>
        <v>5</v>
      </c>
      <c r="P16" s="60" t="str">
        <f t="shared" si="5"/>
        <v>Husband, wife or partner, same-sex couple</v>
      </c>
      <c r="Q16" s="60">
        <f t="shared" si="6"/>
        <v>6.1783868793529539E-2</v>
      </c>
      <c r="R16" s="60">
        <f t="shared" si="7"/>
        <v>0.14947711644706449</v>
      </c>
      <c r="S16" s="84"/>
      <c r="T16" s="60"/>
    </row>
    <row r="17" spans="2:20" x14ac:dyDescent="0.4">
      <c r="B17" s="32"/>
      <c r="C17" s="25">
        <v>217</v>
      </c>
      <c r="D17" s="26" t="s">
        <v>196</v>
      </c>
      <c r="E17" s="30">
        <f>VLOOKUP($C17,'Data Sheet 0'!$A$5:$CE$253,2+Sheet1!$D$9)</f>
        <v>3506</v>
      </c>
      <c r="F17" s="31">
        <f t="shared" si="0"/>
        <v>19.692203999101327</v>
      </c>
      <c r="G17" s="66">
        <v>13</v>
      </c>
      <c r="H17" s="30">
        <f>VLOOKUP($C17,'Data Sheet 0'!$A$5:$CE$253,2+Sheet1!$D$15)</f>
        <v>133709</v>
      </c>
      <c r="I17" s="31">
        <f t="shared" si="1"/>
        <v>25.525460744598398</v>
      </c>
      <c r="J17" s="50"/>
      <c r="K17" s="60">
        <v>13</v>
      </c>
      <c r="L17" s="56" t="s">
        <v>196</v>
      </c>
      <c r="M17" s="62">
        <f t="shared" si="2"/>
        <v>19.692203999101327</v>
      </c>
      <c r="N17" s="60">
        <f t="shared" si="3"/>
        <v>19.693503999101328</v>
      </c>
      <c r="O17" s="60">
        <f t="shared" si="4"/>
        <v>2</v>
      </c>
      <c r="P17" s="60" t="str">
        <f t="shared" si="5"/>
        <v>Nephew/niece</v>
      </c>
      <c r="Q17" s="60">
        <f t="shared" si="6"/>
        <v>0</v>
      </c>
      <c r="R17" s="60">
        <f t="shared" si="7"/>
        <v>4.3907709812036821E-3</v>
      </c>
      <c r="S17" s="84"/>
      <c r="T17" s="60"/>
    </row>
    <row r="18" spans="2:20" x14ac:dyDescent="0.4">
      <c r="B18" s="21" t="s">
        <v>344</v>
      </c>
      <c r="C18" s="25">
        <v>218</v>
      </c>
      <c r="D18" s="118" t="s">
        <v>14</v>
      </c>
      <c r="E18" s="119">
        <f>VLOOKUP($C18,'Data Sheet 0'!$A$5:$CE$253,2+Sheet1!$D$9)</f>
        <v>17804</v>
      </c>
      <c r="F18" s="35">
        <f t="shared" si="0"/>
        <v>100</v>
      </c>
      <c r="G18" s="87">
        <v>14</v>
      </c>
      <c r="H18" s="119">
        <f>VLOOKUP($C18,'Data Sheet 0'!$A$5:$CE$253,2+Sheet1!$D$15)</f>
        <v>523826</v>
      </c>
      <c r="I18" s="35">
        <f t="shared" si="1"/>
        <v>100</v>
      </c>
      <c r="J18" s="50"/>
      <c r="K18" s="84"/>
      <c r="L18" s="57"/>
      <c r="M18" s="85"/>
      <c r="N18" s="84"/>
      <c r="O18" s="84"/>
      <c r="P18" s="84"/>
      <c r="Q18" s="84"/>
      <c r="R18" s="84"/>
      <c r="S18" s="84"/>
      <c r="T18" s="60"/>
    </row>
    <row r="19" spans="2:20" x14ac:dyDescent="0.4">
      <c r="B19" s="32"/>
      <c r="C19"/>
      <c r="D19"/>
      <c r="E19"/>
      <c r="F19"/>
      <c r="G19" s="10"/>
      <c r="H19"/>
      <c r="I19"/>
      <c r="J19" s="50"/>
      <c r="K19" s="84"/>
      <c r="L19" s="57"/>
      <c r="M19" s="85"/>
      <c r="N19" s="84"/>
      <c r="O19" s="84"/>
      <c r="P19" s="84"/>
      <c r="Q19" s="84"/>
      <c r="R19" s="84"/>
      <c r="S19" s="84"/>
      <c r="T19" s="60"/>
    </row>
    <row r="20" spans="2:20" x14ac:dyDescent="0.4">
      <c r="B20" s="21" t="s">
        <v>345</v>
      </c>
      <c r="C20"/>
      <c r="D20"/>
      <c r="E20"/>
      <c r="F20"/>
      <c r="G20" s="10"/>
      <c r="H20"/>
      <c r="I20"/>
      <c r="J20" s="50"/>
      <c r="K20" s="84"/>
      <c r="L20" s="57"/>
      <c r="M20" s="85"/>
      <c r="N20" s="84"/>
      <c r="O20" s="84"/>
      <c r="P20" s="84"/>
      <c r="Q20" s="84"/>
      <c r="R20" s="84"/>
      <c r="S20" s="84"/>
      <c r="T20" s="60"/>
    </row>
    <row r="21" spans="2:20" x14ac:dyDescent="0.4">
      <c r="B21" s="32"/>
      <c r="C21"/>
      <c r="D21"/>
      <c r="E21"/>
      <c r="F21"/>
      <c r="G21" s="10"/>
      <c r="H21"/>
      <c r="I21"/>
      <c r="J21" s="50"/>
      <c r="K21" s="84"/>
      <c r="L21" s="57"/>
      <c r="M21" s="85"/>
      <c r="N21" s="84"/>
      <c r="O21" s="84"/>
      <c r="P21" s="84"/>
      <c r="Q21" s="84"/>
      <c r="R21" s="84"/>
      <c r="S21" s="84"/>
      <c r="T21" s="60"/>
    </row>
    <row r="22" spans="2:20" x14ac:dyDescent="0.4">
      <c r="B22" s="21" t="s">
        <v>323</v>
      </c>
      <c r="C22"/>
      <c r="D22"/>
      <c r="E22"/>
      <c r="F22"/>
      <c r="G22" s="10"/>
      <c r="H22"/>
      <c r="I22"/>
      <c r="J22" s="50"/>
      <c r="K22" s="84"/>
      <c r="L22" s="57"/>
      <c r="M22" s="85"/>
      <c r="N22" s="84"/>
      <c r="O22" s="84"/>
      <c r="P22" s="84"/>
      <c r="Q22" s="84"/>
      <c r="R22" s="84"/>
      <c r="S22" s="84"/>
      <c r="T22" s="60"/>
    </row>
    <row r="23" spans="2:20" x14ac:dyDescent="0.4">
      <c r="B23" s="32"/>
      <c r="C23"/>
      <c r="D23"/>
      <c r="E23"/>
      <c r="F23"/>
      <c r="G23"/>
      <c r="H23"/>
      <c r="I23"/>
      <c r="J23" s="50"/>
      <c r="K23" s="84"/>
      <c r="L23" s="57"/>
      <c r="M23" s="85"/>
      <c r="N23" s="84"/>
      <c r="O23" s="84"/>
      <c r="P23" s="84"/>
      <c r="Q23" s="84"/>
      <c r="R23" s="84"/>
      <c r="S23" s="84"/>
      <c r="T23" s="60"/>
    </row>
    <row r="24" spans="2:20" x14ac:dyDescent="0.4">
      <c r="B24" s="21" t="s">
        <v>346</v>
      </c>
      <c r="C24"/>
      <c r="D24"/>
      <c r="E24"/>
      <c r="F24"/>
      <c r="G24"/>
      <c r="H24"/>
      <c r="I24"/>
      <c r="J24" s="50"/>
      <c r="K24" s="84"/>
      <c r="L24" s="57"/>
      <c r="M24" s="85"/>
      <c r="N24" s="84"/>
      <c r="O24" s="84"/>
      <c r="P24" s="84"/>
      <c r="Q24" s="84"/>
      <c r="R24" s="84"/>
      <c r="S24" s="84"/>
      <c r="T24" s="60"/>
    </row>
    <row r="25" spans="2:20" x14ac:dyDescent="0.4">
      <c r="B25" s="32"/>
      <c r="C25"/>
      <c r="D25"/>
      <c r="E25"/>
      <c r="F25"/>
      <c r="G25"/>
      <c r="H25"/>
      <c r="I25"/>
      <c r="J25" s="50"/>
      <c r="K25" s="84"/>
      <c r="L25" s="57"/>
      <c r="M25" s="85"/>
      <c r="N25" s="84"/>
      <c r="O25" s="84"/>
      <c r="P25" s="84"/>
      <c r="Q25" s="84"/>
      <c r="R25" s="84"/>
      <c r="S25" s="84"/>
      <c r="T25" s="60"/>
    </row>
    <row r="26" spans="2:20" x14ac:dyDescent="0.4">
      <c r="B26" s="21" t="s">
        <v>347</v>
      </c>
      <c r="C26"/>
      <c r="D26"/>
      <c r="E26"/>
      <c r="F26"/>
      <c r="G26"/>
      <c r="H26"/>
      <c r="I26"/>
      <c r="J26" s="50"/>
      <c r="K26" s="84"/>
      <c r="L26" s="57"/>
      <c r="M26" s="85"/>
      <c r="N26" s="84"/>
      <c r="O26" s="84"/>
      <c r="P26" s="84"/>
      <c r="Q26" s="84"/>
      <c r="R26" s="84"/>
      <c r="S26" s="84"/>
      <c r="T26" s="60"/>
    </row>
    <row r="27" spans="2:20" x14ac:dyDescent="0.4">
      <c r="B27" s="32"/>
      <c r="C27"/>
      <c r="D27"/>
      <c r="E27"/>
      <c r="F27"/>
      <c r="G27"/>
      <c r="H27"/>
      <c r="I27"/>
      <c r="J27" s="50"/>
      <c r="K27" s="84"/>
      <c r="L27" s="57"/>
      <c r="M27" s="85"/>
      <c r="N27" s="84"/>
      <c r="O27" s="84"/>
      <c r="P27" s="84"/>
      <c r="Q27" s="84"/>
      <c r="R27" s="84"/>
      <c r="S27" s="84"/>
      <c r="T27" s="60"/>
    </row>
    <row r="28" spans="2:20" x14ac:dyDescent="0.4">
      <c r="B28" s="21" t="s">
        <v>348</v>
      </c>
      <c r="C28"/>
      <c r="D28"/>
      <c r="E28"/>
      <c r="F28"/>
      <c r="G28"/>
      <c r="H28"/>
      <c r="I28"/>
      <c r="J28" s="50"/>
      <c r="K28" s="84"/>
      <c r="L28" s="57"/>
      <c r="M28" s="85"/>
      <c r="N28" s="84"/>
      <c r="O28" s="84"/>
      <c r="P28" s="84"/>
      <c r="Q28" s="84"/>
      <c r="R28" s="84"/>
      <c r="S28" s="84"/>
      <c r="T28" s="60"/>
    </row>
    <row r="29" spans="2:20" x14ac:dyDescent="0.4">
      <c r="B29" s="13"/>
      <c r="C29"/>
      <c r="D29"/>
      <c r="E29"/>
      <c r="F29"/>
      <c r="G29"/>
      <c r="H29"/>
      <c r="I29"/>
      <c r="J29" s="50"/>
      <c r="K29" s="84"/>
      <c r="L29" s="57"/>
      <c r="M29" s="85"/>
      <c r="N29" s="84"/>
      <c r="O29" s="84"/>
      <c r="P29" s="84"/>
      <c r="Q29" s="84"/>
      <c r="R29" s="84"/>
      <c r="S29" s="84"/>
      <c r="T29" s="60"/>
    </row>
    <row r="30" spans="2:20" x14ac:dyDescent="0.4">
      <c r="B30" s="21" t="s">
        <v>349</v>
      </c>
      <c r="C30"/>
      <c r="D30"/>
      <c r="E30"/>
      <c r="F30"/>
      <c r="G30"/>
      <c r="H30"/>
      <c r="I30"/>
      <c r="J30" s="50"/>
      <c r="K30" s="84"/>
      <c r="L30" s="57"/>
      <c r="M30" s="85"/>
      <c r="N30" s="84"/>
      <c r="O30" s="84"/>
      <c r="P30" s="84"/>
      <c r="Q30" s="84"/>
      <c r="R30" s="84"/>
      <c r="S30" s="84"/>
      <c r="T30" s="60"/>
    </row>
    <row r="31" spans="2:20" x14ac:dyDescent="0.4">
      <c r="B31" s="32"/>
      <c r="C31"/>
      <c r="D31"/>
      <c r="E31"/>
      <c r="F31"/>
      <c r="G31"/>
      <c r="H31"/>
      <c r="I31"/>
      <c r="J31" s="50"/>
      <c r="K31" s="84"/>
      <c r="L31" s="57"/>
      <c r="M31" s="85"/>
      <c r="N31" s="84"/>
      <c r="O31" s="84"/>
      <c r="P31" s="84"/>
      <c r="Q31" s="84"/>
      <c r="R31" s="84"/>
      <c r="S31" s="84"/>
      <c r="T31" s="60"/>
    </row>
    <row r="32" spans="2:20" x14ac:dyDescent="0.4">
      <c r="B32" s="21" t="s">
        <v>350</v>
      </c>
      <c r="C32"/>
      <c r="D32"/>
      <c r="E32"/>
      <c r="F32"/>
      <c r="G32"/>
      <c r="H32"/>
      <c r="I32"/>
      <c r="J32" s="50"/>
      <c r="K32" s="84"/>
      <c r="L32" s="84"/>
      <c r="M32" s="84"/>
      <c r="N32" s="84"/>
      <c r="O32" s="84"/>
      <c r="P32" s="84"/>
      <c r="Q32" s="84"/>
      <c r="R32" s="84"/>
      <c r="S32" s="84"/>
      <c r="T32" s="60"/>
    </row>
    <row r="33" spans="2:19" x14ac:dyDescent="0.4">
      <c r="B33" s="32"/>
      <c r="C33" s="52"/>
      <c r="D33" s="24"/>
      <c r="E33" s="24"/>
      <c r="F33" s="24"/>
      <c r="G33" s="24"/>
      <c r="H33" s="24"/>
      <c r="I33" s="24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2:1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2:19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2:1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50"/>
      <c r="K36" s="50"/>
      <c r="L36" s="50"/>
      <c r="M36" s="50"/>
      <c r="N36" s="50"/>
      <c r="O36" s="50"/>
      <c r="P36" s="50"/>
      <c r="Q36" s="50"/>
      <c r="R36" s="50"/>
      <c r="S36" s="50"/>
    </row>
    <row r="37" spans="2:19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50"/>
      <c r="K37" s="50"/>
      <c r="L37" s="50"/>
      <c r="M37" s="50"/>
      <c r="N37" s="50"/>
      <c r="O37" s="50"/>
      <c r="P37" s="50"/>
      <c r="Q37" s="50"/>
      <c r="R37" s="50"/>
      <c r="S37" s="50"/>
    </row>
    <row r="38" spans="2:1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1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1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1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1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19" x14ac:dyDescent="0.4">
      <c r="C43" s="41"/>
      <c r="D43" s="24"/>
      <c r="E43" s="24"/>
      <c r="F43" s="24"/>
      <c r="G43" s="24"/>
      <c r="H43" s="24"/>
      <c r="I43" s="24"/>
    </row>
    <row r="44" spans="2:1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19" x14ac:dyDescent="0.4">
      <c r="C45" s="41"/>
      <c r="D45" s="24"/>
      <c r="E45" s="24"/>
      <c r="F45" s="24"/>
      <c r="G45" s="24"/>
      <c r="H45" s="24"/>
      <c r="I45" s="24"/>
    </row>
    <row r="46" spans="2:19" x14ac:dyDescent="0.4">
      <c r="C46" s="41"/>
      <c r="D46" s="120" t="s">
        <v>429</v>
      </c>
      <c r="E46" s="24"/>
      <c r="F46" s="24"/>
      <c r="G46" s="24"/>
      <c r="H46" s="24"/>
      <c r="I46" s="24"/>
    </row>
    <row r="47" spans="2:19" x14ac:dyDescent="0.4">
      <c r="C47" s="41"/>
      <c r="D47" s="24"/>
      <c r="E47" s="24"/>
      <c r="F47" s="24"/>
      <c r="G47" s="24"/>
      <c r="H47" s="24"/>
      <c r="I47" s="24"/>
    </row>
    <row r="48" spans="2:1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G57" s="24"/>
    </row>
    <row r="58" spans="3:9" x14ac:dyDescent="0.4">
      <c r="C58" s="41"/>
      <c r="G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400-000000000000}"/>
    <hyperlink ref="B4" location="Gender!C2" display="Gender!C2" xr:uid="{00000000-0004-0000-1400-000001000000}"/>
    <hyperlink ref="B6" location="Age!C2" display="Age!C2" xr:uid="{00000000-0004-0000-1400-000002000000}"/>
    <hyperlink ref="B8" location="Indigenous!C2" display="Indigenous!C2" xr:uid="{00000000-0004-0000-1400-000003000000}"/>
    <hyperlink ref="B10" location="Birthplaces!C2" display="Birthplaces!C2" xr:uid="{00000000-0004-0000-1400-000004000000}"/>
    <hyperlink ref="B12" location="Language!C2" display="Language!C2" xr:uid="{00000000-0004-0000-1400-000005000000}"/>
    <hyperlink ref="B14" location="Fluency!C2" display="Fluency!C2" xr:uid="{00000000-0004-0000-1400-000006000000}"/>
    <hyperlink ref="B16" location="'Year of arrival'!C2" display="'Year of arrival'!C2" xr:uid="{00000000-0004-0000-1400-000007000000}"/>
    <hyperlink ref="B18" location="Religion!C2" display="Religion!C2" xr:uid="{00000000-0004-0000-1400-000008000000}"/>
    <hyperlink ref="B20" location="'School Level'!C2" display="'School Level'!C2" xr:uid="{00000000-0004-0000-1400-000009000000}"/>
    <hyperlink ref="B22" location="'Post School'!C2" display="'Post School'!C2" xr:uid="{00000000-0004-0000-1400-00000A000000}"/>
    <hyperlink ref="B24" location="'Labour force'!C2" display="'Labour force'!C2" xr:uid="{00000000-0004-0000-1400-00000B000000}"/>
    <hyperlink ref="B26" location="Volunteering!C2" display="Volunteering!C2" xr:uid="{00000000-0004-0000-1400-00000C000000}"/>
    <hyperlink ref="B28" location="Incomes!C2" display="Incomes!C2" xr:uid="{00000000-0004-0000-1400-00000D000000}"/>
    <hyperlink ref="B30" location="Disability!C2" display="Disability!C2" xr:uid="{00000000-0004-0000-1400-00000E000000}"/>
    <hyperlink ref="B32" location="Carers!C2" display="Carers!C2" xr:uid="{00000000-0004-0000-1400-00000F000000}"/>
    <hyperlink ref="B34" location="'Marital Status'!C2" display="'Marital Status'!C2" xr:uid="{00000000-0004-0000-1400-000010000000}"/>
    <hyperlink ref="B36" location="Relationship!C2" display="Relationship!C2" xr:uid="{00000000-0004-0000-1400-000011000000}"/>
    <hyperlink ref="B38" location="'Home ownership'!C2" display="'Home ownership'!C2" xr:uid="{00000000-0004-0000-1400-000012000000}"/>
    <hyperlink ref="B40" location="'Non Private Accom'!C2" display="'Non Private Accom'!C2" xr:uid="{00000000-0004-0000-1400-000013000000}"/>
    <hyperlink ref="B42" location="Pensions!C2" display="Pensions!C2" xr:uid="{00000000-0004-0000-1400-000014000000}"/>
    <hyperlink ref="B44" location="Comparison!E3" display="Comparison!E3" xr:uid="{00000000-0004-0000-1400-000015000000}"/>
  </hyperlink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B1:J260"/>
  <sheetViews>
    <sheetView showGridLines="0" showRowColHeaders="0" workbookViewId="0">
      <selection activeCell="G2" sqref="G2:I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448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220</v>
      </c>
      <c r="D5" s="26" t="s">
        <v>197</v>
      </c>
      <c r="E5" s="27">
        <f>VLOOKUP($C5,'Data Sheet 0'!$A$5:$CE$253,2+Sheet1!$D$9)</f>
        <v>15473</v>
      </c>
      <c r="F5" s="28">
        <f>E5/E$8*100</f>
        <v>86.359323547468875</v>
      </c>
      <c r="G5" s="24"/>
      <c r="H5" s="27">
        <f>VLOOKUP($C5,'Data Sheet 0'!$A$5:$CE$253,2+Sheet1!$D$15)</f>
        <v>454302</v>
      </c>
      <c r="I5" s="28">
        <f>H5/H$8*100</f>
        <v>86.278330427648442</v>
      </c>
    </row>
    <row r="6" spans="2:10" x14ac:dyDescent="0.4">
      <c r="B6" s="21" t="s">
        <v>338</v>
      </c>
      <c r="C6" s="25">
        <v>221</v>
      </c>
      <c r="D6" s="26" t="s">
        <v>198</v>
      </c>
      <c r="E6" s="27">
        <f>VLOOKUP($C6,'Data Sheet 0'!$A$5:$CE$253,2+Sheet1!$D$9)</f>
        <v>2155</v>
      </c>
      <c r="F6" s="28">
        <f t="shared" ref="F6:F8" si="0">E6/E$8*100</f>
        <v>12.027683205893844</v>
      </c>
      <c r="G6" s="24"/>
      <c r="H6" s="27">
        <f>VLOOKUP($C6,'Data Sheet 0'!$A$5:$CE$253,2+Sheet1!$D$15)</f>
        <v>58760</v>
      </c>
      <c r="I6" s="28">
        <f t="shared" ref="I6:I8" si="1">H6/H$8*100</f>
        <v>11.159349278516544</v>
      </c>
    </row>
    <row r="7" spans="2:10" x14ac:dyDescent="0.4">
      <c r="B7" s="32"/>
      <c r="C7" s="25">
        <v>222</v>
      </c>
      <c r="D7" s="26" t="s">
        <v>143</v>
      </c>
      <c r="E7" s="27">
        <f>VLOOKUP($C7,'Data Sheet 0'!$A$5:$CE$253,2+Sheet1!$D$9)</f>
        <v>289</v>
      </c>
      <c r="F7" s="28">
        <f t="shared" si="0"/>
        <v>1.6129932466372718</v>
      </c>
      <c r="G7" s="24"/>
      <c r="H7" s="27">
        <f>VLOOKUP($C7,'Data Sheet 0'!$A$5:$CE$253,2+Sheet1!$D$15)</f>
        <v>13492</v>
      </c>
      <c r="I7" s="28">
        <f t="shared" si="1"/>
        <v>2.5623202938350103</v>
      </c>
    </row>
    <row r="8" spans="2:10" x14ac:dyDescent="0.4">
      <c r="B8" s="21" t="s">
        <v>339</v>
      </c>
      <c r="C8" s="25">
        <v>223</v>
      </c>
      <c r="D8" s="118" t="s">
        <v>199</v>
      </c>
      <c r="E8" s="119">
        <f>VLOOKUP($C8,'Data Sheet 0'!$A$5:$CE$253,2+Sheet1!$D$9)</f>
        <v>17917</v>
      </c>
      <c r="F8" s="35">
        <f t="shared" si="0"/>
        <v>100</v>
      </c>
      <c r="G8" s="87"/>
      <c r="H8" s="119">
        <f>VLOOKUP($C8,'Data Sheet 0'!$A$5:$CE$253,2+Sheet1!$D$15)</f>
        <v>526554</v>
      </c>
      <c r="I8" s="35">
        <f t="shared" si="1"/>
        <v>100</v>
      </c>
    </row>
    <row r="9" spans="2:10" x14ac:dyDescent="0.4">
      <c r="B9" s="37"/>
      <c r="C9" s="41"/>
      <c r="D9" s="24"/>
      <c r="E9" s="24"/>
      <c r="F9" s="24"/>
      <c r="G9" s="24"/>
      <c r="H9" s="24"/>
      <c r="I9" s="24"/>
      <c r="J9" s="24"/>
    </row>
    <row r="10" spans="2:10" x14ac:dyDescent="0.4">
      <c r="B10" s="21" t="s">
        <v>340</v>
      </c>
      <c r="C10" s="14">
        <v>1</v>
      </c>
      <c r="D10" s="38"/>
      <c r="E10" s="38"/>
      <c r="F10" s="38"/>
      <c r="G10" s="38"/>
      <c r="H10" s="24"/>
      <c r="I10" s="24"/>
      <c r="J10" s="24"/>
    </row>
    <row r="11" spans="2:10" x14ac:dyDescent="0.4">
      <c r="B11" s="37"/>
      <c r="C11" s="14">
        <v>1</v>
      </c>
      <c r="D11" s="38"/>
      <c r="E11" s="38" t="str">
        <f>E3</f>
        <v>Hume</v>
      </c>
      <c r="F11" s="38" t="str">
        <f>H3</f>
        <v>Metro. Melbourne</v>
      </c>
      <c r="G11" s="38"/>
      <c r="H11" s="24"/>
      <c r="I11" s="24"/>
      <c r="J11" s="24"/>
    </row>
    <row r="12" spans="2:10" x14ac:dyDescent="0.4">
      <c r="B12" s="21" t="s">
        <v>341</v>
      </c>
      <c r="C12" s="14">
        <v>1</v>
      </c>
      <c r="D12" s="47" t="s">
        <v>197</v>
      </c>
      <c r="E12" s="40">
        <f>F5</f>
        <v>86.359323547468875</v>
      </c>
      <c r="F12" s="40">
        <f>I5</f>
        <v>86.278330427648442</v>
      </c>
      <c r="G12" s="38"/>
      <c r="I12" s="24"/>
      <c r="J12" s="24"/>
    </row>
    <row r="13" spans="2:10" x14ac:dyDescent="0.4">
      <c r="B13" s="37"/>
      <c r="C13" s="14">
        <v>1</v>
      </c>
      <c r="D13" s="47" t="s">
        <v>198</v>
      </c>
      <c r="E13" s="40">
        <f t="shared" ref="E13:E14" si="2">F6</f>
        <v>12.027683205893844</v>
      </c>
      <c r="F13" s="40">
        <f>I6</f>
        <v>11.159349278516544</v>
      </c>
      <c r="G13" s="38"/>
      <c r="I13" s="24"/>
      <c r="J13" s="24"/>
    </row>
    <row r="14" spans="2:10" x14ac:dyDescent="0.4">
      <c r="B14" s="21" t="s">
        <v>342</v>
      </c>
      <c r="C14" s="14">
        <v>1</v>
      </c>
      <c r="D14" s="47" t="s">
        <v>143</v>
      </c>
      <c r="E14" s="40">
        <f t="shared" si="2"/>
        <v>1.6129932466372718</v>
      </c>
      <c r="F14" s="40">
        <f>I7</f>
        <v>2.5623202938350103</v>
      </c>
      <c r="G14" s="38"/>
      <c r="I14" s="24"/>
      <c r="J14" s="24"/>
    </row>
    <row r="15" spans="2:10" x14ac:dyDescent="0.4">
      <c r="B15" s="32"/>
      <c r="C15" s="14">
        <v>1</v>
      </c>
      <c r="D15" s="38"/>
      <c r="E15" s="38"/>
      <c r="F15" s="38"/>
      <c r="G15" s="38"/>
      <c r="H15" s="24"/>
      <c r="I15" s="24"/>
      <c r="J15" s="24"/>
    </row>
    <row r="16" spans="2:1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4">
      <c r="B35" s="32"/>
      <c r="C35" s="14">
        <v>1</v>
      </c>
      <c r="D35" s="120" t="s">
        <v>430</v>
      </c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G58" s="24"/>
    </row>
    <row r="59" spans="3:10" x14ac:dyDescent="0.4">
      <c r="C59" s="41"/>
      <c r="G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500-000000000000}"/>
    <hyperlink ref="B4" location="Gender!C2" display="Gender!C2" xr:uid="{00000000-0004-0000-1500-000001000000}"/>
    <hyperlink ref="B6" location="Age!C2" display="Age!C2" xr:uid="{00000000-0004-0000-1500-000002000000}"/>
    <hyperlink ref="B8" location="Indigenous!C2" display="Indigenous!C2" xr:uid="{00000000-0004-0000-1500-000003000000}"/>
    <hyperlink ref="B10" location="Birthplaces!C2" display="Birthplaces!C2" xr:uid="{00000000-0004-0000-1500-000004000000}"/>
    <hyperlink ref="B12" location="Language!C2" display="Language!C2" xr:uid="{00000000-0004-0000-1500-000005000000}"/>
    <hyperlink ref="B14" location="Fluency!C2" display="Fluency!C2" xr:uid="{00000000-0004-0000-1500-000006000000}"/>
    <hyperlink ref="B16" location="'Year of arrival'!C2" display="'Year of arrival'!C2" xr:uid="{00000000-0004-0000-1500-000007000000}"/>
    <hyperlink ref="B18" location="Religion!C2" display="Religion!C2" xr:uid="{00000000-0004-0000-1500-000008000000}"/>
    <hyperlink ref="B20" location="'School Level'!C2" display="'School Level'!C2" xr:uid="{00000000-0004-0000-1500-000009000000}"/>
    <hyperlink ref="B22" location="'Post School'!C2" display="'Post School'!C2" xr:uid="{00000000-0004-0000-1500-00000A000000}"/>
    <hyperlink ref="B24" location="'Labour force'!C2" display="'Labour force'!C2" xr:uid="{00000000-0004-0000-1500-00000B000000}"/>
    <hyperlink ref="B26" location="Volunteering!C2" display="Volunteering!C2" xr:uid="{00000000-0004-0000-1500-00000C000000}"/>
    <hyperlink ref="B28" location="Incomes!C2" display="Incomes!C2" xr:uid="{00000000-0004-0000-1500-00000D000000}"/>
    <hyperlink ref="B30" location="Disability!C2" display="Disability!C2" xr:uid="{00000000-0004-0000-1500-00000E000000}"/>
    <hyperlink ref="B32" location="Carers!C2" display="Carers!C2" xr:uid="{00000000-0004-0000-1500-00000F000000}"/>
    <hyperlink ref="B34" location="'Marital Status'!C2" display="'Marital Status'!C2" xr:uid="{00000000-0004-0000-1500-000010000000}"/>
    <hyperlink ref="B36" location="Relationship!C2" display="Relationship!C2" xr:uid="{00000000-0004-0000-1500-000011000000}"/>
    <hyperlink ref="B38" location="'Home ownership'!C2" display="'Home ownership'!C2" xr:uid="{00000000-0004-0000-1500-000012000000}"/>
    <hyperlink ref="B40" location="'Non Private Accom'!C2" display="'Non Private Accom'!C2" xr:uid="{00000000-0004-0000-1500-000013000000}"/>
    <hyperlink ref="B42" location="Pensions!C2" display="Pensions!C2" xr:uid="{00000000-0004-0000-1500-000014000000}"/>
    <hyperlink ref="B44" location="Comparison!E3" display="Comparison!E3" xr:uid="{00000000-0004-0000-1500-000015000000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T260"/>
  <sheetViews>
    <sheetView showGridLines="0" showRowColHeaders="0" workbookViewId="0">
      <selection activeCell="B4" sqref="B4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1" width="9.1328125" style="16"/>
    <col min="12" max="12" width="36.3984375" style="16" customWidth="1"/>
    <col min="13" max="16384" width="9.1328125" style="16"/>
  </cols>
  <sheetData>
    <row r="1" spans="2:20" ht="28.5" x14ac:dyDescent="0.85">
      <c r="D1" s="123" t="s">
        <v>449</v>
      </c>
      <c r="E1" s="123"/>
      <c r="F1" s="123"/>
      <c r="G1" s="123"/>
      <c r="H1" s="123"/>
      <c r="I1" s="123"/>
    </row>
    <row r="2" spans="2:20" ht="18" x14ac:dyDescent="0.55000000000000004">
      <c r="G2" s="137" t="s">
        <v>334</v>
      </c>
      <c r="H2" s="137"/>
      <c r="I2" s="137"/>
      <c r="J2" s="50"/>
      <c r="K2" s="50"/>
      <c r="L2" s="50"/>
      <c r="M2" s="50"/>
      <c r="N2" s="50"/>
      <c r="O2" s="50"/>
      <c r="P2" s="50"/>
      <c r="Q2" s="50"/>
      <c r="R2" s="50"/>
    </row>
    <row r="3" spans="2:2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  <c r="J3" s="50"/>
      <c r="K3" s="50"/>
      <c r="L3" s="50"/>
      <c r="M3" s="50"/>
      <c r="N3" s="50"/>
      <c r="O3" s="50"/>
      <c r="P3" s="50"/>
      <c r="Q3" s="50"/>
      <c r="R3" s="50"/>
    </row>
    <row r="4" spans="2:2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  <c r="J4" s="50"/>
      <c r="K4" s="60"/>
      <c r="L4" s="60"/>
      <c r="M4" s="60"/>
      <c r="N4" s="60"/>
      <c r="O4" s="60"/>
      <c r="P4" s="60"/>
      <c r="Q4" s="60" t="str">
        <f>E3</f>
        <v>Hume</v>
      </c>
      <c r="R4" s="60" t="str">
        <f>H3</f>
        <v>Metro. Melbourne</v>
      </c>
      <c r="S4" s="60"/>
      <c r="T4" s="60"/>
    </row>
    <row r="5" spans="2:20" x14ac:dyDescent="0.4">
      <c r="B5" s="13"/>
      <c r="C5" s="25">
        <v>225</v>
      </c>
      <c r="D5" s="26" t="s">
        <v>200</v>
      </c>
      <c r="E5" s="27">
        <f>VLOOKUP($C5,'Data Sheet 0'!$A$5:$CE$253,2+Sheet1!$D$9)</f>
        <v>207</v>
      </c>
      <c r="F5" s="28">
        <f>E5/SUM(E$5:E$20)*100</f>
        <v>19.789674952198851</v>
      </c>
      <c r="G5" s="61">
        <v>1</v>
      </c>
      <c r="H5" s="27">
        <f>VLOOKUP($C5,'Data Sheet 0'!$A$5:$CE$253,2+Sheet1!$D$15)</f>
        <v>3598</v>
      </c>
      <c r="I5" s="28">
        <f>H5/SUM(H$5:H$20)*100</f>
        <v>7.9628195197521308</v>
      </c>
      <c r="J5" s="50"/>
      <c r="K5" s="60">
        <v>1</v>
      </c>
      <c r="L5" s="56" t="s">
        <v>200</v>
      </c>
      <c r="M5" s="62">
        <f>F5</f>
        <v>19.789674952198851</v>
      </c>
      <c r="N5" s="60">
        <f>M5+K5*0.0001</f>
        <v>19.789774952198851</v>
      </c>
      <c r="O5" s="60">
        <f>RANK(N5,N$5:N$20)</f>
        <v>3</v>
      </c>
      <c r="P5" s="60" t="str">
        <f>VLOOKUP(MATCH(K5,O$5:O$20,0),$K$5:$M$20,2)</f>
        <v>Accommodation for the retired or aged</v>
      </c>
      <c r="Q5" s="60">
        <f>VLOOKUP(MATCH(K5,O$5:O$20,0),$K$5:$M$20,3)</f>
        <v>36.806883365200768</v>
      </c>
      <c r="R5" s="60">
        <f>VLOOKUP(MATCH(P5,$D$5:$D$20,0),$G$5:$I$20,3)</f>
        <v>31.242669027332081</v>
      </c>
      <c r="S5" s="60"/>
      <c r="T5" s="60"/>
    </row>
    <row r="6" spans="2:20" x14ac:dyDescent="0.4">
      <c r="B6" s="21" t="s">
        <v>338</v>
      </c>
      <c r="C6" s="25">
        <v>226</v>
      </c>
      <c r="D6" s="26" t="s">
        <v>201</v>
      </c>
      <c r="E6" s="27">
        <f>VLOOKUP($C6,'Data Sheet 0'!$A$5:$CE$253,2+Sheet1!$D$9)</f>
        <v>0</v>
      </c>
      <c r="F6" s="28">
        <f t="shared" ref="F6:F20" si="0">E6/SUM(E$5:E$20)*100</f>
        <v>0</v>
      </c>
      <c r="G6" s="61">
        <v>2</v>
      </c>
      <c r="H6" s="27">
        <f>VLOOKUP($C6,'Data Sheet 0'!$A$5:$CE$253,2+Sheet1!$D$15)</f>
        <v>0</v>
      </c>
      <c r="I6" s="28">
        <f t="shared" ref="I6:I20" si="1">H6/SUM(H$5:H$20)*100</f>
        <v>0</v>
      </c>
      <c r="J6" s="50"/>
      <c r="K6" s="60">
        <v>2</v>
      </c>
      <c r="L6" s="56" t="s">
        <v>201</v>
      </c>
      <c r="M6" s="62">
        <f t="shared" ref="M6:M19" si="2">F6</f>
        <v>0</v>
      </c>
      <c r="N6" s="60">
        <f t="shared" ref="N6:N20" si="3">M6+K6*0.0001</f>
        <v>2.0000000000000001E-4</v>
      </c>
      <c r="O6" s="60">
        <f t="shared" ref="O6:O20" si="4">RANK(N6,N$5:N$20)</f>
        <v>16</v>
      </c>
      <c r="P6" s="60" t="str">
        <f t="shared" ref="P6:P20" si="5">VLOOKUP(MATCH(K6,O$5:O$20,0),$K$5:$M$20,2)</f>
        <v>Nursing home</v>
      </c>
      <c r="Q6" s="60">
        <f t="shared" ref="Q6:Q20" si="6">VLOOKUP(MATCH(K6,O$5:O$20,0),$K$5:$M$20,3)</f>
        <v>34.703632887189293</v>
      </c>
      <c r="R6" s="60">
        <f t="shared" ref="R6:R20" si="7">VLOOKUP(MATCH(P6,$D$5:$D$20,0),$G$5:$I$20,3)</f>
        <v>43.702556158017039</v>
      </c>
      <c r="S6" s="60"/>
      <c r="T6" s="60"/>
    </row>
    <row r="7" spans="2:20" x14ac:dyDescent="0.4">
      <c r="B7" s="32"/>
      <c r="C7" s="25">
        <v>227</v>
      </c>
      <c r="D7" s="26" t="s">
        <v>202</v>
      </c>
      <c r="E7" s="27">
        <f>VLOOKUP($C7,'Data Sheet 0'!$A$5:$CE$253,2+Sheet1!$D$9)</f>
        <v>0</v>
      </c>
      <c r="F7" s="28">
        <f t="shared" si="0"/>
        <v>0</v>
      </c>
      <c r="G7" s="61">
        <v>3</v>
      </c>
      <c r="H7" s="27">
        <f>VLOOKUP($C7,'Data Sheet 0'!$A$5:$CE$253,2+Sheet1!$D$15)</f>
        <v>15</v>
      </c>
      <c r="I7" s="28">
        <f t="shared" si="1"/>
        <v>3.3196857364169524E-2</v>
      </c>
      <c r="J7" s="50"/>
      <c r="K7" s="60">
        <v>3</v>
      </c>
      <c r="L7" s="56" t="s">
        <v>202</v>
      </c>
      <c r="M7" s="62">
        <f t="shared" si="2"/>
        <v>0</v>
      </c>
      <c r="N7" s="60">
        <f t="shared" si="3"/>
        <v>3.0000000000000003E-4</v>
      </c>
      <c r="O7" s="60">
        <f t="shared" si="4"/>
        <v>15</v>
      </c>
      <c r="P7" s="60" t="str">
        <f t="shared" si="5"/>
        <v>Hotel, motel, bed and breakfast</v>
      </c>
      <c r="Q7" s="60">
        <f t="shared" si="6"/>
        <v>19.789674952198851</v>
      </c>
      <c r="R7" s="60">
        <f t="shared" si="7"/>
        <v>7.9628195197521308</v>
      </c>
      <c r="S7" s="60"/>
      <c r="T7" s="60"/>
    </row>
    <row r="8" spans="2:20" x14ac:dyDescent="0.4">
      <c r="B8" s="21" t="s">
        <v>339</v>
      </c>
      <c r="C8" s="25">
        <v>228</v>
      </c>
      <c r="D8" s="26" t="s">
        <v>203</v>
      </c>
      <c r="E8" s="27">
        <f>VLOOKUP($C8,'Data Sheet 0'!$A$5:$CE$253,2+Sheet1!$D$9)</f>
        <v>3</v>
      </c>
      <c r="F8" s="28">
        <f t="shared" si="0"/>
        <v>0.28680688336520077</v>
      </c>
      <c r="G8" s="61">
        <v>4</v>
      </c>
      <c r="H8" s="27">
        <f>VLOOKUP($C8,'Data Sheet 0'!$A$5:$CE$253,2+Sheet1!$D$15)</f>
        <v>441</v>
      </c>
      <c r="I8" s="28">
        <f t="shared" si="1"/>
        <v>0.975987606506584</v>
      </c>
      <c r="J8" s="50"/>
      <c r="K8" s="60">
        <v>4</v>
      </c>
      <c r="L8" s="56" t="s">
        <v>203</v>
      </c>
      <c r="M8" s="62">
        <f t="shared" si="2"/>
        <v>0.28680688336520077</v>
      </c>
      <c r="N8" s="60">
        <f t="shared" si="3"/>
        <v>0.28720688336520078</v>
      </c>
      <c r="O8" s="60">
        <f t="shared" si="4"/>
        <v>7</v>
      </c>
      <c r="P8" s="60" t="str">
        <f t="shared" si="5"/>
        <v>Public hospital (not psychiatric)</v>
      </c>
      <c r="Q8" s="60">
        <f t="shared" si="6"/>
        <v>7.2657743785850863</v>
      </c>
      <c r="R8" s="60">
        <f t="shared" si="7"/>
        <v>8.0845413300874185</v>
      </c>
      <c r="S8" s="60"/>
      <c r="T8" s="60"/>
    </row>
    <row r="9" spans="2:20" x14ac:dyDescent="0.4">
      <c r="B9" s="37"/>
      <c r="C9" s="25">
        <v>231</v>
      </c>
      <c r="D9" s="26" t="s">
        <v>206</v>
      </c>
      <c r="E9" s="27">
        <f>VLOOKUP($C9,'Data Sheet 0'!$A$5:$CE$253,2+Sheet1!$D$9)</f>
        <v>76</v>
      </c>
      <c r="F9" s="28">
        <f t="shared" si="0"/>
        <v>7.2657743785850863</v>
      </c>
      <c r="G9" s="61">
        <v>5</v>
      </c>
      <c r="H9" s="27">
        <f>VLOOKUP($C9,'Data Sheet 0'!$A$5:$CE$253,2+Sheet1!$D$15)</f>
        <v>3653</v>
      </c>
      <c r="I9" s="28">
        <f t="shared" si="1"/>
        <v>8.0845413300874185</v>
      </c>
      <c r="J9" s="50"/>
      <c r="K9" s="60">
        <v>5</v>
      </c>
      <c r="L9" s="56" t="s">
        <v>206</v>
      </c>
      <c r="M9" s="62">
        <f t="shared" si="2"/>
        <v>7.2657743785850863</v>
      </c>
      <c r="N9" s="60">
        <f t="shared" si="3"/>
        <v>7.2662743785850861</v>
      </c>
      <c r="O9" s="60">
        <f t="shared" si="4"/>
        <v>4</v>
      </c>
      <c r="P9" s="60" t="str">
        <f t="shared" si="5"/>
        <v>Hostel for the disabled</v>
      </c>
      <c r="Q9" s="60">
        <f t="shared" si="6"/>
        <v>0.86042065009560231</v>
      </c>
      <c r="R9" s="60">
        <f t="shared" si="7"/>
        <v>0.90959389177824501</v>
      </c>
      <c r="S9" s="60"/>
      <c r="T9" s="60"/>
    </row>
    <row r="10" spans="2:20" x14ac:dyDescent="0.4">
      <c r="B10" s="21" t="s">
        <v>340</v>
      </c>
      <c r="C10" s="25">
        <v>232</v>
      </c>
      <c r="D10" s="26" t="s">
        <v>207</v>
      </c>
      <c r="E10" s="27">
        <f>VLOOKUP($C10,'Data Sheet 0'!$A$5:$CE$253,2+Sheet1!$D$9)</f>
        <v>0</v>
      </c>
      <c r="F10" s="28">
        <f t="shared" si="0"/>
        <v>0</v>
      </c>
      <c r="G10" s="61">
        <v>6</v>
      </c>
      <c r="H10" s="27">
        <f>VLOOKUP($C10,'Data Sheet 0'!$A$5:$CE$253,2+Sheet1!$D$15)</f>
        <v>2465</v>
      </c>
      <c r="I10" s="28">
        <f t="shared" si="1"/>
        <v>5.4553502268451917</v>
      </c>
      <c r="J10" s="50"/>
      <c r="K10" s="60">
        <v>6</v>
      </c>
      <c r="L10" s="56" t="s">
        <v>207</v>
      </c>
      <c r="M10" s="62">
        <f t="shared" si="2"/>
        <v>0</v>
      </c>
      <c r="N10" s="60">
        <f t="shared" si="3"/>
        <v>6.0000000000000006E-4</v>
      </c>
      <c r="O10" s="60">
        <f t="shared" si="4"/>
        <v>14</v>
      </c>
      <c r="P10" s="60" t="str">
        <f t="shared" si="5"/>
        <v>Convent, monastery, etc.</v>
      </c>
      <c r="Q10" s="60">
        <f t="shared" si="6"/>
        <v>0.28680688336520077</v>
      </c>
      <c r="R10" s="60">
        <f t="shared" si="7"/>
        <v>0.66172402345911252</v>
      </c>
      <c r="S10" s="60"/>
      <c r="T10" s="60"/>
    </row>
    <row r="11" spans="2:20" x14ac:dyDescent="0.4">
      <c r="B11" s="37"/>
      <c r="C11" s="25">
        <v>233</v>
      </c>
      <c r="D11" s="26" t="s">
        <v>208</v>
      </c>
      <c r="E11" s="27">
        <f>VLOOKUP($C11,'Data Sheet 0'!$A$5:$CE$253,2+Sheet1!$D$9)</f>
        <v>0</v>
      </c>
      <c r="F11" s="28">
        <f t="shared" si="0"/>
        <v>0</v>
      </c>
      <c r="G11" s="61">
        <v>7</v>
      </c>
      <c r="H11" s="27">
        <f>VLOOKUP($C11,'Data Sheet 0'!$A$5:$CE$253,2+Sheet1!$D$15)</f>
        <v>265</v>
      </c>
      <c r="I11" s="28">
        <f t="shared" si="1"/>
        <v>0.58647781343366157</v>
      </c>
      <c r="J11" s="50"/>
      <c r="K11" s="60">
        <v>7</v>
      </c>
      <c r="L11" s="56" t="s">
        <v>208</v>
      </c>
      <c r="M11" s="62">
        <f t="shared" si="2"/>
        <v>0</v>
      </c>
      <c r="N11" s="60">
        <f t="shared" si="3"/>
        <v>6.9999999999999999E-4</v>
      </c>
      <c r="O11" s="60">
        <f t="shared" si="4"/>
        <v>13</v>
      </c>
      <c r="P11" s="60" t="str">
        <f t="shared" si="5"/>
        <v>Boarding house, private hotel</v>
      </c>
      <c r="Q11" s="60">
        <f t="shared" si="6"/>
        <v>0.28680688336520077</v>
      </c>
      <c r="R11" s="60">
        <f t="shared" si="7"/>
        <v>0.975987606506584</v>
      </c>
      <c r="S11" s="60"/>
      <c r="T11" s="60"/>
    </row>
    <row r="12" spans="2:20" x14ac:dyDescent="0.4">
      <c r="B12" s="21" t="s">
        <v>341</v>
      </c>
      <c r="C12" s="25">
        <v>234</v>
      </c>
      <c r="D12" s="26" t="s">
        <v>209</v>
      </c>
      <c r="E12" s="27">
        <f>VLOOKUP($C12,'Data Sheet 0'!$A$5:$CE$253,2+Sheet1!$D$9)</f>
        <v>9</v>
      </c>
      <c r="F12" s="28">
        <f t="shared" si="0"/>
        <v>0.86042065009560231</v>
      </c>
      <c r="G12" s="61">
        <v>8</v>
      </c>
      <c r="H12" s="27">
        <f>VLOOKUP($C12,'Data Sheet 0'!$A$5:$CE$253,2+Sheet1!$D$15)</f>
        <v>411</v>
      </c>
      <c r="I12" s="28">
        <f t="shared" si="1"/>
        <v>0.90959389177824501</v>
      </c>
      <c r="J12" s="50"/>
      <c r="K12" s="60">
        <v>8</v>
      </c>
      <c r="L12" s="56" t="s">
        <v>209</v>
      </c>
      <c r="M12" s="62">
        <f t="shared" si="2"/>
        <v>0.86042065009560231</v>
      </c>
      <c r="N12" s="60">
        <f t="shared" si="3"/>
        <v>0.86122065009560234</v>
      </c>
      <c r="O12" s="60">
        <f t="shared" si="4"/>
        <v>5</v>
      </c>
      <c r="P12" s="60" t="str">
        <f t="shared" si="5"/>
        <v>Other and non-classifiable</v>
      </c>
      <c r="Q12" s="60">
        <f t="shared" si="6"/>
        <v>0</v>
      </c>
      <c r="R12" s="60">
        <f t="shared" si="7"/>
        <v>0.19254177271218323</v>
      </c>
      <c r="S12" s="60"/>
      <c r="T12" s="60"/>
    </row>
    <row r="13" spans="2:20" x14ac:dyDescent="0.4">
      <c r="B13" s="37"/>
      <c r="C13" s="25">
        <v>235</v>
      </c>
      <c r="D13" s="26" t="s">
        <v>210</v>
      </c>
      <c r="E13" s="27">
        <f>VLOOKUP($C13,'Data Sheet 0'!$A$5:$CE$253,2+Sheet1!$D$9)</f>
        <v>363</v>
      </c>
      <c r="F13" s="28">
        <f t="shared" si="0"/>
        <v>34.703632887189293</v>
      </c>
      <c r="G13" s="61">
        <v>9</v>
      </c>
      <c r="H13" s="27">
        <f>VLOOKUP($C13,'Data Sheet 0'!$A$5:$CE$253,2+Sheet1!$D$15)</f>
        <v>19747</v>
      </c>
      <c r="I13" s="28">
        <f t="shared" si="1"/>
        <v>43.702556158017039</v>
      </c>
      <c r="J13" s="50"/>
      <c r="K13" s="60">
        <v>9</v>
      </c>
      <c r="L13" s="56" t="s">
        <v>210</v>
      </c>
      <c r="M13" s="62">
        <f t="shared" si="2"/>
        <v>34.703632887189293</v>
      </c>
      <c r="N13" s="60">
        <f t="shared" si="3"/>
        <v>34.704532887189295</v>
      </c>
      <c r="O13" s="60">
        <f t="shared" si="4"/>
        <v>2</v>
      </c>
      <c r="P13" s="60" t="str">
        <f t="shared" si="5"/>
        <v>Immigration detention centre</v>
      </c>
      <c r="Q13" s="60">
        <f t="shared" si="6"/>
        <v>0</v>
      </c>
      <c r="R13" s="60">
        <f t="shared" si="7"/>
        <v>0</v>
      </c>
      <c r="S13" s="60"/>
      <c r="T13" s="60"/>
    </row>
    <row r="14" spans="2:20" x14ac:dyDescent="0.4">
      <c r="B14" s="21" t="s">
        <v>342</v>
      </c>
      <c r="C14" s="25">
        <v>236</v>
      </c>
      <c r="D14" s="26" t="s">
        <v>408</v>
      </c>
      <c r="E14" s="27">
        <f>VLOOKUP($C14,'Data Sheet 0'!$A$5:$CE$253,2+Sheet1!$D$9)</f>
        <v>385</v>
      </c>
      <c r="F14" s="28">
        <f t="shared" si="0"/>
        <v>36.806883365200768</v>
      </c>
      <c r="G14" s="61">
        <v>10</v>
      </c>
      <c r="H14" s="27">
        <f>VLOOKUP($C14,'Data Sheet 0'!$A$5:$CE$253,2+Sheet1!$D$15)</f>
        <v>14117</v>
      </c>
      <c r="I14" s="28">
        <f t="shared" si="1"/>
        <v>31.242669027332081</v>
      </c>
      <c r="J14" s="50"/>
      <c r="K14" s="60">
        <v>10</v>
      </c>
      <c r="L14" s="56" t="s">
        <v>408</v>
      </c>
      <c r="M14" s="62">
        <f t="shared" si="2"/>
        <v>36.806883365200768</v>
      </c>
      <c r="N14" s="60">
        <f t="shared" si="3"/>
        <v>36.807883365200766</v>
      </c>
      <c r="O14" s="60">
        <f t="shared" si="4"/>
        <v>1</v>
      </c>
      <c r="P14" s="60" t="str">
        <f t="shared" si="5"/>
        <v>Prison, corrective institution for adults</v>
      </c>
      <c r="Q14" s="60">
        <f t="shared" si="6"/>
        <v>0</v>
      </c>
      <c r="R14" s="60">
        <f t="shared" si="7"/>
        <v>7.303308620117295E-2</v>
      </c>
      <c r="S14" s="60"/>
      <c r="T14" s="60"/>
    </row>
    <row r="15" spans="2:20" x14ac:dyDescent="0.4">
      <c r="B15" s="32"/>
      <c r="C15" s="25">
        <v>237</v>
      </c>
      <c r="D15" s="26" t="s">
        <v>212</v>
      </c>
      <c r="E15" s="27">
        <f>VLOOKUP($C15,'Data Sheet 0'!$A$5:$CE$253,2+Sheet1!$D$9)</f>
        <v>0</v>
      </c>
      <c r="F15" s="28">
        <f t="shared" si="0"/>
        <v>0</v>
      </c>
      <c r="G15" s="61">
        <v>11</v>
      </c>
      <c r="H15" s="27">
        <f>VLOOKUP($C15,'Data Sheet 0'!$A$5:$CE$253,2+Sheet1!$D$15)</f>
        <v>20</v>
      </c>
      <c r="I15" s="28">
        <f t="shared" si="1"/>
        <v>4.4262476485559366E-2</v>
      </c>
      <c r="J15" s="50"/>
      <c r="K15" s="60">
        <v>11</v>
      </c>
      <c r="L15" s="56" t="s">
        <v>212</v>
      </c>
      <c r="M15" s="62">
        <f t="shared" si="2"/>
        <v>0</v>
      </c>
      <c r="N15" s="60">
        <f t="shared" si="3"/>
        <v>1.1000000000000001E-3</v>
      </c>
      <c r="O15" s="60">
        <f t="shared" si="4"/>
        <v>12</v>
      </c>
      <c r="P15" s="60" t="str">
        <f t="shared" si="5"/>
        <v>Other welfare institution</v>
      </c>
      <c r="Q15" s="60">
        <f t="shared" si="6"/>
        <v>0</v>
      </c>
      <c r="R15" s="60">
        <f t="shared" si="7"/>
        <v>7.5246210025450913E-2</v>
      </c>
      <c r="S15" s="60"/>
      <c r="T15" s="60"/>
    </row>
    <row r="16" spans="2:20" ht="12.75" customHeight="1" x14ac:dyDescent="0.4">
      <c r="B16" s="21" t="s">
        <v>343</v>
      </c>
      <c r="C16" s="25">
        <v>240</v>
      </c>
      <c r="D16" s="26" t="s">
        <v>215</v>
      </c>
      <c r="E16" s="27">
        <f>VLOOKUP($C16,'Data Sheet 0'!$A$5:$CE$253,2+Sheet1!$D$9)</f>
        <v>0</v>
      </c>
      <c r="F16" s="28">
        <f t="shared" si="0"/>
        <v>0</v>
      </c>
      <c r="G16" s="61">
        <v>12</v>
      </c>
      <c r="H16" s="27">
        <f>VLOOKUP($C16,'Data Sheet 0'!$A$5:$CE$253,2+Sheet1!$D$15)</f>
        <v>34</v>
      </c>
      <c r="I16" s="28">
        <f t="shared" si="1"/>
        <v>7.5246210025450913E-2</v>
      </c>
      <c r="J16" s="50"/>
      <c r="K16" s="60">
        <v>12</v>
      </c>
      <c r="L16" s="56" t="s">
        <v>215</v>
      </c>
      <c r="M16" s="62">
        <f t="shared" si="2"/>
        <v>0</v>
      </c>
      <c r="N16" s="60">
        <f t="shared" si="3"/>
        <v>1.2000000000000001E-3</v>
      </c>
      <c r="O16" s="60">
        <f t="shared" si="4"/>
        <v>11</v>
      </c>
      <c r="P16" s="60" t="str">
        <f t="shared" si="5"/>
        <v>Hostel for homeless, night shelter, refuge</v>
      </c>
      <c r="Q16" s="60">
        <f t="shared" si="6"/>
        <v>0</v>
      </c>
      <c r="R16" s="60">
        <f t="shared" si="7"/>
        <v>4.4262476485559366E-2</v>
      </c>
      <c r="S16" s="60"/>
      <c r="T16" s="60"/>
    </row>
    <row r="17" spans="2:20" x14ac:dyDescent="0.4">
      <c r="B17" s="32"/>
      <c r="C17" s="25">
        <v>241</v>
      </c>
      <c r="D17" s="26" t="s">
        <v>216</v>
      </c>
      <c r="E17" s="27">
        <f>VLOOKUP($C17,'Data Sheet 0'!$A$5:$CE$253,2+Sheet1!$D$9)</f>
        <v>0</v>
      </c>
      <c r="F17" s="28">
        <f t="shared" si="0"/>
        <v>0</v>
      </c>
      <c r="G17" s="61">
        <v>13</v>
      </c>
      <c r="H17" s="27">
        <f>VLOOKUP($C17,'Data Sheet 0'!$A$5:$CE$253,2+Sheet1!$D$15)</f>
        <v>33</v>
      </c>
      <c r="I17" s="28">
        <f t="shared" si="1"/>
        <v>7.303308620117295E-2</v>
      </c>
      <c r="J17" s="50"/>
      <c r="K17" s="60">
        <v>13</v>
      </c>
      <c r="L17" s="56" t="s">
        <v>216</v>
      </c>
      <c r="M17" s="62">
        <f t="shared" si="2"/>
        <v>0</v>
      </c>
      <c r="N17" s="60">
        <f t="shared" si="3"/>
        <v>1.3000000000000002E-3</v>
      </c>
      <c r="O17" s="60">
        <f t="shared" si="4"/>
        <v>10</v>
      </c>
      <c r="P17" s="60" t="str">
        <f t="shared" si="5"/>
        <v>Psychiatric hospital or institution</v>
      </c>
      <c r="Q17" s="60">
        <f t="shared" si="6"/>
        <v>0</v>
      </c>
      <c r="R17" s="60">
        <f t="shared" si="7"/>
        <v>0.58647781343366157</v>
      </c>
      <c r="S17" s="60"/>
      <c r="T17" s="60"/>
    </row>
    <row r="18" spans="2:20" x14ac:dyDescent="0.4">
      <c r="B18" s="21" t="s">
        <v>344</v>
      </c>
      <c r="C18" s="25">
        <v>242</v>
      </c>
      <c r="D18" s="26" t="s">
        <v>217</v>
      </c>
      <c r="E18" s="27">
        <f>VLOOKUP($C18,'Data Sheet 0'!$A$5:$CE$253,2+Sheet1!$D$9)</f>
        <v>0</v>
      </c>
      <c r="F18" s="28">
        <f t="shared" si="0"/>
        <v>0</v>
      </c>
      <c r="G18" s="61">
        <v>14</v>
      </c>
      <c r="H18" s="27">
        <f>VLOOKUP($C18,'Data Sheet 0'!$A$5:$CE$253,2+Sheet1!$D$15)</f>
        <v>0</v>
      </c>
      <c r="I18" s="28">
        <f t="shared" si="1"/>
        <v>0</v>
      </c>
      <c r="J18" s="50"/>
      <c r="K18" s="60">
        <v>14</v>
      </c>
      <c r="L18" s="56" t="s">
        <v>217</v>
      </c>
      <c r="M18" s="62">
        <f t="shared" si="2"/>
        <v>0</v>
      </c>
      <c r="N18" s="60">
        <f t="shared" si="3"/>
        <v>1.4E-3</v>
      </c>
      <c r="O18" s="60">
        <f t="shared" si="4"/>
        <v>9</v>
      </c>
      <c r="P18" s="60" t="str">
        <f t="shared" si="5"/>
        <v>Private hospital (not psychiatric)</v>
      </c>
      <c r="Q18" s="60">
        <f t="shared" si="6"/>
        <v>0</v>
      </c>
      <c r="R18" s="60">
        <f t="shared" si="7"/>
        <v>5.4553502268451917</v>
      </c>
      <c r="S18" s="60"/>
      <c r="T18" s="60"/>
    </row>
    <row r="19" spans="2:20" x14ac:dyDescent="0.4">
      <c r="B19" s="32"/>
      <c r="C19" s="25">
        <v>243</v>
      </c>
      <c r="D19" s="26" t="s">
        <v>218</v>
      </c>
      <c r="E19" s="27">
        <f>VLOOKUP($C19,'Data Sheet 0'!$A$5:$CE$253,2+Sheet1!$D$9)</f>
        <v>3</v>
      </c>
      <c r="F19" s="28">
        <f t="shared" si="0"/>
        <v>0.28680688336520077</v>
      </c>
      <c r="G19" s="61">
        <v>15</v>
      </c>
      <c r="H19" s="27">
        <f>VLOOKUP($C19,'Data Sheet 0'!$A$5:$CE$253,2+Sheet1!$D$15)</f>
        <v>299</v>
      </c>
      <c r="I19" s="28">
        <f t="shared" si="1"/>
        <v>0.66172402345911252</v>
      </c>
      <c r="J19" s="50"/>
      <c r="K19" s="60">
        <v>15</v>
      </c>
      <c r="L19" s="56" t="s">
        <v>218</v>
      </c>
      <c r="M19" s="62">
        <f t="shared" si="2"/>
        <v>0.28680688336520077</v>
      </c>
      <c r="N19" s="60">
        <f t="shared" si="3"/>
        <v>0.28830688336520077</v>
      </c>
      <c r="O19" s="60">
        <f t="shared" si="4"/>
        <v>6</v>
      </c>
      <c r="P19" s="60" t="str">
        <f t="shared" si="5"/>
        <v>Staff quarters</v>
      </c>
      <c r="Q19" s="60">
        <f t="shared" si="6"/>
        <v>0</v>
      </c>
      <c r="R19" s="60">
        <f t="shared" si="7"/>
        <v>3.3196857364169524E-2</v>
      </c>
      <c r="S19" s="60"/>
      <c r="T19" s="60"/>
    </row>
    <row r="20" spans="2:20" x14ac:dyDescent="0.4">
      <c r="B20" s="21" t="s">
        <v>345</v>
      </c>
      <c r="C20" s="25">
        <v>244</v>
      </c>
      <c r="D20" s="26" t="s">
        <v>219</v>
      </c>
      <c r="E20" s="27">
        <f>VLOOKUP($C20,'Data Sheet 0'!$A$5:$CE$253,2+Sheet1!$D$9)</f>
        <v>0</v>
      </c>
      <c r="F20" s="28">
        <f t="shared" si="0"/>
        <v>0</v>
      </c>
      <c r="G20" s="61">
        <v>16</v>
      </c>
      <c r="H20" s="27">
        <f>VLOOKUP($C20,'Data Sheet 0'!$A$5:$CE$253,2+Sheet1!$D$15)</f>
        <v>87</v>
      </c>
      <c r="I20" s="28">
        <f t="shared" si="1"/>
        <v>0.19254177271218323</v>
      </c>
      <c r="J20" s="50"/>
      <c r="K20" s="60">
        <v>16</v>
      </c>
      <c r="L20" s="56" t="s">
        <v>219</v>
      </c>
      <c r="M20" s="62">
        <f>F20</f>
        <v>0</v>
      </c>
      <c r="N20" s="60">
        <f t="shared" si="3"/>
        <v>1.6000000000000001E-3</v>
      </c>
      <c r="O20" s="60">
        <f t="shared" si="4"/>
        <v>8</v>
      </c>
      <c r="P20" s="60" t="str">
        <f t="shared" si="5"/>
        <v>Nurses' quarters</v>
      </c>
      <c r="Q20" s="60">
        <f t="shared" si="6"/>
        <v>0</v>
      </c>
      <c r="R20" s="60">
        <f t="shared" si="7"/>
        <v>0</v>
      </c>
      <c r="S20" s="60"/>
      <c r="T20" s="60"/>
    </row>
    <row r="21" spans="2:20" x14ac:dyDescent="0.4">
      <c r="B21" s="32"/>
      <c r="C21" s="25">
        <v>245</v>
      </c>
      <c r="D21" s="26" t="s">
        <v>220</v>
      </c>
      <c r="E21" s="27">
        <f>VLOOKUP($C21,'Data Sheet 0'!$A$5:$CE$253,2+Sheet1!$D$9)</f>
        <v>0</v>
      </c>
      <c r="F21" s="28" t="s">
        <v>372</v>
      </c>
      <c r="G21" s="61">
        <v>17</v>
      </c>
      <c r="H21" s="27">
        <f>VLOOKUP($C21,'Data Sheet 0'!$A$5:$CE$253,2+Sheet1!$D$15)</f>
        <v>0</v>
      </c>
      <c r="I21" s="28" t="s">
        <v>372</v>
      </c>
      <c r="J21" s="50"/>
      <c r="K21" s="84"/>
      <c r="L21" s="57"/>
      <c r="M21" s="85"/>
      <c r="N21" s="84"/>
      <c r="O21" s="84"/>
      <c r="P21" s="84"/>
      <c r="Q21" s="84"/>
      <c r="R21" s="84"/>
      <c r="S21" s="60"/>
      <c r="T21" s="60"/>
    </row>
    <row r="22" spans="2:20" x14ac:dyDescent="0.4">
      <c r="B22" s="21" t="s">
        <v>323</v>
      </c>
      <c r="C22" s="25">
        <v>246</v>
      </c>
      <c r="D22" s="29" t="s">
        <v>221</v>
      </c>
      <c r="E22" s="30">
        <f>VLOOKUP($C22,'Data Sheet 0'!$A$5:$CE$253,2+Sheet1!$D$9)</f>
        <v>19463</v>
      </c>
      <c r="F22" s="31" t="s">
        <v>372</v>
      </c>
      <c r="G22" s="61">
        <v>18</v>
      </c>
      <c r="H22" s="30">
        <f>VLOOKUP($C22,'Data Sheet 0'!$A$5:$CE$253,2+Sheet1!$D$15)</f>
        <v>567590</v>
      </c>
      <c r="I22" s="31" t="s">
        <v>372</v>
      </c>
      <c r="J22" s="50"/>
      <c r="K22" s="84"/>
      <c r="L22" s="57"/>
      <c r="M22" s="85"/>
      <c r="N22" s="84"/>
      <c r="O22" s="84"/>
      <c r="P22" s="84"/>
      <c r="Q22" s="84"/>
      <c r="R22" s="84"/>
      <c r="S22" s="60"/>
      <c r="T22" s="60"/>
    </row>
    <row r="23" spans="2:20" x14ac:dyDescent="0.4">
      <c r="B23" s="32"/>
      <c r="C23" s="25">
        <v>247</v>
      </c>
      <c r="D23" s="118" t="s">
        <v>14</v>
      </c>
      <c r="E23" s="119">
        <f>VLOOKUP($C23,'Data Sheet 0'!$A$5:$CE$253,2+Sheet1!$D$9)</f>
        <v>20509</v>
      </c>
      <c r="F23" s="35" t="s">
        <v>372</v>
      </c>
      <c r="G23" s="87">
        <v>19</v>
      </c>
      <c r="H23" s="119">
        <f>VLOOKUP($C23,'Data Sheet 0'!$A$5:$CE$253,2+Sheet1!$D$15)</f>
        <v>612855</v>
      </c>
      <c r="I23" s="35" t="s">
        <v>372</v>
      </c>
      <c r="J23" s="50"/>
      <c r="K23" s="84"/>
      <c r="L23" s="57"/>
      <c r="M23" s="85"/>
      <c r="N23" s="84"/>
      <c r="O23" s="84"/>
      <c r="P23" s="84"/>
      <c r="Q23" s="84"/>
      <c r="R23" s="84"/>
      <c r="S23" s="60"/>
      <c r="T23" s="60"/>
    </row>
    <row r="24" spans="2:20" x14ac:dyDescent="0.4">
      <c r="B24" s="21" t="s">
        <v>346</v>
      </c>
      <c r="C24" s="86"/>
      <c r="D24"/>
      <c r="E24"/>
      <c r="F24"/>
      <c r="G24"/>
      <c r="H24"/>
      <c r="I24"/>
      <c r="J24" s="50"/>
      <c r="K24" s="84"/>
      <c r="L24" s="57"/>
      <c r="M24" s="85"/>
      <c r="N24" s="84"/>
      <c r="O24" s="84"/>
      <c r="P24" s="84"/>
      <c r="Q24" s="84"/>
      <c r="R24" s="84"/>
      <c r="S24" s="60"/>
      <c r="T24" s="60"/>
    </row>
    <row r="25" spans="2:20" x14ac:dyDescent="0.4">
      <c r="B25" s="32"/>
      <c r="C25" s="86"/>
      <c r="D25"/>
      <c r="E25"/>
      <c r="F25"/>
      <c r="G25"/>
      <c r="H25"/>
      <c r="I25"/>
      <c r="J25" s="50"/>
      <c r="K25" s="84"/>
      <c r="L25" s="57"/>
      <c r="M25" s="85"/>
      <c r="N25" s="84"/>
      <c r="O25" s="84"/>
      <c r="P25" s="84"/>
      <c r="Q25" s="84"/>
      <c r="R25" s="84"/>
      <c r="S25" s="60"/>
      <c r="T25" s="60"/>
    </row>
    <row r="26" spans="2:20" x14ac:dyDescent="0.4">
      <c r="B26" s="21" t="s">
        <v>347</v>
      </c>
      <c r="C26" s="86"/>
      <c r="D26"/>
      <c r="E26"/>
      <c r="F26"/>
      <c r="G26"/>
      <c r="H26"/>
      <c r="I26"/>
      <c r="J26" s="50"/>
      <c r="K26" s="84"/>
      <c r="L26" s="57"/>
      <c r="M26" s="85"/>
      <c r="N26" s="84"/>
      <c r="O26" s="84"/>
      <c r="P26" s="84"/>
      <c r="Q26" s="84"/>
      <c r="R26" s="84"/>
      <c r="S26" s="60"/>
      <c r="T26" s="60"/>
    </row>
    <row r="27" spans="2:20" x14ac:dyDescent="0.4">
      <c r="B27" s="32"/>
      <c r="C27" s="86"/>
      <c r="D27"/>
      <c r="E27"/>
      <c r="F27"/>
      <c r="G27"/>
      <c r="H27"/>
      <c r="I27"/>
      <c r="J27" s="50"/>
      <c r="K27" s="84"/>
      <c r="L27" s="57"/>
      <c r="M27" s="85"/>
      <c r="N27" s="84"/>
      <c r="O27" s="84"/>
      <c r="P27" s="84"/>
      <c r="Q27" s="84"/>
      <c r="R27" s="84"/>
      <c r="S27" s="60"/>
      <c r="T27" s="60"/>
    </row>
    <row r="28" spans="2:2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50"/>
      <c r="K28" s="84"/>
      <c r="L28" s="57"/>
      <c r="M28" s="85"/>
      <c r="N28" s="84"/>
      <c r="O28" s="84"/>
      <c r="P28" s="84"/>
      <c r="Q28" s="84"/>
      <c r="R28" s="84"/>
      <c r="S28" s="60"/>
      <c r="T28" s="60"/>
    </row>
    <row r="29" spans="2:2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50"/>
      <c r="K29" s="84"/>
      <c r="L29" s="57"/>
      <c r="M29" s="85"/>
      <c r="N29" s="84"/>
      <c r="O29" s="84"/>
      <c r="P29" s="84"/>
      <c r="Q29" s="84"/>
      <c r="R29" s="84"/>
      <c r="S29" s="60"/>
      <c r="T29" s="60"/>
    </row>
    <row r="30" spans="2:2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50"/>
      <c r="K30" s="84"/>
      <c r="L30" s="57"/>
      <c r="M30" s="85"/>
      <c r="N30" s="84"/>
      <c r="O30" s="84"/>
      <c r="P30" s="84"/>
      <c r="Q30" s="84"/>
      <c r="R30" s="84"/>
      <c r="S30" s="60"/>
      <c r="T30" s="60"/>
    </row>
    <row r="31" spans="2:2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50"/>
      <c r="K31" s="84"/>
      <c r="L31" s="57"/>
      <c r="M31" s="85"/>
      <c r="N31" s="84"/>
      <c r="O31" s="84"/>
      <c r="P31" s="84"/>
      <c r="Q31" s="84"/>
      <c r="R31" s="84"/>
      <c r="S31" s="60"/>
      <c r="T31" s="60"/>
    </row>
    <row r="32" spans="2:2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ht="14.25" x14ac:dyDescent="0.45">
      <c r="C46" s="41"/>
      <c r="D46" s="117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D58" s="24"/>
      <c r="E58" s="24"/>
      <c r="F58" s="24"/>
      <c r="G58" s="24"/>
      <c r="H58" s="24"/>
      <c r="I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600-000000000000}"/>
    <hyperlink ref="B4" location="Gender!C2" display="Gender!C2" xr:uid="{00000000-0004-0000-1600-000001000000}"/>
    <hyperlink ref="B6" location="Age!C2" display="Age!C2" xr:uid="{00000000-0004-0000-1600-000002000000}"/>
    <hyperlink ref="B8" location="Indigenous!C2" display="Indigenous!C2" xr:uid="{00000000-0004-0000-1600-000003000000}"/>
    <hyperlink ref="B10" location="Birthplaces!C2" display="Birthplaces!C2" xr:uid="{00000000-0004-0000-1600-000004000000}"/>
    <hyperlink ref="B12" location="Language!C2" display="Language!C2" xr:uid="{00000000-0004-0000-1600-000005000000}"/>
    <hyperlink ref="B14" location="Fluency!C2" display="Fluency!C2" xr:uid="{00000000-0004-0000-1600-000006000000}"/>
    <hyperlink ref="B16" location="'Year of arrival'!C2" display="'Year of arrival'!C2" xr:uid="{00000000-0004-0000-1600-000007000000}"/>
    <hyperlink ref="B18" location="Religion!C2" display="Religion!C2" xr:uid="{00000000-0004-0000-1600-000008000000}"/>
    <hyperlink ref="B20" location="'School Level'!C2" display="'School Level'!C2" xr:uid="{00000000-0004-0000-1600-000009000000}"/>
    <hyperlink ref="B22" location="'Post School'!C2" display="'Post School'!C2" xr:uid="{00000000-0004-0000-1600-00000A000000}"/>
    <hyperlink ref="B24" location="'Labour force'!C2" display="'Labour force'!C2" xr:uid="{00000000-0004-0000-1600-00000B000000}"/>
    <hyperlink ref="B26" location="Volunteering!C2" display="Volunteering!C2" xr:uid="{00000000-0004-0000-1600-00000C000000}"/>
    <hyperlink ref="B28" location="Incomes!C2" display="Incomes!C2" xr:uid="{00000000-0004-0000-1600-00000D000000}"/>
    <hyperlink ref="B30" location="Disability!C2" display="Disability!C2" xr:uid="{00000000-0004-0000-1600-00000E000000}"/>
    <hyperlink ref="B32" location="Carers!C2" display="Carers!C2" xr:uid="{00000000-0004-0000-1600-00000F000000}"/>
    <hyperlink ref="B34" location="'Marital Status'!C2" display="'Marital Status'!C2" xr:uid="{00000000-0004-0000-1600-000010000000}"/>
    <hyperlink ref="B36" location="Relationship!C2" display="Relationship!C2" xr:uid="{00000000-0004-0000-1600-000011000000}"/>
    <hyperlink ref="B38" location="'Home ownership'!C2" display="'Home ownership'!C2" xr:uid="{00000000-0004-0000-1600-000012000000}"/>
    <hyperlink ref="B40" location="'Non Private Accom'!C2" display="'Non Private Accom'!C2" xr:uid="{00000000-0004-0000-1600-000013000000}"/>
    <hyperlink ref="B42" location="Pensions!C2" display="Pensions!C2" xr:uid="{00000000-0004-0000-1600-000014000000}"/>
    <hyperlink ref="B44" location="Comparison!E3" display="Comparison!E3" xr:uid="{00000000-0004-0000-1600-000015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B1:J260"/>
  <sheetViews>
    <sheetView showGridLines="0" showRowColHeaders="0" workbookViewId="0">
      <selection activeCell="G2" sqref="G2:I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332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ht="15" customHeight="1" x14ac:dyDescent="0.4">
      <c r="B4" s="21" t="s">
        <v>337</v>
      </c>
      <c r="E4" s="144" t="s">
        <v>335</v>
      </c>
      <c r="F4" s="145" t="s">
        <v>409</v>
      </c>
      <c r="G4" s="24"/>
      <c r="H4" s="144" t="s">
        <v>335</v>
      </c>
      <c r="I4" s="145" t="s">
        <v>410</v>
      </c>
    </row>
    <row r="5" spans="2:10" x14ac:dyDescent="0.4">
      <c r="B5" s="13"/>
      <c r="E5" s="144"/>
      <c r="F5" s="145"/>
      <c r="H5" s="144"/>
      <c r="I5" s="145"/>
    </row>
    <row r="6" spans="2:10" x14ac:dyDescent="0.4">
      <c r="B6" s="21" t="s">
        <v>338</v>
      </c>
      <c r="C6" s="14">
        <v>1</v>
      </c>
      <c r="D6" s="24"/>
      <c r="E6" s="144"/>
      <c r="F6" s="145"/>
      <c r="G6" s="24"/>
      <c r="H6" s="144"/>
      <c r="I6" s="145"/>
      <c r="J6" s="24"/>
    </row>
    <row r="7" spans="2:10" x14ac:dyDescent="0.4">
      <c r="B7" s="32"/>
      <c r="C7" s="14">
        <v>1</v>
      </c>
      <c r="D7" s="24"/>
      <c r="E7" s="24"/>
      <c r="F7" s="146"/>
      <c r="G7" s="24"/>
      <c r="H7" s="24"/>
      <c r="I7" s="146"/>
      <c r="J7" s="24"/>
    </row>
    <row r="8" spans="2:10" x14ac:dyDescent="0.4">
      <c r="B8" s="21" t="s">
        <v>339</v>
      </c>
      <c r="C8" s="25">
        <v>249</v>
      </c>
      <c r="D8" s="26" t="s">
        <v>303</v>
      </c>
      <c r="E8" s="27">
        <f>VLOOKUP($C8,'Data Sheet 0'!$A$5:$CE$253,2+Sheet1!$D$9)</f>
        <v>16523</v>
      </c>
      <c r="F8" s="28">
        <f>E8/Gender!E7*100</f>
        <v>81.014954645746514</v>
      </c>
      <c r="G8" s="24"/>
      <c r="H8" s="27">
        <f>VLOOKUP($C8,'Data Sheet 0'!$A$5:$CE$253,2+Sheet1!$D$15)</f>
        <v>390348</v>
      </c>
      <c r="I8" s="28">
        <f>H8/Gender!H7*100</f>
        <v>62.955191672808731</v>
      </c>
      <c r="J8" s="24"/>
    </row>
    <row r="9" spans="2:10" x14ac:dyDescent="0.4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4">
      <c r="B10" s="21" t="s">
        <v>340</v>
      </c>
      <c r="C10" s="14">
        <v>1</v>
      </c>
      <c r="D10" s="59"/>
      <c r="E10" s="59"/>
      <c r="F10" s="24"/>
      <c r="G10" s="24"/>
      <c r="H10" s="24"/>
      <c r="I10" s="24"/>
      <c r="J10" s="24"/>
    </row>
    <row r="11" spans="2:10" x14ac:dyDescent="0.4">
      <c r="B11" s="37"/>
      <c r="C11" s="14">
        <v>1</v>
      </c>
      <c r="D11" s="38" t="str">
        <f>E3</f>
        <v>Hume</v>
      </c>
      <c r="E11" s="40">
        <f>F8</f>
        <v>81.014954645746514</v>
      </c>
      <c r="F11" s="61"/>
      <c r="G11" s="61"/>
      <c r="H11" s="61"/>
      <c r="I11" s="24"/>
      <c r="J11" s="24"/>
    </row>
    <row r="12" spans="2:10" x14ac:dyDescent="0.4">
      <c r="B12" s="21" t="s">
        <v>341</v>
      </c>
      <c r="C12" s="14">
        <v>1</v>
      </c>
      <c r="D12" s="38" t="str">
        <f>H3</f>
        <v>Metro. Melbourne</v>
      </c>
      <c r="E12" s="40">
        <f>I8</f>
        <v>62.955191672808731</v>
      </c>
      <c r="F12" s="61"/>
      <c r="G12" s="61"/>
      <c r="H12" s="61"/>
      <c r="I12" s="24"/>
      <c r="J12" s="24"/>
    </row>
    <row r="13" spans="2:10" x14ac:dyDescent="0.4">
      <c r="B13" s="37"/>
      <c r="C13" s="14">
        <v>1</v>
      </c>
      <c r="D13" s="59"/>
      <c r="E13" s="59"/>
      <c r="F13" s="24"/>
      <c r="G13" s="24"/>
      <c r="H13" s="24"/>
      <c r="I13" s="24"/>
      <c r="J13" s="24"/>
    </row>
    <row r="14" spans="2:10" x14ac:dyDescent="0.4">
      <c r="B14" s="21" t="s">
        <v>342</v>
      </c>
      <c r="C14" s="14">
        <v>1</v>
      </c>
      <c r="D14" s="59"/>
      <c r="E14" s="59"/>
      <c r="F14" s="24"/>
      <c r="G14" s="24"/>
      <c r="H14" s="24"/>
      <c r="I14" s="24"/>
      <c r="J14" s="24"/>
    </row>
    <row r="15" spans="2:10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2.75" customHeight="1" x14ac:dyDescent="0.4">
      <c r="B35" s="32"/>
      <c r="C35" s="14">
        <v>1</v>
      </c>
      <c r="D35" s="143" t="s">
        <v>450</v>
      </c>
      <c r="E35" s="143"/>
      <c r="F35" s="143"/>
      <c r="G35" s="143"/>
      <c r="H35" s="143"/>
      <c r="I35" s="143"/>
      <c r="J35" s="24"/>
    </row>
    <row r="36" spans="2:10" ht="12.75" customHeight="1" x14ac:dyDescent="0.4">
      <c r="B36" s="21" t="s">
        <v>333</v>
      </c>
      <c r="C36" s="14">
        <v>1</v>
      </c>
      <c r="D36" s="143"/>
      <c r="E36" s="143"/>
      <c r="F36" s="143"/>
      <c r="G36" s="143"/>
      <c r="H36" s="143"/>
      <c r="I36" s="143"/>
      <c r="J36" s="24"/>
    </row>
    <row r="37" spans="2:10" x14ac:dyDescent="0.4">
      <c r="B37" s="37"/>
      <c r="C37" s="14">
        <v>1</v>
      </c>
      <c r="D37" s="143"/>
      <c r="E37" s="143"/>
      <c r="F37" s="143"/>
      <c r="G37" s="143"/>
      <c r="H37" s="143"/>
      <c r="I37" s="143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106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D58" s="24"/>
      <c r="E58" s="24"/>
      <c r="F58" s="24"/>
      <c r="G58" s="24"/>
      <c r="H58" s="24"/>
      <c r="I58" s="24"/>
      <c r="J58" s="24"/>
    </row>
    <row r="59" spans="3:10" x14ac:dyDescent="0.4">
      <c r="C59" s="41"/>
      <c r="D59" s="24"/>
      <c r="E59" s="24"/>
      <c r="F59" s="24"/>
      <c r="G59" s="24"/>
      <c r="H59" s="24"/>
      <c r="I59" s="24"/>
      <c r="J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9">
    <mergeCell ref="D35:I37"/>
    <mergeCell ref="D1:I1"/>
    <mergeCell ref="G2:I2"/>
    <mergeCell ref="E3:F3"/>
    <mergeCell ref="H3:I3"/>
    <mergeCell ref="E4:E6"/>
    <mergeCell ref="H4:H6"/>
    <mergeCell ref="F4:F7"/>
    <mergeCell ref="I4:I7"/>
  </mergeCells>
  <hyperlinks>
    <hyperlink ref="G2:I2" location="Sheet1!B1" display="Index" xr:uid="{00000000-0004-0000-1700-000000000000}"/>
    <hyperlink ref="B4" location="Gender!C2" display="Gender!C2" xr:uid="{00000000-0004-0000-1700-000001000000}"/>
    <hyperlink ref="B6" location="Age!C2" display="Age!C2" xr:uid="{00000000-0004-0000-1700-000002000000}"/>
    <hyperlink ref="B8" location="Indigenous!C2" display="Indigenous!C2" xr:uid="{00000000-0004-0000-1700-000003000000}"/>
    <hyperlink ref="B10" location="Birthplaces!C2" display="Birthplaces!C2" xr:uid="{00000000-0004-0000-1700-000004000000}"/>
    <hyperlink ref="B12" location="Language!C2" display="Language!C2" xr:uid="{00000000-0004-0000-1700-000005000000}"/>
    <hyperlink ref="B14" location="Fluency!C2" display="Fluency!C2" xr:uid="{00000000-0004-0000-1700-000006000000}"/>
    <hyperlink ref="B16" location="'Year of arrival'!C2" display="'Year of arrival'!C2" xr:uid="{00000000-0004-0000-1700-000007000000}"/>
    <hyperlink ref="B18" location="Religion!C2" display="Religion!C2" xr:uid="{00000000-0004-0000-1700-000008000000}"/>
    <hyperlink ref="B20" location="'School Level'!C2" display="'School Level'!C2" xr:uid="{00000000-0004-0000-1700-000009000000}"/>
    <hyperlink ref="B22" location="'Post School'!C2" display="'Post School'!C2" xr:uid="{00000000-0004-0000-1700-00000A000000}"/>
    <hyperlink ref="B24" location="'Labour force'!C2" display="'Labour force'!C2" xr:uid="{00000000-0004-0000-1700-00000B000000}"/>
    <hyperlink ref="B26" location="Volunteering!C2" display="Volunteering!C2" xr:uid="{00000000-0004-0000-1700-00000C000000}"/>
    <hyperlink ref="B28" location="Incomes!C2" display="Incomes!C2" xr:uid="{00000000-0004-0000-1700-00000D000000}"/>
    <hyperlink ref="B30" location="Disability!C2" display="Disability!C2" xr:uid="{00000000-0004-0000-1700-00000E000000}"/>
    <hyperlink ref="B32" location="Carers!C2" display="Carers!C2" xr:uid="{00000000-0004-0000-1700-00000F000000}"/>
    <hyperlink ref="B34" location="'Marital Status'!C2" display="'Marital Status'!C2" xr:uid="{00000000-0004-0000-1700-000010000000}"/>
    <hyperlink ref="B36" location="Relationship!C2" display="Relationship!C2" xr:uid="{00000000-0004-0000-1700-000011000000}"/>
    <hyperlink ref="B38" location="'Home ownership'!C2" display="'Home ownership'!C2" xr:uid="{00000000-0004-0000-1700-000012000000}"/>
    <hyperlink ref="B40" location="'Non Private Accom'!C2" display="'Non Private Accom'!C2" xr:uid="{00000000-0004-0000-1700-000013000000}"/>
    <hyperlink ref="B42" location="Pensions!C2" display="Pensions!C2" xr:uid="{00000000-0004-0000-1700-000014000000}"/>
    <hyperlink ref="B44" location="Comparison!E3" display="Comparison!E3" xr:uid="{00000000-0004-0000-1700-000015000000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87"/>
  <sheetViews>
    <sheetView showGridLines="0" showRowColHeaders="0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K5" sqref="K5:M5"/>
    </sheetView>
  </sheetViews>
  <sheetFormatPr defaultColWidth="9.1328125" defaultRowHeight="10.5" x14ac:dyDescent="0.35"/>
  <cols>
    <col min="1" max="1" width="7.265625" style="110" customWidth="1"/>
    <col min="2" max="2" width="16" style="110" bestFit="1" customWidth="1"/>
    <col min="3" max="3" width="9.1328125" style="112"/>
    <col min="4" max="4" width="5.86328125" style="112" customWidth="1"/>
    <col min="5" max="7" width="9.1328125" style="112"/>
    <col min="8" max="12" width="9.1328125" style="110"/>
    <col min="13" max="13" width="14.265625" style="110" customWidth="1"/>
    <col min="14" max="16" width="9.1328125" style="110"/>
    <col min="17" max="17" width="90.265625" style="110" customWidth="1"/>
    <col min="18" max="16384" width="9.1328125" style="110"/>
  </cols>
  <sheetData>
    <row r="1" spans="1:17" ht="28.5" x14ac:dyDescent="0.85">
      <c r="B1" s="111"/>
      <c r="C1" s="111"/>
      <c r="D1" s="111"/>
      <c r="E1" s="123" t="s">
        <v>403</v>
      </c>
      <c r="F1" s="123"/>
      <c r="G1" s="123"/>
      <c r="H1" s="123"/>
      <c r="I1" s="123"/>
      <c r="J1" s="123"/>
      <c r="K1" s="123"/>
      <c r="L1" s="123"/>
      <c r="M1" s="123"/>
    </row>
    <row r="2" spans="1:17" ht="15.75" x14ac:dyDescent="0.5">
      <c r="B2" s="147" t="s">
        <v>404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7" ht="6" customHeight="1" x14ac:dyDescent="0.35"/>
    <row r="4" spans="1:17" ht="6" customHeight="1" x14ac:dyDescent="0.35">
      <c r="Q4" s="38" t="s">
        <v>373</v>
      </c>
    </row>
    <row r="5" spans="1:17" ht="18" x14ac:dyDescent="0.55000000000000004">
      <c r="B5" s="113" t="s">
        <v>405</v>
      </c>
      <c r="K5" s="137" t="s">
        <v>334</v>
      </c>
      <c r="L5" s="137"/>
      <c r="M5" s="137"/>
      <c r="Q5" s="38" t="s">
        <v>374</v>
      </c>
    </row>
    <row r="6" spans="1:17" x14ac:dyDescent="0.35">
      <c r="B6" s="114">
        <v>29</v>
      </c>
      <c r="Q6" s="38" t="s">
        <v>375</v>
      </c>
    </row>
    <row r="7" spans="1:17" x14ac:dyDescent="0.35">
      <c r="Q7" s="38" t="s">
        <v>376</v>
      </c>
    </row>
    <row r="8" spans="1:17" x14ac:dyDescent="0.35">
      <c r="Q8" s="38" t="s">
        <v>378</v>
      </c>
    </row>
    <row r="9" spans="1:17" x14ac:dyDescent="0.35">
      <c r="A9" s="38">
        <v>1</v>
      </c>
      <c r="B9" s="38" t="s">
        <v>222</v>
      </c>
      <c r="C9" s="115">
        <f>VLOOKUP($B$6,'Data Sheet 0'!$A$259:$CE$287,2+$A9)</f>
        <v>68.370366539028026</v>
      </c>
      <c r="D9" s="115">
        <f>C9+0.0001*A9</f>
        <v>68.37046653902803</v>
      </c>
      <c r="E9" s="116">
        <f>RANK(D9,D$9:D$87)</f>
        <v>26</v>
      </c>
      <c r="F9" s="115" t="str">
        <f>VLOOKUP(MATCH(A9,E$9:E$87,0),$A$9:$C$87,2)</f>
        <v>Central Goldfields</v>
      </c>
      <c r="G9" s="115">
        <f>VLOOKUP(MATCH(A9,E$9:E$87,0),$A$9:$C$87,3)</f>
        <v>81.015301640199624</v>
      </c>
      <c r="Q9" s="38" t="s">
        <v>379</v>
      </c>
    </row>
    <row r="10" spans="1:17" x14ac:dyDescent="0.35">
      <c r="A10" s="38">
        <v>2</v>
      </c>
      <c r="B10" s="38" t="s">
        <v>223</v>
      </c>
      <c r="C10" s="115">
        <f>VLOOKUP($B$6,'Data Sheet 0'!$A$259:$CE$287,2+$A10)</f>
        <v>67.2975180839248</v>
      </c>
      <c r="D10" s="115">
        <f t="shared" ref="D10:D73" si="0">C10+0.0001*A10</f>
        <v>67.297718083924806</v>
      </c>
      <c r="E10" s="116">
        <f t="shared" ref="E10:E73" si="1">RANK(D10,D$9:D$87)</f>
        <v>31</v>
      </c>
      <c r="F10" s="115" t="str">
        <f t="shared" ref="F10:F73" si="2">VLOOKUP(MATCH(A10,E$9:E$87,0),$A$9:$C$87,2)</f>
        <v>Bass Coast</v>
      </c>
      <c r="G10" s="115">
        <f t="shared" ref="G10:G73" si="3">VLOOKUP(MATCH(A10,E$9:E$87,0),$A$9:$C$87,3)</f>
        <v>76.028931714810241</v>
      </c>
      <c r="Q10" s="38" t="s">
        <v>380</v>
      </c>
    </row>
    <row r="11" spans="1:17" x14ac:dyDescent="0.35">
      <c r="A11" s="38">
        <v>3</v>
      </c>
      <c r="B11" s="38" t="s">
        <v>224</v>
      </c>
      <c r="C11" s="115">
        <f>VLOOKUP($B$6,'Data Sheet 0'!$A$259:$CE$287,2+$A11)</f>
        <v>70.483418471729593</v>
      </c>
      <c r="D11" s="115">
        <f t="shared" si="0"/>
        <v>70.483718471729588</v>
      </c>
      <c r="E11" s="116">
        <f t="shared" si="1"/>
        <v>14</v>
      </c>
      <c r="F11" s="115" t="str">
        <f t="shared" si="2"/>
        <v>Benalla</v>
      </c>
      <c r="G11" s="115">
        <f t="shared" si="3"/>
        <v>73.679977364692334</v>
      </c>
      <c r="Q11" s="38" t="s">
        <v>381</v>
      </c>
    </row>
    <row r="12" spans="1:17" x14ac:dyDescent="0.35">
      <c r="A12" s="38">
        <v>4</v>
      </c>
      <c r="B12" s="38" t="s">
        <v>225</v>
      </c>
      <c r="C12" s="115">
        <f>VLOOKUP($B$6,'Data Sheet 0'!$A$259:$CE$287,2+$A12)</f>
        <v>52.9763088215945</v>
      </c>
      <c r="D12" s="115">
        <f t="shared" si="0"/>
        <v>52.976708821594499</v>
      </c>
      <c r="E12" s="116">
        <f t="shared" si="1"/>
        <v>69</v>
      </c>
      <c r="F12" s="115" t="str">
        <f t="shared" si="2"/>
        <v>Greater Dandenong</v>
      </c>
      <c r="G12" s="115">
        <f t="shared" si="3"/>
        <v>73.623345249854083</v>
      </c>
      <c r="Q12" s="38" t="s">
        <v>382</v>
      </c>
    </row>
    <row r="13" spans="1:17" x14ac:dyDescent="0.35">
      <c r="A13" s="38">
        <v>5</v>
      </c>
      <c r="B13" s="38" t="s">
        <v>226</v>
      </c>
      <c r="C13" s="115">
        <f>VLOOKUP($B$6,'Data Sheet 0'!$A$259:$CE$287,2+$A13)</f>
        <v>76.028931714810241</v>
      </c>
      <c r="D13" s="115">
        <f t="shared" si="0"/>
        <v>76.029431714810244</v>
      </c>
      <c r="E13" s="116">
        <f t="shared" si="1"/>
        <v>2</v>
      </c>
      <c r="F13" s="115" t="str">
        <f t="shared" si="2"/>
        <v>Latrobe</v>
      </c>
      <c r="G13" s="115">
        <f t="shared" si="3"/>
        <v>73.006076646773948</v>
      </c>
      <c r="Q13" s="38" t="s">
        <v>383</v>
      </c>
    </row>
    <row r="14" spans="1:17" x14ac:dyDescent="0.35">
      <c r="A14" s="38">
        <v>6</v>
      </c>
      <c r="B14" s="38" t="s">
        <v>227</v>
      </c>
      <c r="C14" s="115">
        <f>VLOOKUP($B$6,'Data Sheet 0'!$A$259:$CE$287,2+$A14)</f>
        <v>68.189568271167786</v>
      </c>
      <c r="D14" s="115">
        <f t="shared" si="0"/>
        <v>68.190168271167792</v>
      </c>
      <c r="E14" s="116">
        <f t="shared" si="1"/>
        <v>27</v>
      </c>
      <c r="F14" s="115" t="str">
        <f t="shared" si="2"/>
        <v>Hindmarsh</v>
      </c>
      <c r="G14" s="115">
        <f t="shared" si="3"/>
        <v>72.527646585801961</v>
      </c>
      <c r="Q14" s="38" t="s">
        <v>384</v>
      </c>
    </row>
    <row r="15" spans="1:17" x14ac:dyDescent="0.35">
      <c r="A15" s="38">
        <v>7</v>
      </c>
      <c r="B15" s="38" t="s">
        <v>228</v>
      </c>
      <c r="C15" s="115">
        <f>VLOOKUP($B$6,'Data Sheet 0'!$A$259:$CE$287,2+$A15)</f>
        <v>34.474522323478162</v>
      </c>
      <c r="D15" s="115">
        <f t="shared" si="0"/>
        <v>34.475222323478164</v>
      </c>
      <c r="E15" s="116">
        <f t="shared" si="1"/>
        <v>76</v>
      </c>
      <c r="F15" s="115" t="str">
        <f t="shared" si="2"/>
        <v>Wodonga</v>
      </c>
      <c r="G15" s="115">
        <f t="shared" si="3"/>
        <v>72.504848575264816</v>
      </c>
      <c r="Q15" s="38" t="s">
        <v>385</v>
      </c>
    </row>
    <row r="16" spans="1:17" x14ac:dyDescent="0.35">
      <c r="A16" s="38">
        <v>8</v>
      </c>
      <c r="B16" s="38" t="s">
        <v>229</v>
      </c>
      <c r="C16" s="115">
        <f>VLOOKUP($B$6,'Data Sheet 0'!$A$259:$CE$287,2+$A16)</f>
        <v>73.679977364692334</v>
      </c>
      <c r="D16" s="115">
        <f t="shared" si="0"/>
        <v>73.680777364692332</v>
      </c>
      <c r="E16" s="116">
        <f t="shared" si="1"/>
        <v>3</v>
      </c>
      <c r="F16" s="115" t="str">
        <f t="shared" si="2"/>
        <v>East Gippsland</v>
      </c>
      <c r="G16" s="115">
        <f t="shared" si="3"/>
        <v>72.394767294067691</v>
      </c>
      <c r="Q16" s="38" t="s">
        <v>386</v>
      </c>
    </row>
    <row r="17" spans="1:17" x14ac:dyDescent="0.35">
      <c r="A17" s="38">
        <v>9</v>
      </c>
      <c r="B17" s="38" t="s">
        <v>230</v>
      </c>
      <c r="C17" s="115">
        <f>VLOOKUP($B$6,'Data Sheet 0'!$A$259:$CE$287,2+$A17)</f>
        <v>29.881071576684903</v>
      </c>
      <c r="D17" s="115">
        <f t="shared" si="0"/>
        <v>29.881971576684904</v>
      </c>
      <c r="E17" s="116">
        <f t="shared" si="1"/>
        <v>78</v>
      </c>
      <c r="F17" s="115" t="str">
        <f t="shared" si="2"/>
        <v>Hume</v>
      </c>
      <c r="G17" s="115">
        <f t="shared" si="3"/>
        <v>72.023220980479053</v>
      </c>
      <c r="Q17" s="38" t="s">
        <v>387</v>
      </c>
    </row>
    <row r="18" spans="1:17" x14ac:dyDescent="0.35">
      <c r="A18" s="38">
        <v>10</v>
      </c>
      <c r="B18" s="38" t="s">
        <v>231</v>
      </c>
      <c r="C18" s="115">
        <f>VLOOKUP($B$6,'Data Sheet 0'!$A$259:$CE$287,2+$A18)</f>
        <v>69.069488421083889</v>
      </c>
      <c r="D18" s="115">
        <f t="shared" si="0"/>
        <v>69.070488421083894</v>
      </c>
      <c r="E18" s="116">
        <f t="shared" si="1"/>
        <v>23</v>
      </c>
      <c r="F18" s="115" t="str">
        <f t="shared" si="2"/>
        <v>Mansfield</v>
      </c>
      <c r="G18" s="115">
        <f t="shared" si="3"/>
        <v>71.133170360132624</v>
      </c>
      <c r="Q18" s="38" t="s">
        <v>388</v>
      </c>
    </row>
    <row r="19" spans="1:17" x14ac:dyDescent="0.35">
      <c r="A19" s="38">
        <v>11</v>
      </c>
      <c r="B19" s="38" t="s">
        <v>232</v>
      </c>
      <c r="C19" s="115">
        <f>VLOOKUP($B$6,'Data Sheet 0'!$A$259:$CE$287,2+$A19)</f>
        <v>66.569681765048287</v>
      </c>
      <c r="D19" s="115">
        <f t="shared" si="0"/>
        <v>66.570781765048281</v>
      </c>
      <c r="E19" s="116">
        <f t="shared" si="1"/>
        <v>36</v>
      </c>
      <c r="F19" s="115" t="str">
        <f t="shared" si="2"/>
        <v>Moira</v>
      </c>
      <c r="G19" s="115">
        <f t="shared" si="3"/>
        <v>71.049959624126217</v>
      </c>
      <c r="Q19" s="38" t="s">
        <v>389</v>
      </c>
    </row>
    <row r="20" spans="1:17" x14ac:dyDescent="0.35">
      <c r="A20" s="38">
        <v>12</v>
      </c>
      <c r="B20" s="38" t="s">
        <v>233</v>
      </c>
      <c r="C20" s="115">
        <f>VLOOKUP($B$6,'Data Sheet 0'!$A$259:$CE$287,2+$A20)</f>
        <v>68.472204747968419</v>
      </c>
      <c r="D20" s="115">
        <f t="shared" si="0"/>
        <v>68.473404747968416</v>
      </c>
      <c r="E20" s="116">
        <f t="shared" si="1"/>
        <v>25</v>
      </c>
      <c r="F20" s="115" t="str">
        <f t="shared" si="2"/>
        <v>Wangaratta</v>
      </c>
      <c r="G20" s="115">
        <f t="shared" si="3"/>
        <v>71.00924169150278</v>
      </c>
      <c r="Q20" s="38" t="s">
        <v>390</v>
      </c>
    </row>
    <row r="21" spans="1:17" x14ac:dyDescent="0.35">
      <c r="A21" s="38">
        <v>13</v>
      </c>
      <c r="B21" s="38" t="s">
        <v>234</v>
      </c>
      <c r="C21" s="115">
        <f>VLOOKUP($B$6,'Data Sheet 0'!$A$259:$CE$287,2+$A21)</f>
        <v>66.022337745622977</v>
      </c>
      <c r="D21" s="115">
        <f t="shared" si="0"/>
        <v>66.023637745622977</v>
      </c>
      <c r="E21" s="116">
        <f t="shared" si="1"/>
        <v>41</v>
      </c>
      <c r="F21" s="115" t="str">
        <f t="shared" si="2"/>
        <v>Greater Shepparton</v>
      </c>
      <c r="G21" s="115">
        <f t="shared" si="3"/>
        <v>70.642458174392303</v>
      </c>
      <c r="Q21" s="38" t="s">
        <v>391</v>
      </c>
    </row>
    <row r="22" spans="1:17" x14ac:dyDescent="0.35">
      <c r="A22" s="38">
        <v>14</v>
      </c>
      <c r="B22" s="38" t="s">
        <v>235</v>
      </c>
      <c r="C22" s="115">
        <f>VLOOKUP($B$6,'Data Sheet 0'!$A$259:$CE$287,2+$A22)</f>
        <v>61.846578449034403</v>
      </c>
      <c r="D22" s="115">
        <f t="shared" si="0"/>
        <v>61.8479784490344</v>
      </c>
      <c r="E22" s="116">
        <f t="shared" si="1"/>
        <v>59</v>
      </c>
      <c r="F22" s="115" t="str">
        <f t="shared" si="2"/>
        <v>Ballarat</v>
      </c>
      <c r="G22" s="115">
        <f t="shared" si="3"/>
        <v>70.483418471729593</v>
      </c>
      <c r="Q22" s="38" t="s">
        <v>392</v>
      </c>
    </row>
    <row r="23" spans="1:17" x14ac:dyDescent="0.35">
      <c r="A23" s="38">
        <v>15</v>
      </c>
      <c r="B23" s="38" t="s">
        <v>236</v>
      </c>
      <c r="C23" s="115">
        <f>VLOOKUP($B$6,'Data Sheet 0'!$A$259:$CE$287,2+$A23)</f>
        <v>81.015301640199624</v>
      </c>
      <c r="D23" s="115">
        <f t="shared" si="0"/>
        <v>81.016801640199617</v>
      </c>
      <c r="E23" s="116">
        <f t="shared" si="1"/>
        <v>1</v>
      </c>
      <c r="F23" s="115" t="str">
        <f t="shared" si="2"/>
        <v>Glenelg</v>
      </c>
      <c r="G23" s="115">
        <f t="shared" si="3"/>
        <v>70.479611150438956</v>
      </c>
      <c r="Q23" s="38" t="s">
        <v>393</v>
      </c>
    </row>
    <row r="24" spans="1:17" x14ac:dyDescent="0.35">
      <c r="A24" s="38">
        <v>16</v>
      </c>
      <c r="B24" s="38" t="s">
        <v>237</v>
      </c>
      <c r="C24" s="115">
        <f>VLOOKUP($B$6,'Data Sheet 0'!$A$259:$CE$287,2+$A24)</f>
        <v>65.256631020223736</v>
      </c>
      <c r="D24" s="115">
        <f t="shared" si="0"/>
        <v>65.258231020223732</v>
      </c>
      <c r="E24" s="116">
        <f t="shared" si="1"/>
        <v>43</v>
      </c>
      <c r="F24" s="115" t="str">
        <f t="shared" si="2"/>
        <v>Warrnambool</v>
      </c>
      <c r="G24" s="115">
        <f t="shared" si="3"/>
        <v>70.461355750756724</v>
      </c>
      <c r="Q24" s="38" t="s">
        <v>394</v>
      </c>
    </row>
    <row r="25" spans="1:17" x14ac:dyDescent="0.35">
      <c r="A25" s="38">
        <v>17</v>
      </c>
      <c r="B25" s="38" t="s">
        <v>238</v>
      </c>
      <c r="C25" s="115">
        <f>VLOOKUP($B$6,'Data Sheet 0'!$A$259:$CE$287,2+$A25)</f>
        <v>64.121452500754003</v>
      </c>
      <c r="D25" s="115">
        <f t="shared" si="0"/>
        <v>64.123152500754003</v>
      </c>
      <c r="E25" s="116">
        <f t="shared" si="1"/>
        <v>46</v>
      </c>
      <c r="F25" s="115" t="str">
        <f t="shared" si="2"/>
        <v>Northern Grampians</v>
      </c>
      <c r="G25" s="115">
        <f t="shared" si="3"/>
        <v>69.958615639690478</v>
      </c>
      <c r="Q25" s="38" t="s">
        <v>395</v>
      </c>
    </row>
    <row r="26" spans="1:17" x14ac:dyDescent="0.35">
      <c r="A26" s="38">
        <v>18</v>
      </c>
      <c r="B26" s="38" t="s">
        <v>239</v>
      </c>
      <c r="C26" s="115">
        <f>VLOOKUP($B$6,'Data Sheet 0'!$A$259:$CE$287,2+$A26)</f>
        <v>69.694272977043369</v>
      </c>
      <c r="D26" s="115">
        <f t="shared" si="0"/>
        <v>69.696072977043372</v>
      </c>
      <c r="E26" s="116">
        <f t="shared" si="1"/>
        <v>20</v>
      </c>
      <c r="F26" s="115" t="str">
        <f t="shared" si="2"/>
        <v>Mildura</v>
      </c>
      <c r="G26" s="115">
        <f t="shared" si="3"/>
        <v>69.761551770860109</v>
      </c>
      <c r="Q26" s="38" t="s">
        <v>396</v>
      </c>
    </row>
    <row r="27" spans="1:17" x14ac:dyDescent="0.35">
      <c r="A27" s="38">
        <v>19</v>
      </c>
      <c r="B27" s="38" t="s">
        <v>240</v>
      </c>
      <c r="C27" s="115">
        <f>VLOOKUP($B$6,'Data Sheet 0'!$A$259:$CE$287,2+$A27)</f>
        <v>72.394767294067691</v>
      </c>
      <c r="D27" s="115">
        <f t="shared" si="0"/>
        <v>72.396667294067697</v>
      </c>
      <c r="E27" s="116">
        <f t="shared" si="1"/>
        <v>8</v>
      </c>
      <c r="F27" s="115" t="str">
        <f t="shared" si="2"/>
        <v>Swan Hill</v>
      </c>
      <c r="G27" s="115">
        <f t="shared" si="3"/>
        <v>69.714739743008337</v>
      </c>
      <c r="Q27" s="38" t="s">
        <v>397</v>
      </c>
    </row>
    <row r="28" spans="1:17" x14ac:dyDescent="0.35">
      <c r="A28" s="38">
        <v>20</v>
      </c>
      <c r="B28" s="38" t="s">
        <v>241</v>
      </c>
      <c r="C28" s="115">
        <f>VLOOKUP($B$6,'Data Sheet 0'!$A$259:$CE$287,2+$A28)</f>
        <v>67.175459510136633</v>
      </c>
      <c r="D28" s="115">
        <f t="shared" si="0"/>
        <v>67.177459510136629</v>
      </c>
      <c r="E28" s="116">
        <f t="shared" si="1"/>
        <v>32</v>
      </c>
      <c r="F28" s="115" t="str">
        <f t="shared" si="2"/>
        <v>Darebin</v>
      </c>
      <c r="G28" s="115">
        <f t="shared" si="3"/>
        <v>69.694272977043369</v>
      </c>
      <c r="Q28" s="38" t="s">
        <v>398</v>
      </c>
    </row>
    <row r="29" spans="1:17" x14ac:dyDescent="0.35">
      <c r="A29" s="38">
        <v>21</v>
      </c>
      <c r="B29" s="38" t="s">
        <v>242</v>
      </c>
      <c r="C29" s="115">
        <f>VLOOKUP($B$6,'Data Sheet 0'!$A$259:$CE$287,2+$A29)</f>
        <v>69.190518730513944</v>
      </c>
      <c r="D29" s="115">
        <f t="shared" si="0"/>
        <v>69.192618730513942</v>
      </c>
      <c r="E29" s="116">
        <f t="shared" si="1"/>
        <v>21</v>
      </c>
      <c r="F29" s="115" t="str">
        <f t="shared" si="2"/>
        <v>Gannawarra</v>
      </c>
      <c r="G29" s="115">
        <f t="shared" si="3"/>
        <v>69.190518730513944</v>
      </c>
      <c r="Q29" s="38" t="s">
        <v>399</v>
      </c>
    </row>
    <row r="30" spans="1:17" x14ac:dyDescent="0.35">
      <c r="A30" s="38">
        <v>22</v>
      </c>
      <c r="B30" s="38" t="s">
        <v>243</v>
      </c>
      <c r="C30" s="115">
        <f>VLOOKUP($B$6,'Data Sheet 0'!$A$259:$CE$287,2+$A30)</f>
        <v>49.63694697696203</v>
      </c>
      <c r="D30" s="115">
        <f t="shared" si="0"/>
        <v>49.639146976962031</v>
      </c>
      <c r="E30" s="116">
        <f t="shared" si="1"/>
        <v>70</v>
      </c>
      <c r="F30" s="115" t="str">
        <f t="shared" si="2"/>
        <v>Maribyrnong</v>
      </c>
      <c r="G30" s="115">
        <f t="shared" si="3"/>
        <v>69.134680352777906</v>
      </c>
      <c r="Q30" s="38" t="s">
        <v>400</v>
      </c>
    </row>
    <row r="31" spans="1:17" x14ac:dyDescent="0.35">
      <c r="A31" s="38">
        <v>23</v>
      </c>
      <c r="B31" s="38" t="s">
        <v>244</v>
      </c>
      <c r="C31" s="115">
        <f>VLOOKUP($B$6,'Data Sheet 0'!$A$259:$CE$287,2+$A31)</f>
        <v>70.479611150438956</v>
      </c>
      <c r="D31" s="115">
        <f t="shared" si="0"/>
        <v>70.481911150438961</v>
      </c>
      <c r="E31" s="116">
        <f t="shared" si="1"/>
        <v>15</v>
      </c>
      <c r="F31" s="115" t="str">
        <f t="shared" si="2"/>
        <v>Brimbank</v>
      </c>
      <c r="G31" s="115">
        <f t="shared" si="3"/>
        <v>69.069488421083889</v>
      </c>
      <c r="Q31" s="38" t="s">
        <v>401</v>
      </c>
    </row>
    <row r="32" spans="1:17" x14ac:dyDescent="0.35">
      <c r="A32" s="38">
        <v>24</v>
      </c>
      <c r="B32" s="38" t="s">
        <v>245</v>
      </c>
      <c r="C32" s="115">
        <f>VLOOKUP($B$6,'Data Sheet 0'!$A$259:$CE$287,2+$A32)</f>
        <v>63.790140421156082</v>
      </c>
      <c r="D32" s="115">
        <f t="shared" si="0"/>
        <v>63.792540421156083</v>
      </c>
      <c r="E32" s="116">
        <f t="shared" si="1"/>
        <v>49</v>
      </c>
      <c r="F32" s="115" t="str">
        <f t="shared" si="2"/>
        <v>Greater Bendigo</v>
      </c>
      <c r="G32" s="115">
        <f t="shared" si="3"/>
        <v>69.003518363956474</v>
      </c>
      <c r="Q32" s="38" t="s">
        <v>402</v>
      </c>
    </row>
    <row r="33" spans="1:17" x14ac:dyDescent="0.35">
      <c r="A33" s="38">
        <v>25</v>
      </c>
      <c r="B33" s="38" t="s">
        <v>246</v>
      </c>
      <c r="C33" s="115">
        <f>VLOOKUP($B$6,'Data Sheet 0'!$A$259:$CE$287,2+$A33)</f>
        <v>69.003518363956474</v>
      </c>
      <c r="D33" s="115">
        <f t="shared" si="0"/>
        <v>69.006018363956471</v>
      </c>
      <c r="E33" s="116">
        <f t="shared" si="1"/>
        <v>24</v>
      </c>
      <c r="F33" s="115" t="str">
        <f t="shared" si="2"/>
        <v>Campaspe</v>
      </c>
      <c r="G33" s="115">
        <f t="shared" si="3"/>
        <v>68.472204747968419</v>
      </c>
      <c r="Q33" s="38"/>
    </row>
    <row r="34" spans="1:17" x14ac:dyDescent="0.35">
      <c r="A34" s="38">
        <v>26</v>
      </c>
      <c r="B34" s="38" t="s">
        <v>247</v>
      </c>
      <c r="C34" s="115">
        <f>VLOOKUP($B$6,'Data Sheet 0'!$A$259:$CE$287,2+$A34)</f>
        <v>73.623345249854083</v>
      </c>
      <c r="D34" s="115">
        <f t="shared" si="0"/>
        <v>73.625945249854084</v>
      </c>
      <c r="E34" s="116">
        <f t="shared" si="1"/>
        <v>4</v>
      </c>
      <c r="F34" s="115" t="str">
        <f t="shared" si="2"/>
        <v>Alpine</v>
      </c>
      <c r="G34" s="115">
        <f t="shared" si="3"/>
        <v>68.370366539028026</v>
      </c>
    </row>
    <row r="35" spans="1:17" x14ac:dyDescent="0.35">
      <c r="A35" s="38">
        <v>27</v>
      </c>
      <c r="B35" s="38" t="s">
        <v>248</v>
      </c>
      <c r="C35" s="115">
        <f>VLOOKUP($B$6,'Data Sheet 0'!$A$259:$CE$287,2+$A35)</f>
        <v>67.468814224038397</v>
      </c>
      <c r="D35" s="115">
        <f t="shared" si="0"/>
        <v>67.471514224038401</v>
      </c>
      <c r="E35" s="116">
        <f t="shared" si="1"/>
        <v>30</v>
      </c>
      <c r="F35" s="115" t="str">
        <f t="shared" si="2"/>
        <v>Baw Baw</v>
      </c>
      <c r="G35" s="115">
        <f t="shared" si="3"/>
        <v>68.189568271167786</v>
      </c>
    </row>
    <row r="36" spans="1:17" x14ac:dyDescent="0.35">
      <c r="A36" s="38">
        <v>28</v>
      </c>
      <c r="B36" s="38" t="s">
        <v>249</v>
      </c>
      <c r="C36" s="115">
        <f>VLOOKUP($B$6,'Data Sheet 0'!$A$259:$CE$287,2+$A36)</f>
        <v>70.642458174392303</v>
      </c>
      <c r="D36" s="115">
        <f t="shared" si="0"/>
        <v>70.645258174392296</v>
      </c>
      <c r="E36" s="116">
        <f t="shared" si="1"/>
        <v>13</v>
      </c>
      <c r="F36" s="115" t="str">
        <f t="shared" si="2"/>
        <v>Moreland</v>
      </c>
      <c r="G36" s="115">
        <f t="shared" si="3"/>
        <v>67.921370895923786</v>
      </c>
    </row>
    <row r="37" spans="1:17" x14ac:dyDescent="0.35">
      <c r="A37" s="38">
        <v>29</v>
      </c>
      <c r="B37" s="38" t="s">
        <v>250</v>
      </c>
      <c r="C37" s="115">
        <f>VLOOKUP($B$6,'Data Sheet 0'!$A$259:$CE$287,2+$A37)</f>
        <v>66.932333462202635</v>
      </c>
      <c r="D37" s="115">
        <f t="shared" si="0"/>
        <v>66.935233462202632</v>
      </c>
      <c r="E37" s="116">
        <f t="shared" si="1"/>
        <v>33</v>
      </c>
      <c r="F37" s="115" t="str">
        <f t="shared" si="2"/>
        <v>Horsham</v>
      </c>
      <c r="G37" s="115">
        <f t="shared" si="3"/>
        <v>67.863913075623543</v>
      </c>
    </row>
    <row r="38" spans="1:17" x14ac:dyDescent="0.35">
      <c r="A38" s="38">
        <v>30</v>
      </c>
      <c r="B38" s="38" t="s">
        <v>251</v>
      </c>
      <c r="C38" s="115">
        <f>VLOOKUP($B$6,'Data Sheet 0'!$A$259:$CE$287,2+$A38)</f>
        <v>72.527646585801961</v>
      </c>
      <c r="D38" s="115">
        <f t="shared" si="0"/>
        <v>72.530646585801961</v>
      </c>
      <c r="E38" s="116">
        <f t="shared" si="1"/>
        <v>6</v>
      </c>
      <c r="F38" s="115" t="str">
        <f t="shared" si="2"/>
        <v>Greater Geelong</v>
      </c>
      <c r="G38" s="115">
        <f t="shared" si="3"/>
        <v>67.468814224038397</v>
      </c>
    </row>
    <row r="39" spans="1:17" x14ac:dyDescent="0.35">
      <c r="A39" s="38">
        <v>31</v>
      </c>
      <c r="B39" s="38" t="s">
        <v>252</v>
      </c>
      <c r="C39" s="115">
        <f>VLOOKUP($B$6,'Data Sheet 0'!$A$259:$CE$287,2+$A39)</f>
        <v>63.408413185099846</v>
      </c>
      <c r="D39" s="115">
        <f t="shared" si="0"/>
        <v>63.411513185099849</v>
      </c>
      <c r="E39" s="116">
        <f t="shared" si="1"/>
        <v>51</v>
      </c>
      <c r="F39" s="115" t="str">
        <f t="shared" si="2"/>
        <v>Ararat</v>
      </c>
      <c r="G39" s="115">
        <f t="shared" si="3"/>
        <v>67.2975180839248</v>
      </c>
    </row>
    <row r="40" spans="1:17" x14ac:dyDescent="0.35">
      <c r="A40" s="38">
        <v>32</v>
      </c>
      <c r="B40" s="38" t="s">
        <v>253</v>
      </c>
      <c r="C40" s="115">
        <f>VLOOKUP($B$6,'Data Sheet 0'!$A$259:$CE$287,2+$A40)</f>
        <v>67.863913075623543</v>
      </c>
      <c r="D40" s="115">
        <f t="shared" si="0"/>
        <v>67.86711307562355</v>
      </c>
      <c r="E40" s="116">
        <f t="shared" si="1"/>
        <v>29</v>
      </c>
      <c r="F40" s="115" t="str">
        <f t="shared" si="2"/>
        <v>Frankston</v>
      </c>
      <c r="G40" s="115">
        <f t="shared" si="3"/>
        <v>67.175459510136633</v>
      </c>
    </row>
    <row r="41" spans="1:17" x14ac:dyDescent="0.35">
      <c r="A41" s="38">
        <v>33</v>
      </c>
      <c r="B41" s="38" t="s">
        <v>254</v>
      </c>
      <c r="C41" s="115">
        <f>VLOOKUP($B$6,'Data Sheet 0'!$A$259:$CE$287,2+$A41)</f>
        <v>72.023220980479053</v>
      </c>
      <c r="D41" s="115">
        <f t="shared" si="0"/>
        <v>72.026520980479049</v>
      </c>
      <c r="E41" s="116">
        <f t="shared" si="1"/>
        <v>9</v>
      </c>
      <c r="F41" s="115" t="str">
        <f t="shared" si="2"/>
        <v>Hepburn</v>
      </c>
      <c r="G41" s="115">
        <f t="shared" si="3"/>
        <v>66.932333462202635</v>
      </c>
    </row>
    <row r="42" spans="1:17" x14ac:dyDescent="0.35">
      <c r="A42" s="38">
        <v>34</v>
      </c>
      <c r="B42" s="38" t="s">
        <v>255</v>
      </c>
      <c r="C42" s="115">
        <f>VLOOKUP($B$6,'Data Sheet 0'!$A$259:$CE$287,2+$A42)</f>
        <v>62.894693104013143</v>
      </c>
      <c r="D42" s="115">
        <f t="shared" si="0"/>
        <v>62.898093104013142</v>
      </c>
      <c r="E42" s="116">
        <f t="shared" si="1"/>
        <v>53</v>
      </c>
      <c r="F42" s="115" t="str">
        <f t="shared" si="2"/>
        <v>Whittlesea</v>
      </c>
      <c r="G42" s="115">
        <f t="shared" si="3"/>
        <v>66.744786681846207</v>
      </c>
    </row>
    <row r="43" spans="1:17" x14ac:dyDescent="0.35">
      <c r="A43" s="38">
        <v>35</v>
      </c>
      <c r="B43" s="38" t="s">
        <v>256</v>
      </c>
      <c r="C43" s="115">
        <f>VLOOKUP($B$6,'Data Sheet 0'!$A$259:$CE$287,2+$A43)</f>
        <v>62.557617892873843</v>
      </c>
      <c r="D43" s="115">
        <f t="shared" si="0"/>
        <v>62.561117892873845</v>
      </c>
      <c r="E43" s="116">
        <f t="shared" si="1"/>
        <v>55</v>
      </c>
      <c r="F43" s="115" t="str">
        <f t="shared" si="2"/>
        <v>Mount Alexander</v>
      </c>
      <c r="G43" s="115">
        <f t="shared" si="3"/>
        <v>66.713533265116595</v>
      </c>
    </row>
    <row r="44" spans="1:17" x14ac:dyDescent="0.35">
      <c r="A44" s="38">
        <v>36</v>
      </c>
      <c r="B44" s="38" t="s">
        <v>257</v>
      </c>
      <c r="C44" s="115">
        <f>VLOOKUP($B$6,'Data Sheet 0'!$A$259:$CE$287,2+$A44)</f>
        <v>61.96738154684315</v>
      </c>
      <c r="D44" s="115">
        <f t="shared" si="0"/>
        <v>61.970981546843149</v>
      </c>
      <c r="E44" s="116">
        <f t="shared" si="1"/>
        <v>58</v>
      </c>
      <c r="F44" s="115" t="str">
        <f t="shared" si="2"/>
        <v>Buloke</v>
      </c>
      <c r="G44" s="115">
        <f t="shared" si="3"/>
        <v>66.569681765048287</v>
      </c>
    </row>
    <row r="45" spans="1:17" x14ac:dyDescent="0.35">
      <c r="A45" s="38">
        <v>37</v>
      </c>
      <c r="B45" s="38" t="s">
        <v>258</v>
      </c>
      <c r="C45" s="115">
        <f>VLOOKUP($B$6,'Data Sheet 0'!$A$259:$CE$287,2+$A45)</f>
        <v>73.006076646773948</v>
      </c>
      <c r="D45" s="115">
        <f t="shared" si="0"/>
        <v>73.009776646773943</v>
      </c>
      <c r="E45" s="116">
        <f t="shared" si="1"/>
        <v>5</v>
      </c>
      <c r="F45" s="115" t="str">
        <f t="shared" si="2"/>
        <v>Pyrenees</v>
      </c>
      <c r="G45" s="115">
        <f t="shared" si="3"/>
        <v>66.520875581472566</v>
      </c>
    </row>
    <row r="46" spans="1:17" x14ac:dyDescent="0.35">
      <c r="A46" s="38">
        <v>38</v>
      </c>
      <c r="B46" s="38" t="s">
        <v>259</v>
      </c>
      <c r="C46" s="115">
        <f>VLOOKUP($B$6,'Data Sheet 0'!$A$259:$CE$287,2+$A46)</f>
        <v>63.385718694088688</v>
      </c>
      <c r="D46" s="115">
        <f t="shared" si="0"/>
        <v>63.389518694088686</v>
      </c>
      <c r="E46" s="116">
        <f t="shared" si="1"/>
        <v>52</v>
      </c>
      <c r="F46" s="115" t="str">
        <f t="shared" si="2"/>
        <v>Strathbogie</v>
      </c>
      <c r="G46" s="115">
        <f t="shared" si="3"/>
        <v>66.397261980082931</v>
      </c>
    </row>
    <row r="47" spans="1:17" x14ac:dyDescent="0.35">
      <c r="A47" s="38">
        <v>39</v>
      </c>
      <c r="B47" s="38" t="s">
        <v>260</v>
      </c>
      <c r="C47" s="115">
        <f>VLOOKUP($B$6,'Data Sheet 0'!$A$259:$CE$287,2+$A47)</f>
        <v>54.333545137338191</v>
      </c>
      <c r="D47" s="115">
        <f t="shared" si="0"/>
        <v>54.337445137338193</v>
      </c>
      <c r="E47" s="116">
        <f t="shared" si="1"/>
        <v>65</v>
      </c>
      <c r="F47" s="115" t="str">
        <f t="shared" si="2"/>
        <v>Mitchell</v>
      </c>
      <c r="G47" s="115">
        <f t="shared" si="3"/>
        <v>66.278281635764671</v>
      </c>
    </row>
    <row r="48" spans="1:17" x14ac:dyDescent="0.35">
      <c r="A48" s="38">
        <v>40</v>
      </c>
      <c r="B48" s="38" t="s">
        <v>261</v>
      </c>
      <c r="C48" s="115">
        <f>VLOOKUP($B$6,'Data Sheet 0'!$A$259:$CE$287,2+$A48)</f>
        <v>47.428516699918475</v>
      </c>
      <c r="D48" s="115">
        <f t="shared" si="0"/>
        <v>47.432516699918473</v>
      </c>
      <c r="E48" s="116">
        <f t="shared" si="1"/>
        <v>72</v>
      </c>
      <c r="F48" s="115" t="str">
        <f t="shared" si="2"/>
        <v>Wellington</v>
      </c>
      <c r="G48" s="115">
        <f t="shared" si="3"/>
        <v>66.040859322770402</v>
      </c>
    </row>
    <row r="49" spans="1:7" x14ac:dyDescent="0.35">
      <c r="A49" s="38">
        <v>41</v>
      </c>
      <c r="B49" s="38" t="s">
        <v>262</v>
      </c>
      <c r="C49" s="115">
        <f>VLOOKUP($B$6,'Data Sheet 0'!$A$259:$CE$287,2+$A49)</f>
        <v>71.133170360132624</v>
      </c>
      <c r="D49" s="115">
        <f t="shared" si="0"/>
        <v>71.137270360132618</v>
      </c>
      <c r="E49" s="116">
        <f t="shared" si="1"/>
        <v>10</v>
      </c>
      <c r="F49" s="115" t="str">
        <f t="shared" si="2"/>
        <v>Cardinia</v>
      </c>
      <c r="G49" s="115">
        <f t="shared" si="3"/>
        <v>66.022337745622977</v>
      </c>
    </row>
    <row r="50" spans="1:7" x14ac:dyDescent="0.35">
      <c r="A50" s="38">
        <v>42</v>
      </c>
      <c r="B50" s="38" t="s">
        <v>263</v>
      </c>
      <c r="C50" s="115">
        <f>VLOOKUP($B$6,'Data Sheet 0'!$A$259:$CE$287,2+$A50)</f>
        <v>69.134680352777906</v>
      </c>
      <c r="D50" s="115">
        <f t="shared" si="0"/>
        <v>69.138880352777903</v>
      </c>
      <c r="E50" s="116">
        <f t="shared" si="1"/>
        <v>22</v>
      </c>
      <c r="F50" s="115" t="str">
        <f t="shared" si="2"/>
        <v>West Wimmera</v>
      </c>
      <c r="G50" s="115">
        <f t="shared" si="3"/>
        <v>65.594042135847445</v>
      </c>
    </row>
    <row r="51" spans="1:7" x14ac:dyDescent="0.35">
      <c r="A51" s="38">
        <v>43</v>
      </c>
      <c r="B51" s="38" t="s">
        <v>264</v>
      </c>
      <c r="C51" s="115">
        <f>VLOOKUP($B$6,'Data Sheet 0'!$A$259:$CE$287,2+$A51)</f>
        <v>59.445520302012824</v>
      </c>
      <c r="D51" s="115">
        <f t="shared" si="0"/>
        <v>59.449820302012824</v>
      </c>
      <c r="E51" s="116">
        <f t="shared" si="1"/>
        <v>61</v>
      </c>
      <c r="F51" s="115" t="str">
        <f t="shared" si="2"/>
        <v>Colac-Otway</v>
      </c>
      <c r="G51" s="115">
        <f t="shared" si="3"/>
        <v>65.256631020223736</v>
      </c>
    </row>
    <row r="52" spans="1:7" x14ac:dyDescent="0.35">
      <c r="A52" s="38">
        <v>44</v>
      </c>
      <c r="B52" s="38" t="s">
        <v>265</v>
      </c>
      <c r="C52" s="115">
        <f>VLOOKUP($B$6,'Data Sheet 0'!$A$259:$CE$287,2+$A52)</f>
        <v>25.625265889882233</v>
      </c>
      <c r="D52" s="115">
        <f t="shared" si="0"/>
        <v>25.629665889882233</v>
      </c>
      <c r="E52" s="116">
        <f t="shared" si="1"/>
        <v>79</v>
      </c>
      <c r="F52" s="115" t="str">
        <f t="shared" si="2"/>
        <v>South Gippsland</v>
      </c>
      <c r="G52" s="115">
        <f t="shared" si="3"/>
        <v>64.772406793050081</v>
      </c>
    </row>
    <row r="53" spans="1:7" x14ac:dyDescent="0.35">
      <c r="A53" s="38">
        <v>45</v>
      </c>
      <c r="B53" s="38" t="s">
        <v>266</v>
      </c>
      <c r="C53" s="115">
        <f>VLOOKUP($B$6,'Data Sheet 0'!$A$259:$CE$287,2+$A53)</f>
        <v>53.184743851265701</v>
      </c>
      <c r="D53" s="115">
        <f t="shared" si="0"/>
        <v>53.189243851265701</v>
      </c>
      <c r="E53" s="116">
        <f t="shared" si="1"/>
        <v>67</v>
      </c>
      <c r="F53" s="115" t="str">
        <f t="shared" si="2"/>
        <v>Southern Grampians</v>
      </c>
      <c r="G53" s="115">
        <f t="shared" si="3"/>
        <v>64.654100006145825</v>
      </c>
    </row>
    <row r="54" spans="1:7" x14ac:dyDescent="0.35">
      <c r="A54" s="38">
        <v>46</v>
      </c>
      <c r="B54" s="38" t="s">
        <v>267</v>
      </c>
      <c r="C54" s="115">
        <f>VLOOKUP($B$6,'Data Sheet 0'!$A$259:$CE$287,2+$A54)</f>
        <v>69.761551770860109</v>
      </c>
      <c r="D54" s="115">
        <f t="shared" si="0"/>
        <v>69.766151770860105</v>
      </c>
      <c r="E54" s="116">
        <f t="shared" si="1"/>
        <v>18</v>
      </c>
      <c r="F54" s="115" t="str">
        <f t="shared" si="2"/>
        <v>Corangamite</v>
      </c>
      <c r="G54" s="115">
        <f t="shared" si="3"/>
        <v>64.121452500754003</v>
      </c>
    </row>
    <row r="55" spans="1:7" x14ac:dyDescent="0.35">
      <c r="A55" s="38">
        <v>47</v>
      </c>
      <c r="B55" s="38" t="s">
        <v>268</v>
      </c>
      <c r="C55" s="115">
        <f>VLOOKUP($B$6,'Data Sheet 0'!$A$259:$CE$287,2+$A55)</f>
        <v>66.278281635764671</v>
      </c>
      <c r="D55" s="115">
        <f t="shared" si="0"/>
        <v>66.282981635764671</v>
      </c>
      <c r="E55" s="116">
        <f t="shared" si="1"/>
        <v>39</v>
      </c>
      <c r="F55" s="115" t="str">
        <f t="shared" si="2"/>
        <v>Yarra Ranges</v>
      </c>
      <c r="G55" s="115">
        <f t="shared" si="3"/>
        <v>64.109191569949147</v>
      </c>
    </row>
    <row r="56" spans="1:7" x14ac:dyDescent="0.35">
      <c r="A56" s="38">
        <v>48</v>
      </c>
      <c r="B56" s="38" t="s">
        <v>269</v>
      </c>
      <c r="C56" s="115">
        <f>VLOOKUP($B$6,'Data Sheet 0'!$A$259:$CE$287,2+$A56)</f>
        <v>71.049959624126217</v>
      </c>
      <c r="D56" s="115">
        <f t="shared" si="0"/>
        <v>71.05475962412622</v>
      </c>
      <c r="E56" s="116">
        <f t="shared" si="1"/>
        <v>11</v>
      </c>
      <c r="F56" s="115" t="str">
        <f t="shared" si="2"/>
        <v>Towong</v>
      </c>
      <c r="G56" s="115">
        <f t="shared" si="3"/>
        <v>63.825276812316254</v>
      </c>
    </row>
    <row r="57" spans="1:7" x14ac:dyDescent="0.35">
      <c r="A57" s="38">
        <v>49</v>
      </c>
      <c r="B57" s="38" t="s">
        <v>270</v>
      </c>
      <c r="C57" s="115">
        <f>VLOOKUP($B$6,'Data Sheet 0'!$A$259:$CE$287,2+$A57)</f>
        <v>54.068522004306494</v>
      </c>
      <c r="D57" s="115">
        <f t="shared" si="0"/>
        <v>54.073422004306494</v>
      </c>
      <c r="E57" s="116">
        <f t="shared" si="1"/>
        <v>66</v>
      </c>
      <c r="F57" s="115" t="str">
        <f t="shared" si="2"/>
        <v>Golden Plains</v>
      </c>
      <c r="G57" s="115">
        <f t="shared" si="3"/>
        <v>63.790140421156082</v>
      </c>
    </row>
    <row r="58" spans="1:7" x14ac:dyDescent="0.35">
      <c r="A58" s="38">
        <v>50</v>
      </c>
      <c r="B58" s="38" t="s">
        <v>271</v>
      </c>
      <c r="C58" s="115">
        <f>VLOOKUP($B$6,'Data Sheet 0'!$A$259:$CE$287,2+$A58)</f>
        <v>59.379215950813311</v>
      </c>
      <c r="D58" s="115">
        <f t="shared" si="0"/>
        <v>59.384215950813314</v>
      </c>
      <c r="E58" s="116">
        <f t="shared" si="1"/>
        <v>62</v>
      </c>
      <c r="F58" s="115" t="str">
        <f t="shared" si="2"/>
        <v>Wyndham</v>
      </c>
      <c r="G58" s="115">
        <f t="shared" si="3"/>
        <v>63.72586919560942</v>
      </c>
    </row>
    <row r="59" spans="1:7" x14ac:dyDescent="0.35">
      <c r="A59" s="38">
        <v>51</v>
      </c>
      <c r="B59" s="38" t="s">
        <v>272</v>
      </c>
      <c r="C59" s="115">
        <f>VLOOKUP($B$6,'Data Sheet 0'!$A$259:$CE$287,2+$A59)</f>
        <v>61.993706404184387</v>
      </c>
      <c r="D59" s="115">
        <f t="shared" si="0"/>
        <v>61.998806404184386</v>
      </c>
      <c r="E59" s="116">
        <f t="shared" si="1"/>
        <v>57</v>
      </c>
      <c r="F59" s="115" t="str">
        <f t="shared" si="2"/>
        <v>Hobsons Bay</v>
      </c>
      <c r="G59" s="115">
        <f t="shared" si="3"/>
        <v>63.408413185099846</v>
      </c>
    </row>
    <row r="60" spans="1:7" x14ac:dyDescent="0.35">
      <c r="A60" s="38">
        <v>52</v>
      </c>
      <c r="B60" s="38" t="s">
        <v>273</v>
      </c>
      <c r="C60" s="115">
        <f>VLOOKUP($B$6,'Data Sheet 0'!$A$259:$CE$287,2+$A60)</f>
        <v>67.921370895923786</v>
      </c>
      <c r="D60" s="115">
        <f t="shared" si="0"/>
        <v>67.926570895923788</v>
      </c>
      <c r="E60" s="116">
        <f t="shared" si="1"/>
        <v>28</v>
      </c>
      <c r="F60" s="115" t="str">
        <f t="shared" si="2"/>
        <v>Loddon</v>
      </c>
      <c r="G60" s="115">
        <f t="shared" si="3"/>
        <v>63.385718694088688</v>
      </c>
    </row>
    <row r="61" spans="1:7" x14ac:dyDescent="0.35">
      <c r="A61" s="38">
        <v>53</v>
      </c>
      <c r="B61" s="38" t="s">
        <v>274</v>
      </c>
      <c r="C61" s="115">
        <f>VLOOKUP($B$6,'Data Sheet 0'!$A$259:$CE$287,2+$A61)</f>
        <v>62.518490804005452</v>
      </c>
      <c r="D61" s="115">
        <f t="shared" si="0"/>
        <v>62.523790804005451</v>
      </c>
      <c r="E61" s="116">
        <f t="shared" si="1"/>
        <v>56</v>
      </c>
      <c r="F61" s="115" t="str">
        <f t="shared" si="2"/>
        <v>Indigo</v>
      </c>
      <c r="G61" s="115">
        <f t="shared" si="3"/>
        <v>62.894693104013143</v>
      </c>
    </row>
    <row r="62" spans="1:7" x14ac:dyDescent="0.35">
      <c r="A62" s="38">
        <v>54</v>
      </c>
      <c r="B62" s="38" t="s">
        <v>275</v>
      </c>
      <c r="C62" s="115">
        <f>VLOOKUP($B$6,'Data Sheet 0'!$A$259:$CE$287,2+$A62)</f>
        <v>66.713533265116595</v>
      </c>
      <c r="D62" s="115">
        <f t="shared" si="0"/>
        <v>66.71893326511659</v>
      </c>
      <c r="E62" s="116">
        <f t="shared" si="1"/>
        <v>35</v>
      </c>
      <c r="F62" s="115" t="str">
        <f t="shared" si="2"/>
        <v>Yarriambiack</v>
      </c>
      <c r="G62" s="115">
        <f t="shared" si="3"/>
        <v>62.718595979658723</v>
      </c>
    </row>
    <row r="63" spans="1:7" x14ac:dyDescent="0.35">
      <c r="A63" s="38">
        <v>55</v>
      </c>
      <c r="B63" s="38" t="s">
        <v>276</v>
      </c>
      <c r="C63" s="115">
        <f>VLOOKUP($B$6,'Data Sheet 0'!$A$259:$CE$287,2+$A63)</f>
        <v>55.031731330195512</v>
      </c>
      <c r="D63" s="115">
        <f t="shared" si="0"/>
        <v>55.03723133019551</v>
      </c>
      <c r="E63" s="116">
        <f t="shared" si="1"/>
        <v>64</v>
      </c>
      <c r="F63" s="115" t="str">
        <f t="shared" si="2"/>
        <v>Kingston</v>
      </c>
      <c r="G63" s="115">
        <f t="shared" si="3"/>
        <v>62.557617892873843</v>
      </c>
    </row>
    <row r="64" spans="1:7" x14ac:dyDescent="0.35">
      <c r="A64" s="38">
        <v>56</v>
      </c>
      <c r="B64" s="38" t="s">
        <v>277</v>
      </c>
      <c r="C64" s="115">
        <f>VLOOKUP($B$6,'Data Sheet 0'!$A$259:$CE$287,2+$A64)</f>
        <v>60.597022955691202</v>
      </c>
      <c r="D64" s="115">
        <f t="shared" si="0"/>
        <v>60.602622955691203</v>
      </c>
      <c r="E64" s="116">
        <f t="shared" si="1"/>
        <v>60</v>
      </c>
      <c r="F64" s="115" t="str">
        <f t="shared" si="2"/>
        <v>Mornington Peninsula</v>
      </c>
      <c r="G64" s="115">
        <f t="shared" si="3"/>
        <v>62.518490804005452</v>
      </c>
    </row>
    <row r="65" spans="1:7" x14ac:dyDescent="0.35">
      <c r="A65" s="38">
        <v>57</v>
      </c>
      <c r="B65" s="38" t="s">
        <v>278</v>
      </c>
      <c r="C65" s="115">
        <f>VLOOKUP($B$6,'Data Sheet 0'!$A$259:$CE$287,2+$A65)</f>
        <v>43.669642704987062</v>
      </c>
      <c r="D65" s="115">
        <f t="shared" si="0"/>
        <v>43.67534270498706</v>
      </c>
      <c r="E65" s="116">
        <f t="shared" si="1"/>
        <v>74</v>
      </c>
      <c r="F65" s="115" t="str">
        <f t="shared" si="2"/>
        <v>Moorabool</v>
      </c>
      <c r="G65" s="115">
        <f t="shared" si="3"/>
        <v>61.993706404184387</v>
      </c>
    </row>
    <row r="66" spans="1:7" x14ac:dyDescent="0.35">
      <c r="A66" s="38">
        <v>58</v>
      </c>
      <c r="B66" s="38" t="s">
        <v>279</v>
      </c>
      <c r="C66" s="115">
        <f>VLOOKUP($B$6,'Data Sheet 0'!$A$259:$CE$287,2+$A66)</f>
        <v>69.958615639690478</v>
      </c>
      <c r="D66" s="115">
        <f t="shared" si="0"/>
        <v>69.964415639690472</v>
      </c>
      <c r="E66" s="116">
        <f t="shared" si="1"/>
        <v>17</v>
      </c>
      <c r="F66" s="115" t="str">
        <f t="shared" si="2"/>
        <v>Knox</v>
      </c>
      <c r="G66" s="115">
        <f t="shared" si="3"/>
        <v>61.96738154684315</v>
      </c>
    </row>
    <row r="67" spans="1:7" x14ac:dyDescent="0.35">
      <c r="A67" s="38">
        <v>59</v>
      </c>
      <c r="B67" s="38" t="s">
        <v>280</v>
      </c>
      <c r="C67" s="115">
        <f>VLOOKUP($B$6,'Data Sheet 0'!$A$259:$CE$287,2+$A67)</f>
        <v>45.368366484282241</v>
      </c>
      <c r="D67" s="115">
        <f t="shared" si="0"/>
        <v>45.374266484282238</v>
      </c>
      <c r="E67" s="116">
        <f t="shared" si="1"/>
        <v>73</v>
      </c>
      <c r="F67" s="115" t="str">
        <f t="shared" si="2"/>
        <v>Casey</v>
      </c>
      <c r="G67" s="115">
        <f t="shared" si="3"/>
        <v>61.846578449034403</v>
      </c>
    </row>
    <row r="68" spans="1:7" x14ac:dyDescent="0.35">
      <c r="A68" s="38">
        <v>60</v>
      </c>
      <c r="B68" s="38" t="s">
        <v>281</v>
      </c>
      <c r="C68" s="115">
        <f>VLOOKUP($B$6,'Data Sheet 0'!$A$259:$CE$287,2+$A68)</f>
        <v>66.520875581472566</v>
      </c>
      <c r="D68" s="115">
        <f t="shared" si="0"/>
        <v>66.526875581472567</v>
      </c>
      <c r="E68" s="116">
        <f t="shared" si="1"/>
        <v>37</v>
      </c>
      <c r="F68" s="115" t="str">
        <f t="shared" si="2"/>
        <v>Murrindindi</v>
      </c>
      <c r="G68" s="115">
        <f t="shared" si="3"/>
        <v>60.597022955691202</v>
      </c>
    </row>
    <row r="69" spans="1:7" x14ac:dyDescent="0.35">
      <c r="A69" s="38">
        <v>61</v>
      </c>
      <c r="B69" s="38" t="s">
        <v>282</v>
      </c>
      <c r="C69" s="115">
        <f>VLOOKUP($B$6,'Data Sheet 0'!$A$259:$CE$287,2+$A69)</f>
        <v>48.551609734885744</v>
      </c>
      <c r="D69" s="115">
        <f t="shared" si="0"/>
        <v>48.557709734885748</v>
      </c>
      <c r="E69" s="116">
        <f t="shared" si="1"/>
        <v>71</v>
      </c>
      <c r="F69" s="115" t="str">
        <f t="shared" si="2"/>
        <v>Maroondah</v>
      </c>
      <c r="G69" s="115">
        <f t="shared" si="3"/>
        <v>59.445520302012824</v>
      </c>
    </row>
    <row r="70" spans="1:7" x14ac:dyDescent="0.35">
      <c r="A70" s="38">
        <v>62</v>
      </c>
      <c r="B70" s="38" t="s">
        <v>283</v>
      </c>
      <c r="C70" s="115">
        <f>VLOOKUP($B$6,'Data Sheet 0'!$A$259:$CE$287,2+$A70)</f>
        <v>64.772406793050081</v>
      </c>
      <c r="D70" s="115">
        <f t="shared" si="0"/>
        <v>64.778606793050088</v>
      </c>
      <c r="E70" s="116">
        <f t="shared" si="1"/>
        <v>44</v>
      </c>
      <c r="F70" s="115" t="str">
        <f t="shared" si="2"/>
        <v>Moonee Valley</v>
      </c>
      <c r="G70" s="115">
        <f t="shared" si="3"/>
        <v>59.379215950813311</v>
      </c>
    </row>
    <row r="71" spans="1:7" x14ac:dyDescent="0.35">
      <c r="A71" s="38">
        <v>63</v>
      </c>
      <c r="B71" s="38" t="s">
        <v>284</v>
      </c>
      <c r="C71" s="115">
        <f>VLOOKUP($B$6,'Data Sheet 0'!$A$259:$CE$287,2+$A71)</f>
        <v>64.654100006145825</v>
      </c>
      <c r="D71" s="115">
        <f t="shared" si="0"/>
        <v>64.660400006145821</v>
      </c>
      <c r="E71" s="116">
        <f t="shared" si="1"/>
        <v>45</v>
      </c>
      <c r="F71" s="115" t="str">
        <f t="shared" si="2"/>
        <v>Surf Coast</v>
      </c>
      <c r="G71" s="115">
        <f t="shared" si="3"/>
        <v>56.43874699654782</v>
      </c>
    </row>
    <row r="72" spans="1:7" x14ac:dyDescent="0.35">
      <c r="A72" s="38">
        <v>64</v>
      </c>
      <c r="B72" s="38" t="s">
        <v>285</v>
      </c>
      <c r="C72" s="115">
        <f>VLOOKUP($B$6,'Data Sheet 0'!$A$259:$CE$287,2+$A72)</f>
        <v>32.484979791255668</v>
      </c>
      <c r="D72" s="115">
        <f t="shared" si="0"/>
        <v>32.491379791255667</v>
      </c>
      <c r="E72" s="116">
        <f t="shared" si="1"/>
        <v>77</v>
      </c>
      <c r="F72" s="115" t="str">
        <f t="shared" si="2"/>
        <v>Moyne</v>
      </c>
      <c r="G72" s="115">
        <f t="shared" si="3"/>
        <v>55.031731330195512</v>
      </c>
    </row>
    <row r="73" spans="1:7" x14ac:dyDescent="0.35">
      <c r="A73" s="38">
        <v>65</v>
      </c>
      <c r="B73" s="38" t="s">
        <v>286</v>
      </c>
      <c r="C73" s="115">
        <f>VLOOKUP($B$6,'Data Sheet 0'!$A$259:$CE$287,2+$A73)</f>
        <v>66.397261980082931</v>
      </c>
      <c r="D73" s="115">
        <f t="shared" si="0"/>
        <v>66.403761980082933</v>
      </c>
      <c r="E73" s="116">
        <f t="shared" si="1"/>
        <v>38</v>
      </c>
      <c r="F73" s="115" t="str">
        <f t="shared" si="2"/>
        <v>Macedon Ranges</v>
      </c>
      <c r="G73" s="115">
        <f t="shared" si="3"/>
        <v>54.333545137338191</v>
      </c>
    </row>
    <row r="74" spans="1:7" x14ac:dyDescent="0.35">
      <c r="A74" s="38">
        <v>66</v>
      </c>
      <c r="B74" s="38" t="s">
        <v>287</v>
      </c>
      <c r="C74" s="115">
        <f>VLOOKUP($B$6,'Data Sheet 0'!$A$259:$CE$287,2+$A74)</f>
        <v>56.43874699654782</v>
      </c>
      <c r="D74" s="115">
        <f t="shared" ref="D74:D87" si="4">C74+0.0001*A74</f>
        <v>56.445346996547819</v>
      </c>
      <c r="E74" s="116">
        <f t="shared" ref="E74:E87" si="5">RANK(D74,D$9:D$87)</f>
        <v>63</v>
      </c>
      <c r="F74" s="115" t="str">
        <f t="shared" ref="F74:F87" si="6">VLOOKUP(MATCH(A74,E$9:E$87,0),$A$9:$C$87,2)</f>
        <v>Monash</v>
      </c>
      <c r="G74" s="115">
        <f t="shared" ref="G74:G87" si="7">VLOOKUP(MATCH(A74,E$9:E$87,0),$A$9:$C$87,3)</f>
        <v>54.068522004306494</v>
      </c>
    </row>
    <row r="75" spans="1:7" x14ac:dyDescent="0.35">
      <c r="A75" s="38">
        <v>67</v>
      </c>
      <c r="B75" s="38" t="s">
        <v>288</v>
      </c>
      <c r="C75" s="115">
        <f>VLOOKUP($B$6,'Data Sheet 0'!$A$259:$CE$287,2+$A75)</f>
        <v>69.714739743008337</v>
      </c>
      <c r="D75" s="115">
        <f t="shared" si="4"/>
        <v>69.721439743008332</v>
      </c>
      <c r="E75" s="116">
        <f t="shared" si="5"/>
        <v>19</v>
      </c>
      <c r="F75" s="115" t="str">
        <f t="shared" si="6"/>
        <v>Melton</v>
      </c>
      <c r="G75" s="115">
        <f t="shared" si="7"/>
        <v>53.184743851265701</v>
      </c>
    </row>
    <row r="76" spans="1:7" x14ac:dyDescent="0.35">
      <c r="A76" s="38">
        <v>68</v>
      </c>
      <c r="B76" s="38" t="s">
        <v>289</v>
      </c>
      <c r="C76" s="115">
        <f>VLOOKUP($B$6,'Data Sheet 0'!$A$259:$CE$287,2+$A76)</f>
        <v>63.825276812316254</v>
      </c>
      <c r="D76" s="115">
        <f t="shared" si="4"/>
        <v>63.832076812316252</v>
      </c>
      <c r="E76" s="116">
        <f t="shared" si="5"/>
        <v>48</v>
      </c>
      <c r="F76" s="115" t="str">
        <f t="shared" si="6"/>
        <v>Whitehorse</v>
      </c>
      <c r="G76" s="115">
        <f t="shared" si="7"/>
        <v>53.177214663646232</v>
      </c>
    </row>
    <row r="77" spans="1:7" x14ac:dyDescent="0.35">
      <c r="A77" s="38">
        <v>69</v>
      </c>
      <c r="B77" s="38" t="s">
        <v>290</v>
      </c>
      <c r="C77" s="115">
        <f>VLOOKUP($B$6,'Data Sheet 0'!$A$259:$CE$287,2+$A77)</f>
        <v>71.00924169150278</v>
      </c>
      <c r="D77" s="115">
        <f t="shared" si="4"/>
        <v>71.016141691502781</v>
      </c>
      <c r="E77" s="116">
        <f t="shared" si="5"/>
        <v>12</v>
      </c>
      <c r="F77" s="115" t="str">
        <f t="shared" si="6"/>
        <v>Banyule</v>
      </c>
      <c r="G77" s="115">
        <f t="shared" si="7"/>
        <v>52.9763088215945</v>
      </c>
    </row>
    <row r="78" spans="1:7" x14ac:dyDescent="0.35">
      <c r="A78" s="38">
        <v>70</v>
      </c>
      <c r="B78" s="38" t="s">
        <v>291</v>
      </c>
      <c r="C78" s="115">
        <f>VLOOKUP($B$6,'Data Sheet 0'!$A$259:$CE$287,2+$A78)</f>
        <v>70.461355750756724</v>
      </c>
      <c r="D78" s="115">
        <f t="shared" si="4"/>
        <v>70.468355750756729</v>
      </c>
      <c r="E78" s="116">
        <f t="shared" si="5"/>
        <v>16</v>
      </c>
      <c r="F78" s="115" t="str">
        <f t="shared" si="6"/>
        <v>Glen Eira</v>
      </c>
      <c r="G78" s="115">
        <f t="shared" si="7"/>
        <v>49.63694697696203</v>
      </c>
    </row>
    <row r="79" spans="1:7" x14ac:dyDescent="0.35">
      <c r="A79" s="38">
        <v>71</v>
      </c>
      <c r="B79" s="38" t="s">
        <v>292</v>
      </c>
      <c r="C79" s="115">
        <f>VLOOKUP($B$6,'Data Sheet 0'!$A$259:$CE$287,2+$A79)</f>
        <v>66.040859322770402</v>
      </c>
      <c r="D79" s="115">
        <f t="shared" si="4"/>
        <v>66.047959322770396</v>
      </c>
      <c r="E79" s="116">
        <f t="shared" si="5"/>
        <v>40</v>
      </c>
      <c r="F79" s="115" t="str">
        <f t="shared" si="6"/>
        <v>Queenscliffe</v>
      </c>
      <c r="G79" s="115">
        <f t="shared" si="7"/>
        <v>48.551609734885744</v>
      </c>
    </row>
    <row r="80" spans="1:7" x14ac:dyDescent="0.35">
      <c r="A80" s="38">
        <v>72</v>
      </c>
      <c r="B80" s="38" t="s">
        <v>293</v>
      </c>
      <c r="C80" s="115">
        <f>VLOOKUP($B$6,'Data Sheet 0'!$A$259:$CE$287,2+$A80)</f>
        <v>65.594042135847445</v>
      </c>
      <c r="D80" s="115">
        <f t="shared" si="4"/>
        <v>65.601242135847443</v>
      </c>
      <c r="E80" s="116">
        <f t="shared" si="5"/>
        <v>42</v>
      </c>
      <c r="F80" s="115" t="str">
        <f t="shared" si="6"/>
        <v>Manningham</v>
      </c>
      <c r="G80" s="115">
        <f t="shared" si="7"/>
        <v>47.428516699918475</v>
      </c>
    </row>
    <row r="81" spans="1:7" x14ac:dyDescent="0.35">
      <c r="A81" s="38">
        <v>73</v>
      </c>
      <c r="B81" s="38" t="s">
        <v>294</v>
      </c>
      <c r="C81" s="115">
        <f>VLOOKUP($B$6,'Data Sheet 0'!$A$259:$CE$287,2+$A81)</f>
        <v>53.177214663646232</v>
      </c>
      <c r="D81" s="115">
        <f t="shared" si="4"/>
        <v>53.184514663646233</v>
      </c>
      <c r="E81" s="116">
        <f t="shared" si="5"/>
        <v>68</v>
      </c>
      <c r="F81" s="115" t="str">
        <f t="shared" si="6"/>
        <v>Port Phillip</v>
      </c>
      <c r="G81" s="115">
        <f t="shared" si="7"/>
        <v>45.368366484282241</v>
      </c>
    </row>
    <row r="82" spans="1:7" x14ac:dyDescent="0.35">
      <c r="A82" s="38">
        <v>74</v>
      </c>
      <c r="B82" s="38" t="s">
        <v>295</v>
      </c>
      <c r="C82" s="115">
        <f>VLOOKUP($B$6,'Data Sheet 0'!$A$259:$CE$287,2+$A82)</f>
        <v>66.744786681846207</v>
      </c>
      <c r="D82" s="115">
        <f t="shared" si="4"/>
        <v>66.752186681846212</v>
      </c>
      <c r="E82" s="116">
        <f t="shared" si="5"/>
        <v>34</v>
      </c>
      <c r="F82" s="115" t="str">
        <f t="shared" si="6"/>
        <v>Nillumbik</v>
      </c>
      <c r="G82" s="115">
        <f t="shared" si="7"/>
        <v>43.669642704987062</v>
      </c>
    </row>
    <row r="83" spans="1:7" x14ac:dyDescent="0.35">
      <c r="A83" s="38">
        <v>75</v>
      </c>
      <c r="B83" s="38" t="s">
        <v>296</v>
      </c>
      <c r="C83" s="115">
        <f>VLOOKUP($B$6,'Data Sheet 0'!$A$259:$CE$287,2+$A83)</f>
        <v>72.504848575264816</v>
      </c>
      <c r="D83" s="115">
        <f t="shared" si="4"/>
        <v>72.512348575264809</v>
      </c>
      <c r="E83" s="116">
        <f t="shared" si="5"/>
        <v>7</v>
      </c>
      <c r="F83" s="115" t="str">
        <f t="shared" si="6"/>
        <v>Yarra</v>
      </c>
      <c r="G83" s="115">
        <f t="shared" si="7"/>
        <v>42.872896891240757</v>
      </c>
    </row>
    <row r="84" spans="1:7" x14ac:dyDescent="0.35">
      <c r="A84" s="38">
        <v>76</v>
      </c>
      <c r="B84" s="38" t="s">
        <v>297</v>
      </c>
      <c r="C84" s="115">
        <f>VLOOKUP($B$6,'Data Sheet 0'!$A$259:$CE$287,2+$A84)</f>
        <v>63.72586919560942</v>
      </c>
      <c r="D84" s="115">
        <f t="shared" si="4"/>
        <v>63.733469195609416</v>
      </c>
      <c r="E84" s="116">
        <f t="shared" si="5"/>
        <v>50</v>
      </c>
      <c r="F84" s="115" t="str">
        <f t="shared" si="6"/>
        <v>Bayside</v>
      </c>
      <c r="G84" s="115">
        <f t="shared" si="7"/>
        <v>34.474522323478162</v>
      </c>
    </row>
    <row r="85" spans="1:7" x14ac:dyDescent="0.35">
      <c r="A85" s="38">
        <v>77</v>
      </c>
      <c r="B85" s="38" t="s">
        <v>298</v>
      </c>
      <c r="C85" s="115">
        <f>VLOOKUP($B$6,'Data Sheet 0'!$A$259:$CE$287,2+$A85)</f>
        <v>42.872896891240757</v>
      </c>
      <c r="D85" s="115">
        <f t="shared" si="4"/>
        <v>42.880596891240756</v>
      </c>
      <c r="E85" s="116">
        <f t="shared" si="5"/>
        <v>75</v>
      </c>
      <c r="F85" s="115" t="str">
        <f t="shared" si="6"/>
        <v>Stonnington</v>
      </c>
      <c r="G85" s="115">
        <f t="shared" si="7"/>
        <v>32.484979791255668</v>
      </c>
    </row>
    <row r="86" spans="1:7" x14ac:dyDescent="0.35">
      <c r="A86" s="38">
        <v>78</v>
      </c>
      <c r="B86" s="38" t="s">
        <v>299</v>
      </c>
      <c r="C86" s="115">
        <f>VLOOKUP($B$6,'Data Sheet 0'!$A$259:$CE$287,2+$A86)</f>
        <v>64.109191569949147</v>
      </c>
      <c r="D86" s="115">
        <f t="shared" si="4"/>
        <v>64.11699156994915</v>
      </c>
      <c r="E86" s="116">
        <f t="shared" si="5"/>
        <v>47</v>
      </c>
      <c r="F86" s="115" t="str">
        <f t="shared" si="6"/>
        <v>Boroondara</v>
      </c>
      <c r="G86" s="115">
        <f t="shared" si="7"/>
        <v>29.881071576684903</v>
      </c>
    </row>
    <row r="87" spans="1:7" x14ac:dyDescent="0.35">
      <c r="A87" s="38">
        <v>79</v>
      </c>
      <c r="B87" s="38" t="s">
        <v>300</v>
      </c>
      <c r="C87" s="115">
        <f>VLOOKUP($B$6,'Data Sheet 0'!$A$259:$CE$287,2+$A87)</f>
        <v>62.718595979658723</v>
      </c>
      <c r="D87" s="115">
        <f t="shared" si="4"/>
        <v>62.726495979658722</v>
      </c>
      <c r="E87" s="116">
        <f t="shared" si="5"/>
        <v>54</v>
      </c>
      <c r="F87" s="115" t="str">
        <f t="shared" si="6"/>
        <v>Melbourne</v>
      </c>
      <c r="G87" s="115">
        <f t="shared" si="7"/>
        <v>25.625265889882233</v>
      </c>
    </row>
  </sheetData>
  <sheetProtection password="CF21" sheet="1" objects="1" scenarios="1"/>
  <mergeCells count="3">
    <mergeCell ref="E1:M1"/>
    <mergeCell ref="B2:M2"/>
    <mergeCell ref="K5:M5"/>
  </mergeCells>
  <hyperlinks>
    <hyperlink ref="K5:M5" location="Sheet1!B1" display="Index" xr:uid="{00000000-0004-0000-1800-000000000000}"/>
  </hyperlinks>
  <pageMargins left="0.70866141732283472" right="0.70866141732283472" top="0.39370078740157483" bottom="0.39370078740157483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5</xdr:row>
                    <xdr:rowOff>0</xdr:rowOff>
                  </from>
                  <to>
                    <xdr:col>7</xdr:col>
                    <xdr:colOff>342900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BI254"/>
  <sheetViews>
    <sheetView showGridLines="0" showRowColHeaders="0" tabSelected="1" zoomScaleNormal="100" workbookViewId="0">
      <selection activeCell="B1" sqref="B1"/>
    </sheetView>
  </sheetViews>
  <sheetFormatPr defaultColWidth="9.1328125" defaultRowHeight="13.15" x14ac:dyDescent="0.4"/>
  <cols>
    <col min="1" max="1" width="2.73046875" style="92" customWidth="1"/>
    <col min="2" max="2" width="35.73046875" style="13" customWidth="1"/>
    <col min="3" max="3" width="4.73046875" style="92" customWidth="1"/>
    <col min="4" max="9" width="12.1328125" style="92" customWidth="1"/>
    <col min="10" max="10" width="12.86328125" style="92" customWidth="1"/>
    <col min="11" max="16" width="9.1328125" style="92"/>
    <col min="17" max="17" width="18.59765625" style="92" bestFit="1" customWidth="1"/>
    <col min="18" max="16384" width="9.1328125" style="92"/>
  </cols>
  <sheetData>
    <row r="1" spans="1:61" ht="28.5" customHeight="1" x14ac:dyDescent="0.85">
      <c r="A1" s="89"/>
      <c r="B1" s="90"/>
      <c r="C1" s="91"/>
      <c r="D1" s="123" t="s">
        <v>371</v>
      </c>
      <c r="E1" s="123"/>
      <c r="F1" s="123"/>
      <c r="G1" s="123"/>
      <c r="H1" s="123"/>
      <c r="I1" s="123"/>
      <c r="J1" s="123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</row>
    <row r="2" spans="1:61" ht="18.75" customHeight="1" x14ac:dyDescent="0.4">
      <c r="A2" s="89"/>
      <c r="B2" s="90"/>
      <c r="C2" s="89"/>
      <c r="D2" s="124" t="s">
        <v>451</v>
      </c>
      <c r="E2" s="124"/>
      <c r="F2" s="124"/>
      <c r="G2" s="124"/>
      <c r="H2" s="124"/>
      <c r="I2" s="124"/>
      <c r="J2" s="124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</row>
    <row r="3" spans="1:61" ht="15.75" customHeight="1" x14ac:dyDescent="0.4">
      <c r="A3" s="89"/>
      <c r="B3" s="90"/>
      <c r="C3" s="89"/>
      <c r="D3" s="89"/>
      <c r="E3" s="89"/>
      <c r="F3" s="89"/>
      <c r="G3" s="93"/>
      <c r="H3" s="93"/>
      <c r="I3" s="93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</row>
    <row r="4" spans="1:61" x14ac:dyDescent="0.35">
      <c r="A4" s="89"/>
      <c r="B4" s="94" t="s">
        <v>337</v>
      </c>
      <c r="C4" s="95">
        <v>1</v>
      </c>
      <c r="D4" s="125" t="s">
        <v>407</v>
      </c>
      <c r="E4" s="125"/>
      <c r="F4" s="125"/>
      <c r="G4" s="125"/>
      <c r="H4" s="125"/>
      <c r="I4" s="125"/>
      <c r="J4" s="125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</row>
    <row r="5" spans="1:61" ht="14.25" customHeight="1" x14ac:dyDescent="0.4">
      <c r="A5" s="89"/>
      <c r="B5" s="90"/>
      <c r="C5" s="95">
        <v>1</v>
      </c>
      <c r="D5" s="125"/>
      <c r="E5" s="125"/>
      <c r="F5" s="125"/>
      <c r="G5" s="125"/>
      <c r="H5" s="125"/>
      <c r="I5" s="125"/>
      <c r="J5" s="125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</row>
    <row r="6" spans="1:61" ht="12.75" customHeight="1" x14ac:dyDescent="0.35">
      <c r="A6" s="89"/>
      <c r="B6" s="94" t="s">
        <v>338</v>
      </c>
      <c r="C6" s="95">
        <v>1</v>
      </c>
      <c r="D6" s="125"/>
      <c r="E6" s="125"/>
      <c r="F6" s="125"/>
      <c r="G6" s="125"/>
      <c r="H6" s="125"/>
      <c r="I6" s="125"/>
      <c r="J6" s="125"/>
      <c r="K6" s="89"/>
      <c r="L6" s="89"/>
      <c r="M6" s="89"/>
      <c r="N6" s="89"/>
      <c r="O6" s="89"/>
      <c r="P6" s="89"/>
      <c r="Q6" s="96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</row>
    <row r="7" spans="1:61" x14ac:dyDescent="0.35">
      <c r="A7" s="89"/>
      <c r="B7" s="97"/>
      <c r="C7" s="95">
        <v>1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8" t="s">
        <v>222</v>
      </c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</row>
    <row r="8" spans="1:61" ht="15.75" customHeight="1" x14ac:dyDescent="0.35">
      <c r="A8" s="89"/>
      <c r="B8" s="94" t="s">
        <v>339</v>
      </c>
      <c r="C8" s="95">
        <v>1</v>
      </c>
      <c r="D8" s="99"/>
      <c r="E8" s="99"/>
      <c r="F8" s="135" t="s">
        <v>411</v>
      </c>
      <c r="G8" s="135"/>
      <c r="H8" s="135"/>
      <c r="I8" s="99"/>
      <c r="J8" s="99"/>
      <c r="K8" s="89"/>
      <c r="L8" s="89"/>
      <c r="M8" s="89"/>
      <c r="N8" s="89"/>
      <c r="O8" s="89"/>
      <c r="P8" s="89"/>
      <c r="Q8" s="98" t="s">
        <v>223</v>
      </c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</row>
    <row r="9" spans="1:61" ht="12.75" customHeight="1" x14ac:dyDescent="0.35">
      <c r="A9" s="89"/>
      <c r="B9" s="100"/>
      <c r="C9" s="95">
        <v>1</v>
      </c>
      <c r="D9" s="101">
        <v>33</v>
      </c>
      <c r="E9" s="99"/>
      <c r="F9" s="135"/>
      <c r="G9" s="135"/>
      <c r="H9" s="135"/>
      <c r="I9" s="99"/>
      <c r="J9" s="99"/>
      <c r="K9" s="89"/>
      <c r="L9" s="89"/>
      <c r="M9" s="89"/>
      <c r="N9" s="89"/>
      <c r="O9" s="89"/>
      <c r="P9" s="89"/>
      <c r="Q9" s="98" t="s">
        <v>224</v>
      </c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</row>
    <row r="10" spans="1:61" x14ac:dyDescent="0.35">
      <c r="A10" s="89"/>
      <c r="B10" s="94" t="s">
        <v>340</v>
      </c>
      <c r="C10" s="95">
        <v>1</v>
      </c>
      <c r="D10" s="99"/>
      <c r="E10" s="99"/>
      <c r="F10" s="135"/>
      <c r="G10" s="135"/>
      <c r="H10" s="135"/>
      <c r="I10" s="99"/>
      <c r="J10" s="99"/>
      <c r="K10" s="89"/>
      <c r="L10" s="89"/>
      <c r="M10" s="89"/>
      <c r="N10" s="89"/>
      <c r="O10" s="89"/>
      <c r="P10" s="89"/>
      <c r="Q10" s="98" t="s">
        <v>225</v>
      </c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</row>
    <row r="11" spans="1:61" x14ac:dyDescent="0.35">
      <c r="A11" s="89"/>
      <c r="B11" s="100"/>
      <c r="C11" s="95">
        <v>1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98" t="s">
        <v>226</v>
      </c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</row>
    <row r="12" spans="1:61" x14ac:dyDescent="0.35">
      <c r="A12" s="89"/>
      <c r="B12" s="94" t="s">
        <v>341</v>
      </c>
      <c r="C12" s="95">
        <v>1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98" t="s">
        <v>227</v>
      </c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</row>
    <row r="13" spans="1:61" x14ac:dyDescent="0.35">
      <c r="A13" s="89"/>
      <c r="B13" s="100"/>
      <c r="C13" s="95">
        <v>1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98" t="s">
        <v>228</v>
      </c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</row>
    <row r="14" spans="1:61" ht="15.75" customHeight="1" x14ac:dyDescent="0.35">
      <c r="A14" s="89"/>
      <c r="B14" s="94" t="s">
        <v>342</v>
      </c>
      <c r="C14" s="95">
        <v>1</v>
      </c>
      <c r="D14" s="102"/>
      <c r="E14" s="102"/>
      <c r="F14" s="136" t="s">
        <v>412</v>
      </c>
      <c r="G14" s="136"/>
      <c r="H14" s="136"/>
      <c r="I14" s="136"/>
      <c r="J14" s="102"/>
      <c r="K14" s="89"/>
      <c r="L14" s="89"/>
      <c r="M14" s="89"/>
      <c r="N14" s="89"/>
      <c r="O14" s="89"/>
      <c r="P14" s="89"/>
      <c r="Q14" s="98" t="s">
        <v>229</v>
      </c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</row>
    <row r="15" spans="1:61" ht="13.5" customHeight="1" x14ac:dyDescent="0.35">
      <c r="A15" s="89"/>
      <c r="B15" s="97"/>
      <c r="C15" s="95">
        <v>1</v>
      </c>
      <c r="D15" s="103">
        <v>81</v>
      </c>
      <c r="E15" s="102"/>
      <c r="F15" s="136"/>
      <c r="G15" s="136"/>
      <c r="H15" s="136"/>
      <c r="I15" s="136"/>
      <c r="J15" s="102"/>
      <c r="K15" s="89"/>
      <c r="L15" s="89"/>
      <c r="M15" s="89"/>
      <c r="N15" s="89"/>
      <c r="O15" s="89"/>
      <c r="P15" s="89"/>
      <c r="Q15" s="98" t="s">
        <v>230</v>
      </c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</row>
    <row r="16" spans="1:61" ht="12.75" customHeight="1" x14ac:dyDescent="0.35">
      <c r="A16" s="89"/>
      <c r="B16" s="94" t="s">
        <v>343</v>
      </c>
      <c r="C16" s="95">
        <v>1</v>
      </c>
      <c r="D16" s="102"/>
      <c r="E16" s="102"/>
      <c r="F16" s="136"/>
      <c r="G16" s="136"/>
      <c r="H16" s="136"/>
      <c r="I16" s="136"/>
      <c r="J16" s="102"/>
      <c r="K16" s="89"/>
      <c r="L16" s="89"/>
      <c r="M16" s="89"/>
      <c r="N16" s="89"/>
      <c r="O16" s="89"/>
      <c r="P16" s="89"/>
      <c r="Q16" s="98" t="s">
        <v>231</v>
      </c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</row>
    <row r="17" spans="1:61" x14ac:dyDescent="0.35">
      <c r="A17" s="89"/>
      <c r="B17" s="97"/>
      <c r="C17" s="95">
        <v>1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98" t="s">
        <v>232</v>
      </c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</row>
    <row r="18" spans="1:61" x14ac:dyDescent="0.35">
      <c r="A18" s="89"/>
      <c r="B18" s="94" t="s">
        <v>344</v>
      </c>
      <c r="C18" s="95">
        <v>1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98" t="s">
        <v>233</v>
      </c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</row>
    <row r="19" spans="1:61" ht="13.5" thickBot="1" x14ac:dyDescent="0.4">
      <c r="A19" s="89"/>
      <c r="B19" s="97"/>
      <c r="C19" s="95">
        <v>1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98" t="s">
        <v>234</v>
      </c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</row>
    <row r="20" spans="1:61" ht="13.5" thickTop="1" x14ac:dyDescent="0.35">
      <c r="A20" s="89"/>
      <c r="B20" s="94" t="s">
        <v>345</v>
      </c>
      <c r="C20" s="95">
        <v>1</v>
      </c>
      <c r="D20" s="126" t="s">
        <v>413</v>
      </c>
      <c r="E20" s="127"/>
      <c r="F20" s="127"/>
      <c r="G20" s="127"/>
      <c r="H20" s="127"/>
      <c r="I20" s="127"/>
      <c r="J20" s="128"/>
      <c r="K20" s="89"/>
      <c r="L20" s="89"/>
      <c r="M20" s="89"/>
      <c r="N20" s="89"/>
      <c r="O20" s="89"/>
      <c r="P20" s="89"/>
      <c r="Q20" s="98" t="s">
        <v>235</v>
      </c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</row>
    <row r="21" spans="1:61" x14ac:dyDescent="0.35">
      <c r="A21" s="89"/>
      <c r="B21" s="97"/>
      <c r="C21" s="95">
        <v>1</v>
      </c>
      <c r="D21" s="129"/>
      <c r="E21" s="130"/>
      <c r="F21" s="130"/>
      <c r="G21" s="130"/>
      <c r="H21" s="130"/>
      <c r="I21" s="130"/>
      <c r="J21" s="131"/>
      <c r="K21" s="89"/>
      <c r="L21" s="89"/>
      <c r="M21" s="89"/>
      <c r="N21" s="89"/>
      <c r="O21" s="89"/>
      <c r="P21" s="89"/>
      <c r="Q21" s="98" t="s">
        <v>236</v>
      </c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</row>
    <row r="22" spans="1:61" x14ac:dyDescent="0.35">
      <c r="A22" s="89"/>
      <c r="B22" s="94" t="s">
        <v>323</v>
      </c>
      <c r="C22" s="95">
        <v>1</v>
      </c>
      <c r="D22" s="129"/>
      <c r="E22" s="130"/>
      <c r="F22" s="130"/>
      <c r="G22" s="130"/>
      <c r="H22" s="130"/>
      <c r="I22" s="130"/>
      <c r="J22" s="131"/>
      <c r="K22" s="89"/>
      <c r="L22" s="89"/>
      <c r="M22" s="89"/>
      <c r="N22" s="89"/>
      <c r="O22" s="89"/>
      <c r="P22" s="89"/>
      <c r="Q22" s="98" t="s">
        <v>237</v>
      </c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</row>
    <row r="23" spans="1:61" x14ac:dyDescent="0.35">
      <c r="A23" s="89"/>
      <c r="B23" s="97"/>
      <c r="C23" s="95">
        <v>1</v>
      </c>
      <c r="D23" s="129"/>
      <c r="E23" s="130"/>
      <c r="F23" s="130"/>
      <c r="G23" s="130"/>
      <c r="H23" s="130"/>
      <c r="I23" s="130"/>
      <c r="J23" s="131"/>
      <c r="K23" s="89"/>
      <c r="L23" s="89"/>
      <c r="M23" s="89"/>
      <c r="N23" s="89"/>
      <c r="O23" s="89"/>
      <c r="P23" s="89"/>
      <c r="Q23" s="98" t="s">
        <v>238</v>
      </c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</row>
    <row r="24" spans="1:61" x14ac:dyDescent="0.35">
      <c r="A24" s="89"/>
      <c r="B24" s="94" t="s">
        <v>346</v>
      </c>
      <c r="C24" s="95">
        <v>1</v>
      </c>
      <c r="D24" s="129"/>
      <c r="E24" s="130"/>
      <c r="F24" s="130"/>
      <c r="G24" s="130"/>
      <c r="H24" s="130"/>
      <c r="I24" s="130"/>
      <c r="J24" s="131"/>
      <c r="K24" s="89"/>
      <c r="L24" s="89"/>
      <c r="M24" s="89"/>
      <c r="N24" s="89"/>
      <c r="O24" s="89"/>
      <c r="P24" s="89"/>
      <c r="Q24" s="98" t="s">
        <v>239</v>
      </c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</row>
    <row r="25" spans="1:61" x14ac:dyDescent="0.35">
      <c r="A25" s="89"/>
      <c r="B25" s="97"/>
      <c r="C25" s="95">
        <v>1</v>
      </c>
      <c r="D25" s="129"/>
      <c r="E25" s="130"/>
      <c r="F25" s="130"/>
      <c r="G25" s="130"/>
      <c r="H25" s="130"/>
      <c r="I25" s="130"/>
      <c r="J25" s="131"/>
      <c r="K25" s="89"/>
      <c r="L25" s="89"/>
      <c r="M25" s="89"/>
      <c r="N25" s="89"/>
      <c r="O25" s="89"/>
      <c r="P25" s="89"/>
      <c r="Q25" s="98" t="s">
        <v>240</v>
      </c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</row>
    <row r="26" spans="1:61" x14ac:dyDescent="0.35">
      <c r="A26" s="89"/>
      <c r="B26" s="94" t="s">
        <v>347</v>
      </c>
      <c r="C26" s="95">
        <v>1</v>
      </c>
      <c r="D26" s="129"/>
      <c r="E26" s="130"/>
      <c r="F26" s="130"/>
      <c r="G26" s="130"/>
      <c r="H26" s="130"/>
      <c r="I26" s="130"/>
      <c r="J26" s="131"/>
      <c r="K26" s="89"/>
      <c r="L26" s="89"/>
      <c r="M26" s="89"/>
      <c r="N26" s="89"/>
      <c r="O26" s="89"/>
      <c r="P26" s="89"/>
      <c r="Q26" s="98" t="s">
        <v>241</v>
      </c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</row>
    <row r="27" spans="1:61" ht="12.75" customHeight="1" x14ac:dyDescent="0.35">
      <c r="A27" s="89"/>
      <c r="B27" s="97"/>
      <c r="C27" s="95">
        <v>1</v>
      </c>
      <c r="D27" s="129"/>
      <c r="E27" s="130"/>
      <c r="F27" s="130"/>
      <c r="G27" s="130"/>
      <c r="H27" s="130"/>
      <c r="I27" s="130"/>
      <c r="J27" s="131"/>
      <c r="K27" s="89"/>
      <c r="L27" s="89"/>
      <c r="M27" s="89"/>
      <c r="N27" s="89"/>
      <c r="O27" s="89"/>
      <c r="P27" s="89"/>
      <c r="Q27" s="98" t="s">
        <v>242</v>
      </c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</row>
    <row r="28" spans="1:61" ht="12.75" customHeight="1" x14ac:dyDescent="0.35">
      <c r="A28" s="89"/>
      <c r="B28" s="94" t="s">
        <v>348</v>
      </c>
      <c r="C28" s="95">
        <v>1</v>
      </c>
      <c r="D28" s="129"/>
      <c r="E28" s="130"/>
      <c r="F28" s="130"/>
      <c r="G28" s="130"/>
      <c r="H28" s="130"/>
      <c r="I28" s="130"/>
      <c r="J28" s="131"/>
      <c r="K28" s="89"/>
      <c r="L28" s="89"/>
      <c r="M28" s="89"/>
      <c r="N28" s="89"/>
      <c r="O28" s="89"/>
      <c r="P28" s="89"/>
      <c r="Q28" s="98" t="s">
        <v>243</v>
      </c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</row>
    <row r="29" spans="1:61" ht="12.75" customHeight="1" x14ac:dyDescent="0.4">
      <c r="A29" s="89"/>
      <c r="B29" s="90"/>
      <c r="C29" s="95">
        <v>1</v>
      </c>
      <c r="D29" s="129"/>
      <c r="E29" s="130"/>
      <c r="F29" s="130"/>
      <c r="G29" s="130"/>
      <c r="H29" s="130"/>
      <c r="I29" s="130"/>
      <c r="J29" s="131"/>
      <c r="K29" s="89"/>
      <c r="L29" s="89"/>
      <c r="M29" s="89"/>
      <c r="N29" s="89"/>
      <c r="O29" s="89"/>
      <c r="P29" s="89"/>
      <c r="Q29" s="98" t="s">
        <v>244</v>
      </c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</row>
    <row r="30" spans="1:61" ht="12.75" customHeight="1" x14ac:dyDescent="0.35">
      <c r="A30" s="89"/>
      <c r="B30" s="94" t="s">
        <v>349</v>
      </c>
      <c r="C30" s="95">
        <v>1</v>
      </c>
      <c r="D30" s="129"/>
      <c r="E30" s="130"/>
      <c r="F30" s="130"/>
      <c r="G30" s="130"/>
      <c r="H30" s="130"/>
      <c r="I30" s="130"/>
      <c r="J30" s="131"/>
      <c r="K30" s="89"/>
      <c r="L30" s="89"/>
      <c r="M30" s="89"/>
      <c r="N30" s="89"/>
      <c r="O30" s="89"/>
      <c r="P30" s="89"/>
      <c r="Q30" s="98" t="s">
        <v>245</v>
      </c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</row>
    <row r="31" spans="1:61" ht="12.75" customHeight="1" x14ac:dyDescent="0.35">
      <c r="A31" s="89"/>
      <c r="B31" s="97"/>
      <c r="C31" s="95">
        <v>1</v>
      </c>
      <c r="D31" s="129"/>
      <c r="E31" s="130"/>
      <c r="F31" s="130"/>
      <c r="G31" s="130"/>
      <c r="H31" s="130"/>
      <c r="I31" s="130"/>
      <c r="J31" s="131"/>
      <c r="K31" s="89"/>
      <c r="L31" s="89"/>
      <c r="M31" s="89"/>
      <c r="N31" s="89"/>
      <c r="O31" s="89"/>
      <c r="P31" s="89"/>
      <c r="Q31" s="98" t="s">
        <v>246</v>
      </c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</row>
    <row r="32" spans="1:61" ht="12.75" customHeight="1" thickBot="1" x14ac:dyDescent="0.4">
      <c r="A32" s="89"/>
      <c r="B32" s="94" t="s">
        <v>350</v>
      </c>
      <c r="C32" s="95">
        <v>1</v>
      </c>
      <c r="D32" s="132"/>
      <c r="E32" s="133"/>
      <c r="F32" s="133"/>
      <c r="G32" s="133"/>
      <c r="H32" s="133"/>
      <c r="I32" s="133"/>
      <c r="J32" s="134"/>
      <c r="K32" s="89"/>
      <c r="L32" s="89"/>
      <c r="M32" s="89"/>
      <c r="N32" s="89"/>
      <c r="O32" s="89"/>
      <c r="P32" s="89"/>
      <c r="Q32" s="98" t="s">
        <v>247</v>
      </c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</row>
    <row r="33" spans="1:61" ht="12.75" customHeight="1" thickTop="1" x14ac:dyDescent="0.35">
      <c r="A33" s="89"/>
      <c r="B33" s="97"/>
      <c r="C33" s="95">
        <v>1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98" t="s">
        <v>248</v>
      </c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</row>
    <row r="34" spans="1:61" x14ac:dyDescent="0.35">
      <c r="A34" s="89"/>
      <c r="B34" s="94" t="s">
        <v>351</v>
      </c>
      <c r="C34" s="95">
        <v>1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98" t="s">
        <v>249</v>
      </c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</row>
    <row r="35" spans="1:61" ht="12.75" customHeight="1" x14ac:dyDescent="0.35">
      <c r="A35" s="89"/>
      <c r="B35" s="97"/>
      <c r="C35" s="95">
        <v>1</v>
      </c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98" t="s">
        <v>250</v>
      </c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</row>
    <row r="36" spans="1:61" ht="12.75" customHeight="1" x14ac:dyDescent="0.35">
      <c r="A36" s="89"/>
      <c r="B36" s="94" t="s">
        <v>333</v>
      </c>
      <c r="C36" s="95">
        <v>1</v>
      </c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98" t="s">
        <v>251</v>
      </c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</row>
    <row r="37" spans="1:61" ht="12.75" customHeight="1" x14ac:dyDescent="0.35">
      <c r="A37" s="89"/>
      <c r="B37" s="100"/>
      <c r="C37" s="95">
        <v>1</v>
      </c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8" t="s">
        <v>252</v>
      </c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</row>
    <row r="38" spans="1:61" ht="12.75" customHeight="1" x14ac:dyDescent="0.35">
      <c r="A38" s="89"/>
      <c r="B38" s="94" t="s">
        <v>352</v>
      </c>
      <c r="C38" s="95">
        <v>1</v>
      </c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98" t="s">
        <v>253</v>
      </c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</row>
    <row r="39" spans="1:61" ht="12.75" customHeight="1" x14ac:dyDescent="0.35">
      <c r="A39" s="89"/>
      <c r="B39" s="100"/>
      <c r="C39" s="95">
        <v>1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98" t="s">
        <v>254</v>
      </c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</row>
    <row r="40" spans="1:61" x14ac:dyDescent="0.35">
      <c r="A40" s="89"/>
      <c r="B40" s="94" t="s">
        <v>331</v>
      </c>
      <c r="C40" s="95">
        <v>1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98" t="s">
        <v>255</v>
      </c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</row>
    <row r="41" spans="1:61" x14ac:dyDescent="0.35">
      <c r="A41" s="89"/>
      <c r="B41" s="100"/>
      <c r="C41" s="95">
        <v>1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98" t="s">
        <v>256</v>
      </c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</row>
    <row r="42" spans="1:61" x14ac:dyDescent="0.35">
      <c r="A42" s="89"/>
      <c r="B42" s="94" t="s">
        <v>353</v>
      </c>
      <c r="C42" s="95">
        <v>1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98" t="s">
        <v>257</v>
      </c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</row>
    <row r="43" spans="1:61" x14ac:dyDescent="0.4">
      <c r="A43" s="89"/>
      <c r="B43" s="104"/>
      <c r="C43" s="105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98" t="s">
        <v>258</v>
      </c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</row>
    <row r="44" spans="1:61" ht="14.25" x14ac:dyDescent="0.45">
      <c r="A44" s="89"/>
      <c r="B44" s="106" t="s">
        <v>406</v>
      </c>
      <c r="C44" s="107"/>
      <c r="D44" s="122"/>
      <c r="E44" s="122"/>
      <c r="F44" s="122"/>
      <c r="G44" s="122"/>
      <c r="H44" s="122"/>
      <c r="I44" s="122"/>
      <c r="J44" s="122"/>
      <c r="K44" s="89"/>
      <c r="L44" s="89"/>
      <c r="M44" s="89"/>
      <c r="N44" s="89"/>
      <c r="O44" s="89"/>
      <c r="P44" s="89"/>
      <c r="Q44" s="98" t="s">
        <v>259</v>
      </c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</row>
    <row r="45" spans="1:61" x14ac:dyDescent="0.4">
      <c r="A45" s="89"/>
      <c r="B45" s="104"/>
      <c r="C45" s="107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98" t="s">
        <v>260</v>
      </c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</row>
    <row r="46" spans="1:61" x14ac:dyDescent="0.4">
      <c r="A46" s="89"/>
      <c r="B46" s="104"/>
      <c r="C46" s="107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98" t="s">
        <v>261</v>
      </c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</row>
    <row r="47" spans="1:61" x14ac:dyDescent="0.4">
      <c r="A47" s="89"/>
      <c r="B47" s="104"/>
      <c r="C47" s="107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98" t="s">
        <v>262</v>
      </c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</row>
    <row r="48" spans="1:61" x14ac:dyDescent="0.4">
      <c r="A48" s="89"/>
      <c r="B48" s="104"/>
      <c r="C48" s="107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98" t="s">
        <v>263</v>
      </c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</row>
    <row r="49" spans="1:61" x14ac:dyDescent="0.4">
      <c r="A49" s="89"/>
      <c r="B49" s="104"/>
      <c r="C49" s="107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98" t="s">
        <v>264</v>
      </c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</row>
    <row r="50" spans="1:61" x14ac:dyDescent="0.4">
      <c r="A50" s="89"/>
      <c r="B50" s="104"/>
      <c r="C50" s="107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98" t="s">
        <v>265</v>
      </c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</row>
    <row r="51" spans="1:61" x14ac:dyDescent="0.4">
      <c r="A51" s="89"/>
      <c r="B51" s="104"/>
      <c r="C51" s="107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98" t="s">
        <v>266</v>
      </c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</row>
    <row r="52" spans="1:61" x14ac:dyDescent="0.4">
      <c r="B52" s="104"/>
      <c r="C52" s="107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98" t="s">
        <v>267</v>
      </c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</row>
    <row r="53" spans="1:61" x14ac:dyDescent="0.4">
      <c r="B53" s="104"/>
      <c r="C53" s="107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8" t="s">
        <v>268</v>
      </c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</row>
    <row r="54" spans="1:61" x14ac:dyDescent="0.4">
      <c r="B54" s="104"/>
      <c r="C54" s="107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98" t="s">
        <v>269</v>
      </c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</row>
    <row r="55" spans="1:61" x14ac:dyDescent="0.4">
      <c r="B55" s="104"/>
      <c r="C55" s="107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98" t="s">
        <v>270</v>
      </c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</row>
    <row r="56" spans="1:61" x14ac:dyDescent="0.4">
      <c r="B56" s="104"/>
      <c r="C56" s="107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98" t="s">
        <v>271</v>
      </c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</row>
    <row r="57" spans="1:61" x14ac:dyDescent="0.4">
      <c r="B57" s="104"/>
      <c r="C57" s="107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98" t="s">
        <v>272</v>
      </c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</row>
    <row r="58" spans="1:61" x14ac:dyDescent="0.4">
      <c r="B58" s="104"/>
      <c r="C58" s="107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98" t="s">
        <v>273</v>
      </c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</row>
    <row r="59" spans="1:61" x14ac:dyDescent="0.4">
      <c r="B59" s="104"/>
      <c r="C59" s="107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98" t="s">
        <v>274</v>
      </c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</row>
    <row r="60" spans="1:61" x14ac:dyDescent="0.4">
      <c r="B60" s="104"/>
      <c r="C60" s="107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98" t="s">
        <v>275</v>
      </c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</row>
    <row r="61" spans="1:61" x14ac:dyDescent="0.4">
      <c r="B61" s="104"/>
      <c r="C61" s="107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98" t="s">
        <v>276</v>
      </c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</row>
    <row r="62" spans="1:61" x14ac:dyDescent="0.4">
      <c r="B62" s="104"/>
      <c r="C62" s="107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98" t="s">
        <v>277</v>
      </c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</row>
    <row r="63" spans="1:61" x14ac:dyDescent="0.4">
      <c r="B63" s="104"/>
      <c r="C63" s="107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98" t="s">
        <v>278</v>
      </c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</row>
    <row r="64" spans="1:61" x14ac:dyDescent="0.4">
      <c r="B64" s="104"/>
      <c r="C64" s="107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98" t="s">
        <v>279</v>
      </c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</row>
    <row r="65" spans="2:61" x14ac:dyDescent="0.4">
      <c r="B65" s="104"/>
      <c r="C65" s="107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98" t="s">
        <v>280</v>
      </c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</row>
    <row r="66" spans="2:61" x14ac:dyDescent="0.4">
      <c r="B66" s="104"/>
      <c r="C66" s="107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98" t="s">
        <v>281</v>
      </c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</row>
    <row r="67" spans="2:61" x14ac:dyDescent="0.4">
      <c r="B67" s="104"/>
      <c r="C67" s="107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98" t="s">
        <v>282</v>
      </c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</row>
    <row r="68" spans="2:61" x14ac:dyDescent="0.4">
      <c r="B68" s="104"/>
      <c r="C68" s="107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98" t="s">
        <v>283</v>
      </c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</row>
    <row r="69" spans="2:61" x14ac:dyDescent="0.4">
      <c r="B69" s="104"/>
      <c r="C69" s="107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98" t="s">
        <v>284</v>
      </c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</row>
    <row r="70" spans="2:61" x14ac:dyDescent="0.4">
      <c r="B70" s="104"/>
      <c r="C70" s="107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98" t="s">
        <v>285</v>
      </c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</row>
    <row r="71" spans="2:61" x14ac:dyDescent="0.4">
      <c r="B71" s="104"/>
      <c r="C71" s="107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98" t="s">
        <v>286</v>
      </c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</row>
    <row r="72" spans="2:61" x14ac:dyDescent="0.4">
      <c r="B72" s="104"/>
      <c r="C72" s="107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98" t="s">
        <v>287</v>
      </c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</row>
    <row r="73" spans="2:61" x14ac:dyDescent="0.4">
      <c r="B73" s="104"/>
      <c r="C73" s="107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98" t="s">
        <v>288</v>
      </c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</row>
    <row r="74" spans="2:61" x14ac:dyDescent="0.4">
      <c r="B74" s="104"/>
      <c r="C74" s="107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98" t="s">
        <v>289</v>
      </c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</row>
    <row r="75" spans="2:61" x14ac:dyDescent="0.4">
      <c r="B75" s="104"/>
      <c r="C75" s="107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98" t="s">
        <v>290</v>
      </c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</row>
    <row r="76" spans="2:61" x14ac:dyDescent="0.4">
      <c r="B76" s="104"/>
      <c r="C76" s="107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98" t="s">
        <v>291</v>
      </c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</row>
    <row r="77" spans="2:61" x14ac:dyDescent="0.4">
      <c r="B77" s="104"/>
      <c r="C77" s="107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98" t="s">
        <v>292</v>
      </c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</row>
    <row r="78" spans="2:61" x14ac:dyDescent="0.4">
      <c r="B78" s="104"/>
      <c r="C78" s="107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98" t="s">
        <v>293</v>
      </c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</row>
    <row r="79" spans="2:61" x14ac:dyDescent="0.4">
      <c r="B79" s="104"/>
      <c r="C79" s="107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98" t="s">
        <v>294</v>
      </c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</row>
    <row r="80" spans="2:61" x14ac:dyDescent="0.4">
      <c r="B80" s="104"/>
      <c r="C80" s="107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98" t="s">
        <v>295</v>
      </c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</row>
    <row r="81" spans="2:61" x14ac:dyDescent="0.4">
      <c r="B81" s="104"/>
      <c r="C81" s="107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98" t="s">
        <v>296</v>
      </c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</row>
    <row r="82" spans="2:61" x14ac:dyDescent="0.4">
      <c r="B82" s="104"/>
      <c r="C82" s="107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98" t="s">
        <v>297</v>
      </c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</row>
    <row r="83" spans="2:61" x14ac:dyDescent="0.4">
      <c r="B83" s="104"/>
      <c r="C83" s="107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98" t="s">
        <v>298</v>
      </c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</row>
    <row r="84" spans="2:61" x14ac:dyDescent="0.4">
      <c r="B84" s="104"/>
      <c r="C84" s="107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98" t="s">
        <v>299</v>
      </c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</row>
    <row r="85" spans="2:61" x14ac:dyDescent="0.4">
      <c r="B85" s="104"/>
      <c r="C85" s="107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98" t="s">
        <v>300</v>
      </c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</row>
    <row r="86" spans="2:61" x14ac:dyDescent="0.4">
      <c r="B86" s="104"/>
      <c r="C86" s="107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98" t="s">
        <v>301</v>
      </c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</row>
    <row r="87" spans="2:61" x14ac:dyDescent="0.4">
      <c r="B87" s="104"/>
      <c r="C87" s="107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98" t="s">
        <v>302</v>
      </c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</row>
    <row r="88" spans="2:61" x14ac:dyDescent="0.4">
      <c r="B88" s="104"/>
      <c r="C88" s="107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</row>
    <row r="89" spans="2:61" x14ac:dyDescent="0.4">
      <c r="B89" s="104"/>
      <c r="C89" s="107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</row>
    <row r="90" spans="2:61" x14ac:dyDescent="0.4">
      <c r="B90" s="104"/>
      <c r="C90" s="107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</row>
    <row r="91" spans="2:61" x14ac:dyDescent="0.4">
      <c r="B91" s="104"/>
      <c r="C91" s="107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</row>
    <row r="92" spans="2:61" x14ac:dyDescent="0.4">
      <c r="B92" s="104"/>
      <c r="C92" s="107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</row>
    <row r="93" spans="2:61" x14ac:dyDescent="0.4">
      <c r="B93" s="104"/>
      <c r="C93" s="107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</row>
    <row r="94" spans="2:61" x14ac:dyDescent="0.4">
      <c r="B94" s="104"/>
      <c r="C94" s="107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</row>
    <row r="95" spans="2:61" x14ac:dyDescent="0.4">
      <c r="B95" s="104"/>
      <c r="C95" s="107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</row>
    <row r="96" spans="2:61" x14ac:dyDescent="0.4">
      <c r="B96" s="104"/>
      <c r="C96" s="107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</row>
    <row r="97" spans="2:61" x14ac:dyDescent="0.4">
      <c r="B97" s="104"/>
      <c r="C97" s="107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</row>
    <row r="98" spans="2:61" x14ac:dyDescent="0.4">
      <c r="B98" s="104"/>
      <c r="C98" s="107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</row>
    <row r="99" spans="2:61" x14ac:dyDescent="0.4">
      <c r="B99" s="104"/>
      <c r="C99" s="107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</row>
    <row r="100" spans="2:61" x14ac:dyDescent="0.4">
      <c r="B100" s="104"/>
      <c r="C100" s="107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</row>
    <row r="101" spans="2:61" x14ac:dyDescent="0.4">
      <c r="B101" s="104"/>
      <c r="C101" s="107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</row>
    <row r="102" spans="2:61" x14ac:dyDescent="0.4">
      <c r="B102" s="104"/>
      <c r="C102" s="107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</row>
    <row r="103" spans="2:61" x14ac:dyDescent="0.4">
      <c r="B103" s="104"/>
      <c r="C103" s="107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</row>
    <row r="104" spans="2:61" x14ac:dyDescent="0.4">
      <c r="B104" s="104"/>
      <c r="C104" s="107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</row>
    <row r="105" spans="2:61" x14ac:dyDescent="0.4">
      <c r="B105" s="104"/>
      <c r="C105" s="107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</row>
    <row r="106" spans="2:61" x14ac:dyDescent="0.4">
      <c r="B106" s="104"/>
      <c r="C106" s="107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</row>
    <row r="107" spans="2:61" x14ac:dyDescent="0.4">
      <c r="B107" s="104"/>
      <c r="C107" s="107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</row>
    <row r="108" spans="2:61" x14ac:dyDescent="0.4">
      <c r="B108" s="104"/>
      <c r="C108" s="107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</row>
    <row r="109" spans="2:61" x14ac:dyDescent="0.4">
      <c r="B109" s="104"/>
      <c r="C109" s="107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</row>
    <row r="110" spans="2:61" x14ac:dyDescent="0.4">
      <c r="B110" s="104"/>
      <c r="C110" s="107"/>
      <c r="D110" s="89"/>
      <c r="E110" s="89"/>
      <c r="F110" s="89"/>
      <c r="G110" s="89"/>
      <c r="H110" s="89"/>
      <c r="I110" s="89"/>
      <c r="J110" s="89"/>
    </row>
    <row r="111" spans="2:61" x14ac:dyDescent="0.4">
      <c r="B111" s="104"/>
      <c r="C111" s="107"/>
      <c r="D111" s="89"/>
      <c r="E111" s="89"/>
      <c r="F111" s="89"/>
      <c r="G111" s="89"/>
      <c r="H111" s="89"/>
      <c r="I111" s="89"/>
      <c r="J111" s="89"/>
    </row>
    <row r="112" spans="2:61" x14ac:dyDescent="0.4">
      <c r="B112" s="104"/>
      <c r="C112" s="107"/>
      <c r="D112" s="89"/>
      <c r="E112" s="89"/>
      <c r="F112" s="89"/>
      <c r="G112" s="89"/>
      <c r="H112" s="89"/>
      <c r="I112" s="89"/>
      <c r="J112" s="89"/>
    </row>
    <row r="113" spans="2:10" x14ac:dyDescent="0.4">
      <c r="B113" s="104"/>
      <c r="C113" s="107"/>
      <c r="D113" s="89"/>
      <c r="E113" s="89"/>
      <c r="F113" s="89"/>
      <c r="G113" s="89"/>
      <c r="H113" s="89"/>
      <c r="I113" s="89"/>
      <c r="J113" s="89"/>
    </row>
    <row r="114" spans="2:10" x14ac:dyDescent="0.4">
      <c r="B114" s="104"/>
      <c r="C114" s="107"/>
      <c r="D114" s="89"/>
      <c r="E114" s="89"/>
      <c r="F114" s="89"/>
      <c r="G114" s="89"/>
      <c r="H114" s="89"/>
      <c r="I114" s="89"/>
      <c r="J114" s="89"/>
    </row>
    <row r="115" spans="2:10" x14ac:dyDescent="0.4">
      <c r="B115" s="104"/>
      <c r="C115" s="107"/>
      <c r="D115" s="89"/>
      <c r="E115" s="89"/>
      <c r="F115" s="89"/>
      <c r="G115" s="89"/>
      <c r="H115" s="89"/>
      <c r="I115" s="89"/>
      <c r="J115" s="89"/>
    </row>
    <row r="116" spans="2:10" x14ac:dyDescent="0.4">
      <c r="B116" s="104"/>
      <c r="C116" s="107"/>
      <c r="D116" s="89"/>
      <c r="E116" s="89"/>
      <c r="F116" s="89"/>
      <c r="G116" s="89"/>
      <c r="H116" s="89"/>
      <c r="I116" s="89"/>
      <c r="J116" s="89"/>
    </row>
    <row r="117" spans="2:10" x14ac:dyDescent="0.4">
      <c r="B117" s="104"/>
      <c r="C117" s="107"/>
      <c r="D117" s="89"/>
      <c r="E117" s="89"/>
      <c r="F117" s="89"/>
      <c r="G117" s="89"/>
      <c r="H117" s="89"/>
      <c r="I117" s="89"/>
      <c r="J117" s="89"/>
    </row>
    <row r="118" spans="2:10" x14ac:dyDescent="0.4">
      <c r="B118" s="104"/>
      <c r="C118" s="107"/>
      <c r="D118" s="89"/>
      <c r="E118" s="89"/>
      <c r="F118" s="89"/>
      <c r="G118" s="89"/>
      <c r="H118" s="89"/>
      <c r="I118" s="89"/>
      <c r="J118" s="89"/>
    </row>
    <row r="119" spans="2:10" x14ac:dyDescent="0.4">
      <c r="B119" s="104"/>
      <c r="C119" s="107"/>
      <c r="D119" s="89"/>
      <c r="E119" s="89"/>
      <c r="F119" s="89"/>
      <c r="G119" s="89"/>
      <c r="H119" s="89"/>
      <c r="I119" s="89"/>
      <c r="J119" s="89"/>
    </row>
    <row r="120" spans="2:10" x14ac:dyDescent="0.4">
      <c r="B120" s="104"/>
      <c r="C120" s="107"/>
      <c r="D120" s="89"/>
      <c r="E120" s="89"/>
      <c r="F120" s="89"/>
      <c r="G120" s="89"/>
      <c r="H120" s="89"/>
      <c r="I120" s="89"/>
      <c r="J120" s="89"/>
    </row>
    <row r="121" spans="2:10" x14ac:dyDescent="0.4">
      <c r="B121" s="104"/>
      <c r="C121" s="107"/>
      <c r="D121" s="89"/>
      <c r="E121" s="89"/>
      <c r="F121" s="89"/>
      <c r="G121" s="89"/>
      <c r="H121" s="89"/>
      <c r="I121" s="89"/>
      <c r="J121" s="89"/>
    </row>
    <row r="122" spans="2:10" x14ac:dyDescent="0.4">
      <c r="B122" s="104"/>
      <c r="C122" s="107"/>
      <c r="D122" s="89"/>
      <c r="E122" s="89"/>
      <c r="F122" s="89"/>
      <c r="G122" s="89"/>
      <c r="H122" s="89"/>
      <c r="I122" s="89"/>
      <c r="J122" s="89"/>
    </row>
    <row r="123" spans="2:10" x14ac:dyDescent="0.4">
      <c r="B123" s="104"/>
      <c r="C123" s="107"/>
      <c r="D123" s="89"/>
      <c r="E123" s="89"/>
      <c r="F123" s="89"/>
      <c r="G123" s="89"/>
      <c r="H123" s="89"/>
      <c r="I123" s="89"/>
      <c r="J123" s="89"/>
    </row>
    <row r="124" spans="2:10" x14ac:dyDescent="0.4">
      <c r="B124" s="104"/>
      <c r="C124" s="107"/>
      <c r="D124" s="89"/>
      <c r="E124" s="89"/>
      <c r="F124" s="89"/>
      <c r="G124" s="89"/>
      <c r="H124" s="89"/>
      <c r="I124" s="89"/>
      <c r="J124" s="89"/>
    </row>
    <row r="125" spans="2:10" x14ac:dyDescent="0.4">
      <c r="B125" s="104"/>
      <c r="C125" s="107"/>
      <c r="D125" s="89"/>
      <c r="E125" s="89"/>
      <c r="F125" s="89"/>
      <c r="G125" s="89"/>
      <c r="H125" s="89"/>
      <c r="I125" s="89"/>
      <c r="J125" s="89"/>
    </row>
    <row r="126" spans="2:10" x14ac:dyDescent="0.4">
      <c r="B126" s="104"/>
      <c r="C126" s="107"/>
      <c r="D126" s="89"/>
      <c r="E126" s="89"/>
      <c r="F126" s="89"/>
      <c r="G126" s="89"/>
      <c r="H126" s="89"/>
      <c r="I126" s="89"/>
      <c r="J126" s="89"/>
    </row>
    <row r="127" spans="2:10" x14ac:dyDescent="0.4">
      <c r="B127" s="104"/>
      <c r="C127" s="107"/>
      <c r="D127" s="89"/>
      <c r="E127" s="89"/>
      <c r="F127" s="89"/>
      <c r="G127" s="89"/>
      <c r="H127" s="89"/>
      <c r="I127" s="89"/>
      <c r="J127" s="89"/>
    </row>
    <row r="128" spans="2:10" x14ac:dyDescent="0.4">
      <c r="B128" s="104"/>
      <c r="C128" s="107"/>
      <c r="D128" s="89"/>
      <c r="E128" s="89"/>
      <c r="F128" s="89"/>
      <c r="G128" s="89"/>
      <c r="H128" s="89"/>
      <c r="I128" s="89"/>
      <c r="J128" s="89"/>
    </row>
    <row r="129" spans="2:10" x14ac:dyDescent="0.4">
      <c r="B129" s="104"/>
      <c r="C129" s="107"/>
      <c r="D129" s="89"/>
      <c r="E129" s="89"/>
      <c r="F129" s="89"/>
      <c r="G129" s="89"/>
      <c r="H129" s="89"/>
      <c r="I129" s="89"/>
      <c r="J129" s="89"/>
    </row>
    <row r="130" spans="2:10" x14ac:dyDescent="0.4">
      <c r="B130" s="104"/>
      <c r="C130" s="107"/>
      <c r="D130" s="89"/>
      <c r="E130" s="89"/>
      <c r="F130" s="89"/>
      <c r="G130" s="89"/>
      <c r="H130" s="89"/>
      <c r="I130" s="89"/>
      <c r="J130" s="89"/>
    </row>
    <row r="131" spans="2:10" x14ac:dyDescent="0.4">
      <c r="B131" s="104"/>
      <c r="C131" s="107"/>
      <c r="D131" s="89"/>
      <c r="E131" s="89"/>
      <c r="F131" s="89"/>
      <c r="G131" s="89"/>
      <c r="H131" s="89"/>
      <c r="I131" s="89"/>
      <c r="J131" s="89"/>
    </row>
    <row r="132" spans="2:10" x14ac:dyDescent="0.4">
      <c r="B132" s="104"/>
      <c r="C132" s="107"/>
      <c r="D132" s="89"/>
      <c r="E132" s="89"/>
      <c r="F132" s="89"/>
      <c r="G132" s="89"/>
      <c r="H132" s="89"/>
      <c r="I132" s="89"/>
      <c r="J132" s="89"/>
    </row>
    <row r="133" spans="2:10" x14ac:dyDescent="0.4">
      <c r="B133" s="104"/>
      <c r="C133" s="107"/>
      <c r="D133" s="89"/>
      <c r="E133" s="89"/>
      <c r="F133" s="89"/>
      <c r="G133" s="89"/>
      <c r="H133" s="89"/>
      <c r="I133" s="89"/>
      <c r="J133" s="89"/>
    </row>
    <row r="134" spans="2:10" x14ac:dyDescent="0.4">
      <c r="B134" s="104"/>
      <c r="C134" s="107"/>
      <c r="D134" s="89"/>
      <c r="E134" s="89"/>
      <c r="F134" s="89"/>
      <c r="G134" s="89"/>
      <c r="H134" s="89"/>
      <c r="I134" s="89"/>
      <c r="J134" s="89"/>
    </row>
    <row r="135" spans="2:10" x14ac:dyDescent="0.4">
      <c r="B135" s="104"/>
      <c r="C135" s="107"/>
      <c r="D135" s="89"/>
      <c r="E135" s="89"/>
      <c r="F135" s="89"/>
      <c r="G135" s="89"/>
      <c r="H135" s="89"/>
      <c r="I135" s="89"/>
      <c r="J135" s="89"/>
    </row>
    <row r="136" spans="2:10" x14ac:dyDescent="0.4">
      <c r="B136" s="104"/>
      <c r="C136" s="107"/>
      <c r="D136" s="89"/>
      <c r="E136" s="89"/>
      <c r="F136" s="89"/>
      <c r="G136" s="89"/>
      <c r="H136" s="89"/>
      <c r="I136" s="89"/>
      <c r="J136" s="89"/>
    </row>
    <row r="137" spans="2:10" x14ac:dyDescent="0.4">
      <c r="B137" s="104"/>
      <c r="C137" s="107"/>
      <c r="D137" s="89"/>
      <c r="E137" s="89"/>
      <c r="F137" s="89"/>
      <c r="G137" s="89"/>
      <c r="H137" s="89"/>
      <c r="I137" s="89"/>
      <c r="J137" s="89"/>
    </row>
    <row r="138" spans="2:10" x14ac:dyDescent="0.4">
      <c r="B138" s="104"/>
      <c r="C138" s="107"/>
      <c r="D138" s="89"/>
      <c r="E138" s="89"/>
      <c r="F138" s="89"/>
      <c r="G138" s="89"/>
      <c r="H138" s="89"/>
      <c r="I138" s="89"/>
      <c r="J138" s="89"/>
    </row>
    <row r="139" spans="2:10" x14ac:dyDescent="0.4">
      <c r="B139" s="104"/>
      <c r="C139" s="107"/>
      <c r="D139" s="89"/>
      <c r="E139" s="89"/>
      <c r="F139" s="89"/>
      <c r="G139" s="89"/>
      <c r="H139" s="89"/>
      <c r="I139" s="89"/>
      <c r="J139" s="89"/>
    </row>
    <row r="140" spans="2:10" x14ac:dyDescent="0.4">
      <c r="B140" s="104"/>
      <c r="C140" s="107"/>
      <c r="D140" s="89"/>
      <c r="E140" s="89"/>
      <c r="F140" s="89"/>
      <c r="G140" s="89"/>
      <c r="H140" s="89"/>
      <c r="I140" s="89"/>
      <c r="J140" s="89"/>
    </row>
    <row r="141" spans="2:10" x14ac:dyDescent="0.4">
      <c r="B141" s="104"/>
      <c r="C141" s="107"/>
      <c r="D141" s="89"/>
      <c r="E141" s="89"/>
      <c r="F141" s="89"/>
      <c r="G141" s="89"/>
      <c r="H141" s="89"/>
      <c r="I141" s="89"/>
      <c r="J141" s="89"/>
    </row>
    <row r="142" spans="2:10" x14ac:dyDescent="0.4">
      <c r="B142" s="104"/>
      <c r="C142" s="107"/>
      <c r="D142" s="89"/>
      <c r="E142" s="89"/>
      <c r="F142" s="89"/>
      <c r="G142" s="89"/>
      <c r="H142" s="89"/>
      <c r="I142" s="89"/>
      <c r="J142" s="89"/>
    </row>
    <row r="143" spans="2:10" x14ac:dyDescent="0.4">
      <c r="B143" s="104"/>
      <c r="C143" s="107"/>
      <c r="D143" s="89"/>
      <c r="E143" s="89"/>
      <c r="F143" s="89"/>
      <c r="G143" s="89"/>
      <c r="H143" s="89"/>
      <c r="I143" s="89"/>
      <c r="J143" s="89"/>
    </row>
    <row r="144" spans="2:10" x14ac:dyDescent="0.4">
      <c r="B144" s="104"/>
      <c r="C144" s="107"/>
      <c r="D144" s="89"/>
      <c r="E144" s="89"/>
      <c r="F144" s="89"/>
      <c r="G144" s="89"/>
      <c r="H144" s="89"/>
      <c r="I144" s="89"/>
      <c r="J144" s="89"/>
    </row>
    <row r="145" spans="2:10" x14ac:dyDescent="0.4">
      <c r="B145" s="104"/>
      <c r="C145" s="107"/>
      <c r="D145" s="89"/>
      <c r="E145" s="89"/>
      <c r="F145" s="89"/>
      <c r="G145" s="89"/>
      <c r="H145" s="89"/>
      <c r="I145" s="89"/>
      <c r="J145" s="89"/>
    </row>
    <row r="146" spans="2:10" x14ac:dyDescent="0.4">
      <c r="B146" s="104"/>
      <c r="C146" s="107"/>
      <c r="D146" s="89"/>
      <c r="E146" s="89"/>
      <c r="F146" s="89"/>
      <c r="G146" s="89"/>
      <c r="H146" s="89"/>
      <c r="I146" s="89"/>
      <c r="J146" s="89"/>
    </row>
    <row r="147" spans="2:10" x14ac:dyDescent="0.4">
      <c r="B147" s="104"/>
      <c r="C147" s="107"/>
      <c r="D147" s="89"/>
      <c r="E147" s="89"/>
      <c r="F147" s="89"/>
      <c r="G147" s="89"/>
      <c r="H147" s="89"/>
      <c r="I147" s="89"/>
      <c r="J147" s="89"/>
    </row>
    <row r="148" spans="2:10" x14ac:dyDescent="0.4">
      <c r="B148" s="104"/>
      <c r="C148" s="107"/>
      <c r="D148" s="89"/>
      <c r="E148" s="89"/>
      <c r="F148" s="89"/>
      <c r="G148" s="89"/>
      <c r="H148" s="89"/>
      <c r="I148" s="89"/>
      <c r="J148" s="89"/>
    </row>
    <row r="149" spans="2:10" x14ac:dyDescent="0.4">
      <c r="B149" s="104"/>
      <c r="C149" s="107"/>
      <c r="D149" s="89"/>
      <c r="E149" s="89"/>
      <c r="F149" s="89"/>
      <c r="G149" s="89"/>
      <c r="H149" s="89"/>
      <c r="I149" s="89"/>
      <c r="J149" s="89"/>
    </row>
    <row r="150" spans="2:10" x14ac:dyDescent="0.4">
      <c r="B150" s="104"/>
      <c r="C150" s="107"/>
      <c r="D150" s="89"/>
      <c r="E150" s="89"/>
      <c r="F150" s="89"/>
      <c r="G150" s="89"/>
      <c r="H150" s="89"/>
      <c r="I150" s="89"/>
      <c r="J150" s="89"/>
    </row>
    <row r="151" spans="2:10" x14ac:dyDescent="0.4">
      <c r="B151" s="104"/>
      <c r="C151" s="107"/>
      <c r="D151" s="89"/>
      <c r="E151" s="89"/>
      <c r="F151" s="89"/>
      <c r="G151" s="89"/>
      <c r="H151" s="89"/>
      <c r="I151" s="89"/>
      <c r="J151" s="89"/>
    </row>
    <row r="152" spans="2:10" x14ac:dyDescent="0.4">
      <c r="B152" s="104"/>
      <c r="C152" s="107"/>
      <c r="D152" s="89"/>
      <c r="E152" s="89"/>
      <c r="F152" s="89"/>
      <c r="G152" s="89"/>
      <c r="H152" s="89"/>
      <c r="I152" s="89"/>
      <c r="J152" s="89"/>
    </row>
    <row r="153" spans="2:10" x14ac:dyDescent="0.4">
      <c r="B153" s="104"/>
      <c r="C153" s="107"/>
      <c r="D153" s="89"/>
      <c r="E153" s="89"/>
      <c r="F153" s="89"/>
      <c r="G153" s="89"/>
      <c r="H153" s="89"/>
      <c r="I153" s="89"/>
      <c r="J153" s="89"/>
    </row>
    <row r="154" spans="2:10" x14ac:dyDescent="0.4">
      <c r="B154" s="104"/>
      <c r="C154" s="107"/>
      <c r="D154" s="89"/>
      <c r="E154" s="89"/>
      <c r="F154" s="89"/>
      <c r="G154" s="89"/>
      <c r="H154" s="89"/>
      <c r="I154" s="89"/>
      <c r="J154" s="89"/>
    </row>
    <row r="155" spans="2:10" x14ac:dyDescent="0.4">
      <c r="B155" s="104"/>
      <c r="C155" s="107"/>
      <c r="D155" s="89"/>
      <c r="E155" s="89"/>
      <c r="F155" s="89"/>
      <c r="G155" s="89"/>
      <c r="H155" s="89"/>
      <c r="I155" s="89"/>
      <c r="J155" s="89"/>
    </row>
    <row r="156" spans="2:10" x14ac:dyDescent="0.4">
      <c r="B156" s="104"/>
      <c r="C156" s="107"/>
      <c r="D156" s="89"/>
      <c r="E156" s="89"/>
      <c r="F156" s="89"/>
      <c r="G156" s="89"/>
      <c r="H156" s="89"/>
      <c r="I156" s="89"/>
      <c r="J156" s="89"/>
    </row>
    <row r="157" spans="2:10" x14ac:dyDescent="0.4">
      <c r="B157" s="104"/>
      <c r="C157" s="107"/>
      <c r="D157" s="89"/>
      <c r="E157" s="89"/>
      <c r="F157" s="89"/>
      <c r="G157" s="89"/>
      <c r="H157" s="89"/>
      <c r="I157" s="89"/>
      <c r="J157" s="89"/>
    </row>
    <row r="158" spans="2:10" x14ac:dyDescent="0.4">
      <c r="B158" s="104"/>
      <c r="C158" s="107"/>
      <c r="D158" s="89"/>
      <c r="E158" s="89"/>
      <c r="F158" s="89"/>
      <c r="G158" s="89"/>
      <c r="H158" s="89"/>
      <c r="I158" s="89"/>
      <c r="J158" s="89"/>
    </row>
    <row r="159" spans="2:10" x14ac:dyDescent="0.4">
      <c r="B159" s="104"/>
      <c r="C159" s="107"/>
      <c r="D159" s="89"/>
      <c r="E159" s="89"/>
      <c r="F159" s="89"/>
      <c r="G159" s="89"/>
      <c r="H159" s="89"/>
      <c r="I159" s="89"/>
      <c r="J159" s="89"/>
    </row>
    <row r="160" spans="2:10" x14ac:dyDescent="0.4">
      <c r="B160" s="104"/>
      <c r="C160" s="107"/>
      <c r="D160" s="89"/>
      <c r="E160" s="89"/>
      <c r="F160" s="89"/>
      <c r="G160" s="89"/>
      <c r="H160" s="89"/>
      <c r="I160" s="89"/>
      <c r="J160" s="89"/>
    </row>
    <row r="161" spans="2:10" x14ac:dyDescent="0.4">
      <c r="B161" s="104"/>
      <c r="C161" s="107"/>
      <c r="D161" s="89"/>
      <c r="E161" s="89"/>
      <c r="F161" s="89"/>
      <c r="G161" s="89"/>
      <c r="H161" s="89"/>
      <c r="I161" s="89"/>
      <c r="J161" s="89"/>
    </row>
    <row r="162" spans="2:10" x14ac:dyDescent="0.4">
      <c r="B162" s="104"/>
      <c r="C162" s="107"/>
      <c r="D162" s="89"/>
      <c r="E162" s="89"/>
      <c r="F162" s="89"/>
      <c r="G162" s="89"/>
      <c r="H162" s="89"/>
      <c r="I162" s="89"/>
      <c r="J162" s="89"/>
    </row>
    <row r="163" spans="2:10" x14ac:dyDescent="0.4">
      <c r="B163" s="104"/>
      <c r="C163" s="107"/>
      <c r="D163" s="89"/>
      <c r="E163" s="89"/>
      <c r="F163" s="89"/>
      <c r="G163" s="89"/>
      <c r="H163" s="89"/>
      <c r="I163" s="89"/>
      <c r="J163" s="89"/>
    </row>
    <row r="164" spans="2:10" x14ac:dyDescent="0.4">
      <c r="B164" s="104"/>
      <c r="C164" s="107"/>
      <c r="D164" s="89"/>
      <c r="E164" s="89"/>
      <c r="F164" s="89"/>
      <c r="G164" s="89"/>
      <c r="H164" s="89"/>
      <c r="I164" s="89"/>
      <c r="J164" s="89"/>
    </row>
    <row r="165" spans="2:10" x14ac:dyDescent="0.4">
      <c r="B165" s="104"/>
      <c r="C165" s="107"/>
      <c r="D165" s="89"/>
      <c r="E165" s="89"/>
      <c r="F165" s="89"/>
      <c r="G165" s="89"/>
      <c r="H165" s="89"/>
      <c r="I165" s="89"/>
      <c r="J165" s="89"/>
    </row>
    <row r="166" spans="2:10" x14ac:dyDescent="0.4">
      <c r="B166" s="104"/>
      <c r="C166" s="107"/>
      <c r="D166" s="89"/>
      <c r="E166" s="89"/>
      <c r="F166" s="89"/>
      <c r="G166" s="89"/>
      <c r="H166" s="89"/>
      <c r="I166" s="89"/>
      <c r="J166" s="89"/>
    </row>
    <row r="167" spans="2:10" x14ac:dyDescent="0.4">
      <c r="B167" s="104"/>
      <c r="C167" s="107"/>
      <c r="D167" s="89"/>
      <c r="E167" s="89"/>
      <c r="F167" s="89"/>
      <c r="G167" s="89"/>
      <c r="H167" s="89"/>
      <c r="I167" s="89"/>
      <c r="J167" s="89"/>
    </row>
    <row r="168" spans="2:10" x14ac:dyDescent="0.4">
      <c r="B168" s="104"/>
      <c r="C168" s="107"/>
      <c r="D168" s="89"/>
      <c r="E168" s="89"/>
      <c r="F168" s="89"/>
      <c r="G168" s="89"/>
      <c r="H168" s="89"/>
      <c r="I168" s="89"/>
      <c r="J168" s="89"/>
    </row>
    <row r="169" spans="2:10" x14ac:dyDescent="0.4">
      <c r="B169" s="104"/>
      <c r="C169" s="107"/>
      <c r="D169" s="89"/>
      <c r="E169" s="89"/>
      <c r="F169" s="89"/>
      <c r="G169" s="89"/>
      <c r="H169" s="89"/>
      <c r="I169" s="89"/>
      <c r="J169" s="89"/>
    </row>
    <row r="170" spans="2:10" x14ac:dyDescent="0.4">
      <c r="B170" s="104"/>
      <c r="C170" s="107"/>
      <c r="D170" s="89"/>
      <c r="E170" s="89"/>
      <c r="F170" s="89"/>
      <c r="G170" s="89"/>
      <c r="H170" s="89"/>
      <c r="I170" s="89"/>
      <c r="J170" s="89"/>
    </row>
    <row r="171" spans="2:10" x14ac:dyDescent="0.4">
      <c r="B171" s="104"/>
      <c r="C171" s="107"/>
      <c r="D171" s="89"/>
      <c r="E171" s="89"/>
      <c r="F171" s="89"/>
      <c r="G171" s="89"/>
      <c r="H171" s="89"/>
      <c r="I171" s="89"/>
      <c r="J171" s="89"/>
    </row>
    <row r="172" spans="2:10" x14ac:dyDescent="0.4">
      <c r="B172" s="104"/>
      <c r="C172" s="107"/>
      <c r="D172" s="89"/>
      <c r="E172" s="89"/>
      <c r="F172" s="89"/>
      <c r="G172" s="89"/>
      <c r="H172" s="89"/>
      <c r="I172" s="89"/>
      <c r="J172" s="89"/>
    </row>
    <row r="173" spans="2:10" x14ac:dyDescent="0.4">
      <c r="B173" s="104"/>
      <c r="C173" s="107"/>
      <c r="D173" s="89"/>
      <c r="E173" s="89"/>
      <c r="F173" s="89"/>
      <c r="G173" s="89"/>
      <c r="H173" s="89"/>
      <c r="I173" s="89"/>
      <c r="J173" s="89"/>
    </row>
    <row r="174" spans="2:10" x14ac:dyDescent="0.4">
      <c r="B174" s="104"/>
      <c r="C174" s="107"/>
      <c r="D174" s="89"/>
      <c r="E174" s="89"/>
      <c r="F174" s="89"/>
      <c r="G174" s="89"/>
      <c r="H174" s="89"/>
      <c r="I174" s="89"/>
      <c r="J174" s="89"/>
    </row>
    <row r="175" spans="2:10" x14ac:dyDescent="0.4">
      <c r="B175" s="104"/>
      <c r="C175" s="107"/>
      <c r="D175" s="89"/>
      <c r="E175" s="89"/>
      <c r="F175" s="89"/>
      <c r="G175" s="89"/>
      <c r="H175" s="89"/>
      <c r="I175" s="89"/>
      <c r="J175" s="89"/>
    </row>
    <row r="176" spans="2:10" x14ac:dyDescent="0.4">
      <c r="B176" s="104"/>
      <c r="C176" s="107"/>
      <c r="D176" s="89"/>
      <c r="E176" s="89"/>
      <c r="F176" s="89"/>
      <c r="G176" s="89"/>
      <c r="H176" s="89"/>
      <c r="I176" s="89"/>
      <c r="J176" s="89"/>
    </row>
    <row r="177" spans="2:10" x14ac:dyDescent="0.4">
      <c r="B177" s="104"/>
      <c r="C177" s="107"/>
      <c r="D177" s="89"/>
      <c r="E177" s="89"/>
      <c r="F177" s="89"/>
      <c r="G177" s="89"/>
      <c r="H177" s="89"/>
      <c r="I177" s="89"/>
      <c r="J177" s="89"/>
    </row>
    <row r="178" spans="2:10" x14ac:dyDescent="0.4">
      <c r="B178" s="104"/>
      <c r="C178" s="107"/>
      <c r="D178" s="89"/>
      <c r="E178" s="89"/>
      <c r="F178" s="89"/>
      <c r="G178" s="89"/>
      <c r="H178" s="89"/>
      <c r="I178" s="89"/>
      <c r="J178" s="89"/>
    </row>
    <row r="179" spans="2:10" x14ac:dyDescent="0.4">
      <c r="B179" s="104"/>
      <c r="C179" s="107"/>
      <c r="D179" s="89"/>
      <c r="E179" s="89"/>
      <c r="F179" s="89"/>
      <c r="G179" s="89"/>
      <c r="H179" s="89"/>
      <c r="I179" s="89"/>
      <c r="J179" s="89"/>
    </row>
    <row r="180" spans="2:10" x14ac:dyDescent="0.4">
      <c r="B180" s="104"/>
      <c r="C180" s="107"/>
      <c r="D180" s="89"/>
      <c r="E180" s="89"/>
      <c r="F180" s="89"/>
      <c r="G180" s="89"/>
      <c r="H180" s="89"/>
      <c r="I180" s="89"/>
      <c r="J180" s="89"/>
    </row>
    <row r="181" spans="2:10" x14ac:dyDescent="0.4">
      <c r="B181" s="104"/>
      <c r="C181" s="107"/>
      <c r="D181" s="89"/>
      <c r="E181" s="89"/>
      <c r="F181" s="89"/>
      <c r="G181" s="89"/>
      <c r="H181" s="89"/>
      <c r="I181" s="89"/>
      <c r="J181" s="89"/>
    </row>
    <row r="182" spans="2:10" x14ac:dyDescent="0.4">
      <c r="B182" s="104"/>
      <c r="C182" s="107"/>
      <c r="D182" s="89"/>
      <c r="E182" s="89"/>
      <c r="F182" s="89"/>
      <c r="G182" s="89"/>
      <c r="H182" s="89"/>
      <c r="I182" s="89"/>
      <c r="J182" s="89"/>
    </row>
    <row r="183" spans="2:10" x14ac:dyDescent="0.4">
      <c r="B183" s="104"/>
      <c r="C183" s="107"/>
      <c r="D183" s="89"/>
      <c r="E183" s="89"/>
      <c r="F183" s="89"/>
      <c r="G183" s="89"/>
      <c r="H183" s="89"/>
      <c r="I183" s="89"/>
      <c r="J183" s="89"/>
    </row>
    <row r="184" spans="2:10" x14ac:dyDescent="0.4">
      <c r="B184" s="104"/>
      <c r="C184" s="107"/>
      <c r="D184" s="89"/>
      <c r="E184" s="89"/>
      <c r="F184" s="89"/>
      <c r="G184" s="89"/>
      <c r="H184" s="89"/>
      <c r="I184" s="89"/>
      <c r="J184" s="89"/>
    </row>
    <row r="185" spans="2:10" x14ac:dyDescent="0.4">
      <c r="B185" s="104"/>
      <c r="C185" s="107"/>
      <c r="D185" s="89"/>
      <c r="E185" s="89"/>
      <c r="F185" s="89"/>
      <c r="G185" s="89"/>
      <c r="H185" s="89"/>
      <c r="I185" s="89"/>
      <c r="J185" s="89"/>
    </row>
    <row r="186" spans="2:10" x14ac:dyDescent="0.4">
      <c r="B186" s="104"/>
      <c r="C186" s="107"/>
      <c r="D186" s="89"/>
      <c r="E186" s="89"/>
      <c r="F186" s="89"/>
      <c r="G186" s="89"/>
      <c r="H186" s="89"/>
      <c r="I186" s="89"/>
      <c r="J186" s="89"/>
    </row>
    <row r="187" spans="2:10" x14ac:dyDescent="0.4">
      <c r="B187" s="104"/>
      <c r="C187" s="107"/>
      <c r="D187" s="89"/>
      <c r="E187" s="89"/>
      <c r="F187" s="89"/>
      <c r="G187" s="89"/>
      <c r="H187" s="89"/>
      <c r="I187" s="89"/>
      <c r="J187" s="89"/>
    </row>
    <row r="188" spans="2:10" x14ac:dyDescent="0.4">
      <c r="B188" s="104"/>
      <c r="C188" s="107"/>
      <c r="D188" s="89"/>
      <c r="E188" s="89"/>
      <c r="F188" s="89"/>
      <c r="G188" s="89"/>
      <c r="H188" s="89"/>
      <c r="I188" s="89"/>
      <c r="J188" s="89"/>
    </row>
    <row r="189" spans="2:10" x14ac:dyDescent="0.4">
      <c r="B189" s="104"/>
      <c r="C189" s="107"/>
      <c r="D189" s="89"/>
      <c r="E189" s="89"/>
      <c r="F189" s="89"/>
      <c r="G189" s="89"/>
      <c r="H189" s="89"/>
      <c r="I189" s="89"/>
      <c r="J189" s="89"/>
    </row>
    <row r="190" spans="2:10" x14ac:dyDescent="0.4">
      <c r="B190" s="104"/>
      <c r="C190" s="107"/>
      <c r="D190" s="89"/>
      <c r="E190" s="89"/>
      <c r="F190" s="89"/>
      <c r="G190" s="89"/>
      <c r="H190" s="89"/>
      <c r="I190" s="89"/>
      <c r="J190" s="89"/>
    </row>
    <row r="191" spans="2:10" x14ac:dyDescent="0.4">
      <c r="B191" s="104"/>
      <c r="C191" s="107"/>
      <c r="D191" s="89"/>
      <c r="E191" s="89"/>
      <c r="F191" s="89"/>
      <c r="G191" s="89"/>
      <c r="H191" s="89"/>
      <c r="I191" s="89"/>
      <c r="J191" s="89"/>
    </row>
    <row r="192" spans="2:10" x14ac:dyDescent="0.4">
      <c r="B192" s="104"/>
      <c r="C192" s="107"/>
      <c r="D192" s="89"/>
      <c r="E192" s="89"/>
      <c r="F192" s="89"/>
      <c r="G192" s="89"/>
      <c r="H192" s="89"/>
      <c r="I192" s="89"/>
      <c r="J192" s="89"/>
    </row>
    <row r="193" spans="2:10" x14ac:dyDescent="0.4">
      <c r="B193" s="104"/>
      <c r="C193" s="107"/>
      <c r="D193" s="89"/>
      <c r="E193" s="89"/>
      <c r="F193" s="89"/>
      <c r="G193" s="89"/>
      <c r="H193" s="89"/>
      <c r="I193" s="89"/>
      <c r="J193" s="89"/>
    </row>
    <row r="194" spans="2:10" x14ac:dyDescent="0.4">
      <c r="B194" s="104"/>
      <c r="C194" s="107"/>
      <c r="D194" s="89"/>
      <c r="E194" s="89"/>
      <c r="F194" s="89"/>
      <c r="G194" s="89"/>
      <c r="H194" s="89"/>
      <c r="I194" s="89"/>
      <c r="J194" s="89"/>
    </row>
    <row r="195" spans="2:10" x14ac:dyDescent="0.4">
      <c r="B195" s="104"/>
      <c r="C195" s="107"/>
      <c r="D195" s="89"/>
      <c r="E195" s="89"/>
      <c r="F195" s="89"/>
      <c r="G195" s="89"/>
      <c r="H195" s="89"/>
      <c r="I195" s="89"/>
      <c r="J195" s="89"/>
    </row>
    <row r="196" spans="2:10" x14ac:dyDescent="0.4">
      <c r="B196" s="104"/>
      <c r="C196" s="107"/>
      <c r="D196" s="89"/>
      <c r="E196" s="89"/>
      <c r="F196" s="89"/>
      <c r="G196" s="89"/>
      <c r="H196" s="89"/>
      <c r="I196" s="89"/>
      <c r="J196" s="89"/>
    </row>
    <row r="197" spans="2:10" x14ac:dyDescent="0.4">
      <c r="B197" s="104"/>
      <c r="C197" s="107"/>
      <c r="D197" s="89"/>
      <c r="E197" s="89"/>
      <c r="F197" s="89"/>
      <c r="G197" s="89"/>
      <c r="H197" s="89"/>
      <c r="I197" s="89"/>
      <c r="J197" s="89"/>
    </row>
    <row r="198" spans="2:10" x14ac:dyDescent="0.4">
      <c r="B198" s="104"/>
      <c r="C198" s="107"/>
      <c r="D198" s="89"/>
      <c r="E198" s="89"/>
      <c r="F198" s="89"/>
      <c r="G198" s="89"/>
      <c r="H198" s="89"/>
      <c r="I198" s="89"/>
      <c r="J198" s="89"/>
    </row>
    <row r="199" spans="2:10" x14ac:dyDescent="0.4">
      <c r="B199" s="104"/>
      <c r="C199" s="107"/>
      <c r="D199" s="89"/>
      <c r="E199" s="89"/>
      <c r="F199" s="89"/>
      <c r="G199" s="89"/>
      <c r="H199" s="89"/>
      <c r="I199" s="89"/>
      <c r="J199" s="89"/>
    </row>
    <row r="200" spans="2:10" x14ac:dyDescent="0.4">
      <c r="B200" s="104"/>
      <c r="C200" s="107"/>
      <c r="D200" s="89"/>
      <c r="E200" s="89"/>
      <c r="F200" s="89"/>
      <c r="G200" s="89"/>
      <c r="H200" s="89"/>
      <c r="I200" s="89"/>
      <c r="J200" s="89"/>
    </row>
    <row r="201" spans="2:10" x14ac:dyDescent="0.4">
      <c r="B201" s="104"/>
      <c r="C201" s="107"/>
      <c r="D201" s="89"/>
      <c r="E201" s="89"/>
      <c r="F201" s="89"/>
      <c r="G201" s="89"/>
      <c r="H201" s="89"/>
      <c r="I201" s="89"/>
      <c r="J201" s="89"/>
    </row>
    <row r="202" spans="2:10" x14ac:dyDescent="0.4">
      <c r="B202" s="104"/>
      <c r="C202" s="107"/>
      <c r="D202" s="89"/>
      <c r="E202" s="89"/>
      <c r="F202" s="89"/>
      <c r="G202" s="89"/>
      <c r="H202" s="89"/>
      <c r="I202" s="89"/>
      <c r="J202" s="89"/>
    </row>
    <row r="203" spans="2:10" x14ac:dyDescent="0.4">
      <c r="B203" s="104"/>
      <c r="C203" s="107"/>
      <c r="D203" s="89"/>
      <c r="E203" s="89"/>
      <c r="F203" s="89"/>
      <c r="G203" s="89"/>
      <c r="H203" s="89"/>
      <c r="I203" s="89"/>
      <c r="J203" s="89"/>
    </row>
    <row r="204" spans="2:10" x14ac:dyDescent="0.4">
      <c r="B204" s="104"/>
      <c r="C204" s="107"/>
      <c r="D204" s="89"/>
      <c r="E204" s="89"/>
      <c r="F204" s="89"/>
      <c r="G204" s="89"/>
      <c r="H204" s="89"/>
      <c r="I204" s="89"/>
      <c r="J204" s="89"/>
    </row>
    <row r="205" spans="2:10" x14ac:dyDescent="0.4">
      <c r="B205" s="104"/>
      <c r="C205" s="107"/>
      <c r="D205" s="89"/>
      <c r="E205" s="89"/>
      <c r="F205" s="89"/>
      <c r="G205" s="89"/>
      <c r="H205" s="89"/>
      <c r="I205" s="89"/>
      <c r="J205" s="89"/>
    </row>
    <row r="206" spans="2:10" x14ac:dyDescent="0.4">
      <c r="B206" s="104"/>
      <c r="C206" s="107"/>
      <c r="D206" s="89"/>
      <c r="E206" s="89"/>
      <c r="F206" s="89"/>
      <c r="G206" s="89"/>
      <c r="H206" s="89"/>
      <c r="I206" s="89"/>
      <c r="J206" s="89"/>
    </row>
    <row r="207" spans="2:10" x14ac:dyDescent="0.4">
      <c r="B207" s="104"/>
      <c r="C207" s="107"/>
      <c r="D207" s="89"/>
      <c r="E207" s="89"/>
      <c r="F207" s="89"/>
      <c r="G207" s="89"/>
      <c r="H207" s="89"/>
      <c r="I207" s="89"/>
      <c r="J207" s="89"/>
    </row>
    <row r="208" spans="2:10" x14ac:dyDescent="0.4">
      <c r="B208" s="104"/>
      <c r="C208" s="107"/>
      <c r="D208" s="89"/>
      <c r="E208" s="89"/>
      <c r="F208" s="89"/>
      <c r="G208" s="89"/>
      <c r="H208" s="89"/>
      <c r="I208" s="89"/>
      <c r="J208" s="89"/>
    </row>
    <row r="209" spans="2:10" x14ac:dyDescent="0.4">
      <c r="B209" s="104"/>
      <c r="C209" s="107"/>
      <c r="D209" s="89"/>
      <c r="E209" s="89"/>
      <c r="F209" s="89"/>
      <c r="G209" s="89"/>
      <c r="H209" s="89"/>
      <c r="I209" s="89"/>
      <c r="J209" s="89"/>
    </row>
    <row r="210" spans="2:10" x14ac:dyDescent="0.4">
      <c r="B210" s="104"/>
      <c r="C210" s="107"/>
      <c r="D210" s="89"/>
      <c r="E210" s="89"/>
      <c r="F210" s="89"/>
      <c r="G210" s="89"/>
      <c r="H210" s="89"/>
      <c r="I210" s="89"/>
      <c r="J210" s="89"/>
    </row>
    <row r="211" spans="2:10" x14ac:dyDescent="0.4">
      <c r="B211" s="104"/>
      <c r="C211" s="107"/>
      <c r="D211" s="89"/>
      <c r="E211" s="89"/>
      <c r="F211" s="89"/>
      <c r="G211" s="89"/>
      <c r="H211" s="89"/>
      <c r="I211" s="89"/>
      <c r="J211" s="89"/>
    </row>
    <row r="212" spans="2:10" x14ac:dyDescent="0.4">
      <c r="B212" s="104"/>
      <c r="C212" s="107"/>
      <c r="D212" s="89"/>
      <c r="E212" s="89"/>
      <c r="F212" s="89"/>
      <c r="G212" s="89"/>
      <c r="H212" s="89"/>
      <c r="I212" s="89"/>
      <c r="J212" s="89"/>
    </row>
    <row r="213" spans="2:10" x14ac:dyDescent="0.4">
      <c r="B213" s="104"/>
      <c r="C213" s="107"/>
      <c r="D213" s="89"/>
      <c r="E213" s="89"/>
      <c r="F213" s="89"/>
      <c r="G213" s="89"/>
      <c r="H213" s="89"/>
      <c r="I213" s="89"/>
      <c r="J213" s="89"/>
    </row>
    <row r="214" spans="2:10" x14ac:dyDescent="0.4">
      <c r="B214" s="104"/>
      <c r="C214" s="107"/>
      <c r="D214" s="89"/>
      <c r="E214" s="89"/>
      <c r="F214" s="89"/>
      <c r="G214" s="89"/>
      <c r="H214" s="89"/>
      <c r="I214" s="89"/>
      <c r="J214" s="89"/>
    </row>
    <row r="215" spans="2:10" x14ac:dyDescent="0.4">
      <c r="B215" s="104"/>
      <c r="C215" s="107"/>
      <c r="D215" s="89"/>
      <c r="E215" s="89"/>
      <c r="F215" s="89"/>
      <c r="G215" s="89"/>
      <c r="H215" s="89"/>
      <c r="I215" s="89"/>
      <c r="J215" s="89"/>
    </row>
    <row r="216" spans="2:10" x14ac:dyDescent="0.4">
      <c r="B216" s="104"/>
      <c r="C216" s="107"/>
      <c r="D216" s="89"/>
      <c r="E216" s="89"/>
      <c r="F216" s="89"/>
      <c r="G216" s="89"/>
      <c r="H216" s="89"/>
      <c r="I216" s="89"/>
      <c r="J216" s="89"/>
    </row>
    <row r="217" spans="2:10" x14ac:dyDescent="0.4">
      <c r="B217" s="104"/>
      <c r="C217" s="107"/>
      <c r="D217" s="89"/>
      <c r="E217" s="89"/>
      <c r="F217" s="89"/>
      <c r="G217" s="89"/>
      <c r="H217" s="89"/>
      <c r="I217" s="89"/>
      <c r="J217" s="89"/>
    </row>
    <row r="218" spans="2:10" x14ac:dyDescent="0.4">
      <c r="B218" s="104"/>
      <c r="C218" s="107"/>
      <c r="D218" s="89"/>
      <c r="E218" s="89"/>
      <c r="F218" s="89"/>
      <c r="G218" s="89"/>
      <c r="H218" s="89"/>
      <c r="I218" s="89"/>
      <c r="J218" s="89"/>
    </row>
    <row r="219" spans="2:10" x14ac:dyDescent="0.4">
      <c r="B219" s="104"/>
      <c r="C219" s="107"/>
      <c r="D219" s="89"/>
      <c r="E219" s="89"/>
      <c r="F219" s="89"/>
      <c r="G219" s="89"/>
      <c r="H219" s="89"/>
      <c r="I219" s="89"/>
      <c r="J219" s="89"/>
    </row>
    <row r="220" spans="2:10" x14ac:dyDescent="0.4">
      <c r="B220" s="104"/>
      <c r="C220" s="107"/>
      <c r="D220" s="89"/>
      <c r="E220" s="89"/>
      <c r="F220" s="89"/>
      <c r="G220" s="89"/>
      <c r="H220" s="89"/>
      <c r="I220" s="89"/>
      <c r="J220" s="89"/>
    </row>
    <row r="221" spans="2:10" x14ac:dyDescent="0.4">
      <c r="B221" s="104"/>
      <c r="C221" s="107"/>
      <c r="D221" s="89"/>
      <c r="E221" s="89"/>
      <c r="F221" s="89"/>
      <c r="G221" s="89"/>
      <c r="H221" s="89"/>
      <c r="I221" s="89"/>
      <c r="J221" s="89"/>
    </row>
    <row r="222" spans="2:10" x14ac:dyDescent="0.4">
      <c r="B222" s="104"/>
      <c r="C222" s="107"/>
      <c r="D222" s="89"/>
      <c r="E222" s="89"/>
      <c r="F222" s="89"/>
      <c r="G222" s="89"/>
      <c r="H222" s="89"/>
      <c r="I222" s="89"/>
      <c r="J222" s="89"/>
    </row>
    <row r="223" spans="2:10" x14ac:dyDescent="0.4">
      <c r="B223" s="104"/>
      <c r="C223" s="107"/>
      <c r="D223" s="89"/>
      <c r="E223" s="89"/>
      <c r="F223" s="89"/>
      <c r="G223" s="89"/>
      <c r="H223" s="89"/>
      <c r="I223" s="89"/>
      <c r="J223" s="89"/>
    </row>
    <row r="224" spans="2:10" x14ac:dyDescent="0.4">
      <c r="B224" s="104"/>
      <c r="C224" s="107"/>
      <c r="D224" s="89"/>
      <c r="E224" s="89"/>
      <c r="F224" s="89"/>
      <c r="G224" s="89"/>
      <c r="H224" s="89"/>
      <c r="I224" s="89"/>
      <c r="J224" s="89"/>
    </row>
    <row r="225" spans="2:10" x14ac:dyDescent="0.4">
      <c r="B225" s="104"/>
      <c r="C225" s="107"/>
      <c r="D225" s="89"/>
      <c r="E225" s="89"/>
      <c r="F225" s="89"/>
      <c r="G225" s="89"/>
      <c r="H225" s="89"/>
      <c r="I225" s="89"/>
      <c r="J225" s="89"/>
    </row>
    <row r="226" spans="2:10" x14ac:dyDescent="0.4">
      <c r="B226" s="104"/>
      <c r="C226" s="107"/>
      <c r="D226" s="89"/>
      <c r="E226" s="89"/>
      <c r="F226" s="89"/>
      <c r="G226" s="89"/>
      <c r="H226" s="89"/>
      <c r="I226" s="89"/>
      <c r="J226" s="89"/>
    </row>
    <row r="227" spans="2:10" x14ac:dyDescent="0.4">
      <c r="B227" s="104"/>
      <c r="C227" s="107"/>
      <c r="D227" s="89"/>
      <c r="E227" s="89"/>
      <c r="F227" s="89"/>
      <c r="G227" s="89"/>
      <c r="H227" s="89"/>
      <c r="I227" s="89"/>
      <c r="J227" s="89"/>
    </row>
    <row r="228" spans="2:10" x14ac:dyDescent="0.4">
      <c r="B228" s="104"/>
      <c r="C228" s="107"/>
      <c r="D228" s="89"/>
      <c r="E228" s="89"/>
      <c r="F228" s="89"/>
      <c r="G228" s="89"/>
      <c r="H228" s="89"/>
      <c r="I228" s="89"/>
      <c r="J228" s="89"/>
    </row>
    <row r="229" spans="2:10" x14ac:dyDescent="0.4">
      <c r="B229" s="104"/>
      <c r="C229" s="107"/>
      <c r="D229" s="89"/>
      <c r="E229" s="89"/>
      <c r="F229" s="89"/>
      <c r="G229" s="89"/>
      <c r="H229" s="89"/>
      <c r="I229" s="89"/>
      <c r="J229" s="89"/>
    </row>
    <row r="230" spans="2:10" x14ac:dyDescent="0.4">
      <c r="B230" s="104"/>
      <c r="C230" s="107"/>
      <c r="D230" s="89"/>
      <c r="E230" s="89"/>
      <c r="F230" s="89"/>
      <c r="G230" s="89"/>
      <c r="H230" s="89"/>
      <c r="I230" s="89"/>
      <c r="J230" s="89"/>
    </row>
    <row r="231" spans="2:10" x14ac:dyDescent="0.4">
      <c r="B231" s="104"/>
      <c r="C231" s="107"/>
      <c r="D231" s="89"/>
      <c r="E231" s="89"/>
      <c r="F231" s="89"/>
      <c r="G231" s="89"/>
      <c r="H231" s="89"/>
      <c r="I231" s="89"/>
      <c r="J231" s="89"/>
    </row>
    <row r="232" spans="2:10" x14ac:dyDescent="0.4">
      <c r="B232" s="104"/>
      <c r="C232" s="107"/>
      <c r="D232" s="89"/>
      <c r="E232" s="89"/>
      <c r="F232" s="89"/>
      <c r="G232" s="89"/>
      <c r="H232" s="89"/>
      <c r="I232" s="89"/>
      <c r="J232" s="89"/>
    </row>
    <row r="233" spans="2:10" x14ac:dyDescent="0.4">
      <c r="B233" s="104"/>
      <c r="C233" s="107"/>
      <c r="D233" s="89"/>
      <c r="E233" s="89"/>
      <c r="F233" s="89"/>
      <c r="G233" s="89"/>
      <c r="H233" s="89"/>
      <c r="I233" s="89"/>
      <c r="J233" s="89"/>
    </row>
    <row r="234" spans="2:10" x14ac:dyDescent="0.4">
      <c r="B234" s="104"/>
      <c r="C234" s="107"/>
      <c r="D234" s="89"/>
      <c r="E234" s="89"/>
      <c r="F234" s="89"/>
      <c r="G234" s="89"/>
      <c r="H234" s="89"/>
      <c r="I234" s="89"/>
      <c r="J234" s="89"/>
    </row>
    <row r="235" spans="2:10" x14ac:dyDescent="0.4">
      <c r="B235" s="104"/>
      <c r="C235" s="107"/>
      <c r="D235" s="89"/>
      <c r="E235" s="89"/>
      <c r="F235" s="89"/>
      <c r="G235" s="89"/>
      <c r="H235" s="89"/>
      <c r="I235" s="89"/>
      <c r="J235" s="89"/>
    </row>
    <row r="236" spans="2:10" x14ac:dyDescent="0.4">
      <c r="B236" s="104"/>
      <c r="C236" s="107"/>
      <c r="D236" s="89"/>
      <c r="E236" s="89"/>
      <c r="F236" s="89"/>
      <c r="G236" s="89"/>
      <c r="H236" s="89"/>
      <c r="I236" s="89"/>
      <c r="J236" s="89"/>
    </row>
    <row r="237" spans="2:10" x14ac:dyDescent="0.4">
      <c r="B237" s="104"/>
      <c r="C237" s="107"/>
      <c r="D237" s="89"/>
      <c r="E237" s="89"/>
      <c r="F237" s="89"/>
      <c r="G237" s="89"/>
      <c r="H237" s="89"/>
      <c r="I237" s="89"/>
      <c r="J237" s="89"/>
    </row>
    <row r="238" spans="2:10" x14ac:dyDescent="0.4">
      <c r="B238" s="104"/>
      <c r="C238" s="107"/>
      <c r="D238" s="89"/>
      <c r="E238" s="89"/>
      <c r="F238" s="89"/>
      <c r="G238" s="89"/>
      <c r="H238" s="89"/>
      <c r="I238" s="89"/>
      <c r="J238" s="89"/>
    </row>
    <row r="239" spans="2:10" x14ac:dyDescent="0.4">
      <c r="B239" s="104"/>
      <c r="C239" s="107"/>
      <c r="D239" s="89"/>
      <c r="E239" s="89"/>
      <c r="F239" s="89"/>
      <c r="G239" s="89"/>
      <c r="H239" s="89"/>
      <c r="I239" s="89"/>
      <c r="J239" s="89"/>
    </row>
    <row r="240" spans="2:10" x14ac:dyDescent="0.4">
      <c r="B240" s="104"/>
      <c r="C240" s="107"/>
      <c r="D240" s="89"/>
      <c r="E240" s="89"/>
      <c r="F240" s="89"/>
      <c r="G240" s="89"/>
      <c r="H240" s="89"/>
      <c r="I240" s="89"/>
      <c r="J240" s="89"/>
    </row>
    <row r="241" spans="2:10" x14ac:dyDescent="0.4">
      <c r="B241" s="104"/>
      <c r="C241" s="107"/>
      <c r="D241" s="89"/>
      <c r="E241" s="89"/>
      <c r="F241" s="89"/>
      <c r="G241" s="89"/>
      <c r="H241" s="89"/>
      <c r="I241" s="89"/>
      <c r="J241" s="89"/>
    </row>
    <row r="242" spans="2:10" x14ac:dyDescent="0.4">
      <c r="B242" s="104"/>
      <c r="C242" s="107"/>
      <c r="D242" s="89"/>
      <c r="E242" s="89"/>
      <c r="F242" s="89"/>
      <c r="G242" s="89"/>
      <c r="H242" s="89"/>
      <c r="I242" s="89"/>
      <c r="J242" s="89"/>
    </row>
    <row r="243" spans="2:10" x14ac:dyDescent="0.4">
      <c r="B243" s="104"/>
      <c r="C243" s="107"/>
      <c r="D243" s="89"/>
      <c r="E243" s="89"/>
      <c r="F243" s="89"/>
      <c r="G243" s="89"/>
      <c r="H243" s="89"/>
      <c r="I243" s="89"/>
      <c r="J243" s="89"/>
    </row>
    <row r="244" spans="2:10" x14ac:dyDescent="0.4">
      <c r="B244" s="104"/>
      <c r="C244" s="107"/>
      <c r="D244" s="89"/>
      <c r="E244" s="89"/>
      <c r="F244" s="89"/>
      <c r="G244" s="89"/>
      <c r="H244" s="89"/>
      <c r="I244" s="89"/>
      <c r="J244" s="89"/>
    </row>
    <row r="245" spans="2:10" x14ac:dyDescent="0.4">
      <c r="B245" s="104"/>
      <c r="C245" s="107"/>
      <c r="D245" s="89"/>
      <c r="E245" s="89"/>
      <c r="F245" s="89"/>
      <c r="G245" s="89"/>
      <c r="H245" s="89"/>
      <c r="I245" s="89"/>
      <c r="J245" s="89"/>
    </row>
    <row r="246" spans="2:10" x14ac:dyDescent="0.4">
      <c r="B246" s="104"/>
      <c r="C246" s="107"/>
      <c r="D246" s="89"/>
      <c r="E246" s="89"/>
      <c r="F246" s="89"/>
      <c r="G246" s="89"/>
      <c r="H246" s="89"/>
      <c r="I246" s="89"/>
      <c r="J246" s="89"/>
    </row>
    <row r="247" spans="2:10" x14ac:dyDescent="0.4">
      <c r="B247" s="108"/>
      <c r="C247" s="109"/>
    </row>
    <row r="248" spans="2:10" x14ac:dyDescent="0.4">
      <c r="B248" s="108"/>
      <c r="C248" s="109"/>
    </row>
    <row r="249" spans="2:10" x14ac:dyDescent="0.4">
      <c r="B249" s="108"/>
      <c r="C249" s="109"/>
    </row>
    <row r="250" spans="2:10" x14ac:dyDescent="0.4">
      <c r="B250" s="108"/>
      <c r="C250" s="109"/>
    </row>
    <row r="251" spans="2:10" x14ac:dyDescent="0.4">
      <c r="B251" s="108"/>
      <c r="C251" s="109"/>
    </row>
    <row r="252" spans="2:10" x14ac:dyDescent="0.4">
      <c r="B252" s="108"/>
      <c r="C252" s="109"/>
    </row>
    <row r="253" spans="2:10" x14ac:dyDescent="0.4">
      <c r="B253" s="108"/>
      <c r="C253" s="109"/>
    </row>
    <row r="254" spans="2:10" x14ac:dyDescent="0.4">
      <c r="B254" s="108"/>
      <c r="C254" s="109"/>
    </row>
  </sheetData>
  <sheetProtection password="CF21" sheet="1" objects="1" scenarios="1"/>
  <mergeCells count="7">
    <mergeCell ref="D44:J44"/>
    <mergeCell ref="D1:J1"/>
    <mergeCell ref="D2:J2"/>
    <mergeCell ref="D4:J6"/>
    <mergeCell ref="D20:J32"/>
    <mergeCell ref="F8:H10"/>
    <mergeCell ref="F14:I16"/>
  </mergeCells>
  <hyperlinks>
    <hyperlink ref="B4" location="Gender!C2" display="Gender!C2" xr:uid="{00000000-0004-0000-0200-000000000000}"/>
    <hyperlink ref="B6" location="Age!C2" display="Age!C2" xr:uid="{00000000-0004-0000-0200-000001000000}"/>
    <hyperlink ref="B8" location="Indigenous!C2" display="Indigenous!C2" xr:uid="{00000000-0004-0000-0200-000002000000}"/>
    <hyperlink ref="B10" location="Birthplaces!C2" display="Birthplaces!C2" xr:uid="{00000000-0004-0000-0200-000003000000}"/>
    <hyperlink ref="B12" location="Language!C2" display="Language!C2" xr:uid="{00000000-0004-0000-0200-000004000000}"/>
    <hyperlink ref="B14" location="Fluency!C2" display="Fluency!C2" xr:uid="{00000000-0004-0000-0200-000005000000}"/>
    <hyperlink ref="B16" location="'Year of arrival'!C2" display="'Year of arrival'!C2" xr:uid="{00000000-0004-0000-0200-000006000000}"/>
    <hyperlink ref="B18" location="Religion!C2" display="Religion!C2" xr:uid="{00000000-0004-0000-0200-000007000000}"/>
    <hyperlink ref="B20" location="'School Level'!C2" display="'School Level'!C2" xr:uid="{00000000-0004-0000-0200-000008000000}"/>
    <hyperlink ref="B22" location="'Post School'!C2" display="'Post School'!C2" xr:uid="{00000000-0004-0000-0200-000009000000}"/>
    <hyperlink ref="B24" location="'Labour force'!C2" display="'Labour force'!C2" xr:uid="{00000000-0004-0000-0200-00000A000000}"/>
    <hyperlink ref="B26" location="Volunteering!C2" display="Volunteering!C2" xr:uid="{00000000-0004-0000-0200-00000B000000}"/>
    <hyperlink ref="B28" location="Incomes!C2" display="Incomes!C2" xr:uid="{00000000-0004-0000-0200-00000C000000}"/>
    <hyperlink ref="B30" location="Disability!C2" display="Disability!C2" xr:uid="{00000000-0004-0000-0200-00000D000000}"/>
    <hyperlink ref="B32" location="Carers!C2" display="Carers!C2" xr:uid="{00000000-0004-0000-0200-00000E000000}"/>
    <hyperlink ref="B34" location="'Marital Status'!C2" display="'Marital Status'!C2" xr:uid="{00000000-0004-0000-0200-00000F000000}"/>
    <hyperlink ref="B36" location="Relationship!C2" display="Relationship!C2" xr:uid="{00000000-0004-0000-0200-000010000000}"/>
    <hyperlink ref="B38" location="'Home ownership'!C2" display="'Home ownership'!C2" xr:uid="{00000000-0004-0000-0200-000011000000}"/>
    <hyperlink ref="B40" location="'Non Private Accom'!C2" display="'Non Private Accom'!C2" xr:uid="{00000000-0004-0000-0200-000012000000}"/>
    <hyperlink ref="B42" location="Pensions!C2" display="Pensions!C2" xr:uid="{00000000-0004-0000-0200-000013000000}"/>
    <hyperlink ref="B44" location="Comparison!E3" display="Comparison!E3" xr:uid="{00000000-0004-0000-0200-000014000000}"/>
  </hyperlinks>
  <pageMargins left="0.78740157480314965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9525</xdr:colOff>
                    <xdr:row>7</xdr:row>
                    <xdr:rowOff>123825</xdr:rowOff>
                  </from>
                  <to>
                    <xdr:col>4</xdr:col>
                    <xdr:colOff>638175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114300</xdr:rowOff>
                  </from>
                  <to>
                    <xdr:col>4</xdr:col>
                    <xdr:colOff>628650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sqref="A1:B8"/>
    </sheetView>
  </sheetViews>
  <sheetFormatPr defaultRowHeight="12.75" x14ac:dyDescent="0.35"/>
  <cols>
    <col min="1" max="1" width="18.265625" customWidth="1"/>
  </cols>
  <sheetData>
    <row r="1" spans="1:2" ht="15" x14ac:dyDescent="0.4">
      <c r="A1" s="4" t="s">
        <v>0</v>
      </c>
    </row>
    <row r="2" spans="1:2" ht="26.25" customHeight="1" x14ac:dyDescent="0.35">
      <c r="A2" s="8" t="s">
        <v>5</v>
      </c>
    </row>
    <row r="3" spans="1:2" ht="13.15" x14ac:dyDescent="0.35">
      <c r="A3" s="7" t="s">
        <v>4</v>
      </c>
    </row>
    <row r="4" spans="1:2" ht="13.15" x14ac:dyDescent="0.35">
      <c r="A4" s="6" t="s">
        <v>1</v>
      </c>
    </row>
    <row r="5" spans="1:2" x14ac:dyDescent="0.35">
      <c r="A5" s="2" t="s">
        <v>2</v>
      </c>
    </row>
    <row r="6" spans="1:2" x14ac:dyDescent="0.35">
      <c r="A6" s="5" t="s">
        <v>3</v>
      </c>
    </row>
    <row r="7" spans="1:2" x14ac:dyDescent="0.35">
      <c r="A7" s="3" t="s">
        <v>7</v>
      </c>
      <c r="B7" s="1">
        <v>0.25</v>
      </c>
    </row>
    <row r="8" spans="1:2" x14ac:dyDescent="0.35">
      <c r="A8" s="3" t="s">
        <v>8</v>
      </c>
      <c r="B8" t="s">
        <v>11</v>
      </c>
    </row>
    <row r="9" spans="1:2" x14ac:dyDescent="0.35">
      <c r="A9" s="3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I260"/>
  <sheetViews>
    <sheetView showGridLines="0" showRowColHeaders="0" workbookViewId="0">
      <selection activeCell="C2" sqref="C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85">
      <c r="D1" s="123" t="s">
        <v>432</v>
      </c>
      <c r="E1" s="123"/>
      <c r="F1" s="123"/>
      <c r="G1" s="123"/>
      <c r="H1" s="123"/>
      <c r="I1" s="123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2</v>
      </c>
      <c r="D5" s="26" t="s">
        <v>15</v>
      </c>
      <c r="E5" s="27">
        <f>VLOOKUP($C5,'Data Sheet 0'!$A$5:$CE$253,2+Sheet1!$D$9)</f>
        <v>9524</v>
      </c>
      <c r="F5" s="28">
        <f>E5/E$7*100</f>
        <v>46.697720029418974</v>
      </c>
      <c r="G5" s="24"/>
      <c r="H5" s="27">
        <f>VLOOKUP($C5,'Data Sheet 0'!$A$5:$CE$253,2+Sheet1!$D$15)</f>
        <v>279816</v>
      </c>
      <c r="I5" s="28">
        <f>H5/H$7*100</f>
        <v>45.128628590689971</v>
      </c>
    </row>
    <row r="6" spans="2:9" x14ac:dyDescent="0.4">
      <c r="B6" s="21" t="s">
        <v>338</v>
      </c>
      <c r="C6" s="25">
        <v>3</v>
      </c>
      <c r="D6" s="29" t="s">
        <v>16</v>
      </c>
      <c r="E6" s="30">
        <f>VLOOKUP($C6,'Data Sheet 0'!$A$5:$CE$253,2+Sheet1!$D$9)</f>
        <v>10875</v>
      </c>
      <c r="F6" s="31">
        <f t="shared" ref="F6:F7" si="0">E6/E$7*100</f>
        <v>53.321892620740371</v>
      </c>
      <c r="G6" s="24"/>
      <c r="H6" s="30">
        <f>VLOOKUP($C6,'Data Sheet 0'!$A$5:$CE$253,2+Sheet1!$D$15)</f>
        <v>340225</v>
      </c>
      <c r="I6" s="31">
        <f t="shared" ref="I6:I7" si="1">H6/H$7*100</f>
        <v>54.871371409310029</v>
      </c>
    </row>
    <row r="7" spans="2:9" x14ac:dyDescent="0.4">
      <c r="B7" s="32"/>
      <c r="C7" s="25">
        <v>4</v>
      </c>
      <c r="D7" s="118" t="s">
        <v>14</v>
      </c>
      <c r="E7" s="119">
        <f>VLOOKUP($C7,'Data Sheet 0'!$A$5:$CE$253,2+Sheet1!$D$9)</f>
        <v>20395</v>
      </c>
      <c r="F7" s="35">
        <f t="shared" si="0"/>
        <v>100</v>
      </c>
      <c r="G7" s="87"/>
      <c r="H7" s="119">
        <f>VLOOKUP($C7,'Data Sheet 0'!$A$5:$CE$253,2+Sheet1!$D$15)</f>
        <v>620041</v>
      </c>
      <c r="I7" s="35">
        <f t="shared" si="1"/>
        <v>100</v>
      </c>
    </row>
    <row r="8" spans="2:9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</row>
    <row r="9" spans="2:9" x14ac:dyDescent="0.4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4">
      <c r="B10" s="21" t="s">
        <v>340</v>
      </c>
      <c r="C10" s="14">
        <v>1</v>
      </c>
      <c r="D10" s="38"/>
      <c r="E10" s="38" t="str">
        <f>E3</f>
        <v>Hume</v>
      </c>
      <c r="F10" s="38" t="str">
        <f>H3</f>
        <v>Metro. Melbourne</v>
      </c>
      <c r="G10" s="24"/>
      <c r="H10" s="24"/>
      <c r="I10" s="24"/>
    </row>
    <row r="11" spans="2:9" x14ac:dyDescent="0.4">
      <c r="B11" s="37"/>
      <c r="C11" s="14">
        <v>1</v>
      </c>
      <c r="D11" s="39" t="str">
        <f>D5</f>
        <v>Male</v>
      </c>
      <c r="E11" s="39">
        <f>F5</f>
        <v>46.697720029418974</v>
      </c>
      <c r="F11" s="40">
        <f>I5</f>
        <v>45.128628590689971</v>
      </c>
      <c r="G11" s="24"/>
      <c r="H11" s="24"/>
      <c r="I11" s="24"/>
    </row>
    <row r="12" spans="2:9" x14ac:dyDescent="0.4">
      <c r="B12" s="21" t="s">
        <v>341</v>
      </c>
      <c r="C12" s="14">
        <v>1</v>
      </c>
      <c r="D12" s="39" t="str">
        <f>D6</f>
        <v>Female</v>
      </c>
      <c r="E12" s="39">
        <f>F6</f>
        <v>53.321892620740371</v>
      </c>
      <c r="F12" s="40">
        <f>I6</f>
        <v>54.871371409310029</v>
      </c>
      <c r="G12" s="24"/>
      <c r="H12" s="24"/>
      <c r="I12" s="24"/>
    </row>
    <row r="13" spans="2:9" x14ac:dyDescent="0.4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4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4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4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4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4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4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9" ht="14.25" x14ac:dyDescent="0.45">
      <c r="B32" s="21" t="s">
        <v>350</v>
      </c>
      <c r="C32" s="14">
        <v>1</v>
      </c>
      <c r="D32" s="117" t="s">
        <v>414</v>
      </c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G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400-000000000000}"/>
    <hyperlink ref="B4" location="Gender!C2" display="Gender!C2" xr:uid="{00000000-0004-0000-0400-000001000000}"/>
    <hyperlink ref="B6" location="Age!C2" display="Age!C2" xr:uid="{00000000-0004-0000-0400-000002000000}"/>
    <hyperlink ref="B8" location="Indigenous!C2" display="Indigenous!C2" xr:uid="{00000000-0004-0000-0400-000003000000}"/>
    <hyperlink ref="B10" location="Birthplaces!C2" display="Birthplaces!C2" xr:uid="{00000000-0004-0000-0400-000004000000}"/>
    <hyperlink ref="B12" location="Language!C2" display="Language!C2" xr:uid="{00000000-0004-0000-0400-000005000000}"/>
    <hyperlink ref="B14" location="Fluency!C2" display="Fluency!C2" xr:uid="{00000000-0004-0000-0400-000006000000}"/>
    <hyperlink ref="B16" location="'Year of arrival'!C2" display="'Year of arrival'!C2" xr:uid="{00000000-0004-0000-0400-000007000000}"/>
    <hyperlink ref="B18" location="Religion!C2" display="Religion!C2" xr:uid="{00000000-0004-0000-0400-000008000000}"/>
    <hyperlink ref="B20" location="'School Level'!C2" display="'School Level'!C2" xr:uid="{00000000-0004-0000-0400-000009000000}"/>
    <hyperlink ref="B22" location="'Post School'!C2" display="'Post School'!C2" xr:uid="{00000000-0004-0000-0400-00000A000000}"/>
    <hyperlink ref="B24" location="'Labour force'!C2" display="'Labour force'!C2" xr:uid="{00000000-0004-0000-0400-00000B000000}"/>
    <hyperlink ref="B26" location="Volunteering!C2" display="Volunteering!C2" xr:uid="{00000000-0004-0000-0400-00000C000000}"/>
    <hyperlink ref="B28" location="Incomes!C2" display="Incomes!C2" xr:uid="{00000000-0004-0000-0400-00000D000000}"/>
    <hyperlink ref="B30" location="Disability!C2" display="Disability!C2" xr:uid="{00000000-0004-0000-0400-00000E000000}"/>
    <hyperlink ref="B32" location="Carers!C2" display="Carers!C2" xr:uid="{00000000-0004-0000-0400-00000F000000}"/>
    <hyperlink ref="B34" location="'Marital Status'!C2" display="'Marital Status'!C2" xr:uid="{00000000-0004-0000-0400-000010000000}"/>
    <hyperlink ref="B36" location="Relationship!C2" display="Relationship!C2" xr:uid="{00000000-0004-0000-0400-000011000000}"/>
    <hyperlink ref="B38" location="'Home ownership'!C2" display="'Home ownership'!C2" xr:uid="{00000000-0004-0000-0400-000012000000}"/>
    <hyperlink ref="B40" location="'Non Private Accom'!C2" display="'Non Private Accom'!C2" xr:uid="{00000000-0004-0000-0400-000013000000}"/>
    <hyperlink ref="B42" location="Pensions!C2" display="Pensions!C2" xr:uid="{00000000-0004-0000-0400-000014000000}"/>
    <hyperlink ref="B44" location="Comparison!E3" display="Comparison!E3" xr:uid="{00000000-0004-0000-0400-000015000000}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1:I260"/>
  <sheetViews>
    <sheetView showGridLines="0" showRowColHeaders="0" workbookViewId="0">
      <selection activeCell="B8" sqref="B8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85">
      <c r="D1" s="123" t="s">
        <v>315</v>
      </c>
      <c r="E1" s="123"/>
      <c r="F1" s="123"/>
      <c r="G1" s="123"/>
      <c r="H1" s="123"/>
      <c r="I1" s="123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6</v>
      </c>
      <c r="D5" s="26" t="s">
        <v>17</v>
      </c>
      <c r="E5" s="27">
        <f>VLOOKUP($C5,'Data Sheet 0'!$A$5:$CE$253,2+Sheet1!$D$9)</f>
        <v>10816</v>
      </c>
      <c r="F5" s="28">
        <f>E5/E$15*100</f>
        <v>26.947032737057153</v>
      </c>
      <c r="G5" s="24"/>
      <c r="H5" s="27">
        <f>VLOOKUP($C5,'Data Sheet 0'!$A$5:$CE$253,2+Sheet1!$D$15)</f>
        <v>251163</v>
      </c>
      <c r="I5" s="28">
        <f>H5/H$15*100</f>
        <v>23.080528173511745</v>
      </c>
    </row>
    <row r="6" spans="2:9" x14ac:dyDescent="0.4">
      <c r="B6" s="21" t="s">
        <v>338</v>
      </c>
      <c r="C6" s="25">
        <v>7</v>
      </c>
      <c r="D6" s="26" t="s">
        <v>18</v>
      </c>
      <c r="E6" s="27">
        <f>VLOOKUP($C6,'Data Sheet 0'!$A$5:$CE$253,2+Sheet1!$D$9)</f>
        <v>8922</v>
      </c>
      <c r="F6" s="28">
        <f t="shared" ref="F6:F15" si="0">E6/E$15*100</f>
        <v>22.228312322487419</v>
      </c>
      <c r="G6" s="24"/>
      <c r="H6" s="27">
        <f>VLOOKUP($C6,'Data Sheet 0'!$A$5:$CE$253,2+Sheet1!$D$15)</f>
        <v>217021</v>
      </c>
      <c r="I6" s="28">
        <f t="shared" ref="I6:I15" si="1">H6/H$15*100</f>
        <v>19.943062094112953</v>
      </c>
    </row>
    <row r="7" spans="2:9" x14ac:dyDescent="0.4">
      <c r="B7" s="32"/>
      <c r="C7" s="25">
        <v>8</v>
      </c>
      <c r="D7" s="26" t="s">
        <v>19</v>
      </c>
      <c r="E7" s="27">
        <f>VLOOKUP($C7,'Data Sheet 0'!$A$5:$CE$253,2+Sheet1!$D$9)</f>
        <v>7396</v>
      </c>
      <c r="F7" s="28">
        <f t="shared" si="0"/>
        <v>18.426428820569036</v>
      </c>
      <c r="G7" s="24"/>
      <c r="H7" s="27">
        <f>VLOOKUP($C7,'Data Sheet 0'!$A$5:$CE$253,2+Sheet1!$D$15)</f>
        <v>193232</v>
      </c>
      <c r="I7" s="28">
        <f t="shared" si="1"/>
        <v>17.75698100446332</v>
      </c>
    </row>
    <row r="8" spans="2:9" x14ac:dyDescent="0.4">
      <c r="B8" s="21" t="s">
        <v>339</v>
      </c>
      <c r="C8" s="25">
        <v>9</v>
      </c>
      <c r="D8" s="26" t="s">
        <v>20</v>
      </c>
      <c r="E8" s="27">
        <f>VLOOKUP($C8,'Data Sheet 0'!$A$5:$CE$253,2+Sheet1!$D$9)</f>
        <v>5176</v>
      </c>
      <c r="F8" s="28">
        <f t="shared" si="0"/>
        <v>12.895510488813594</v>
      </c>
      <c r="G8" s="24"/>
      <c r="H8" s="27">
        <f>VLOOKUP($C8,'Data Sheet 0'!$A$5:$CE$253,2+Sheet1!$D$15)</f>
        <v>144769</v>
      </c>
      <c r="I8" s="28">
        <f t="shared" si="1"/>
        <v>13.303492087413836</v>
      </c>
    </row>
    <row r="9" spans="2:9" x14ac:dyDescent="0.4">
      <c r="B9" s="37"/>
      <c r="C9" s="25">
        <v>10</v>
      </c>
      <c r="D9" s="26" t="s">
        <v>21</v>
      </c>
      <c r="E9" s="27">
        <f>VLOOKUP($C9,'Data Sheet 0'!$A$5:$CE$253,2+Sheet1!$D$9)</f>
        <v>3552</v>
      </c>
      <c r="F9" s="28">
        <f t="shared" si="0"/>
        <v>8.8494693308087093</v>
      </c>
      <c r="G9" s="24"/>
      <c r="H9" s="27">
        <f>VLOOKUP($C9,'Data Sheet 0'!$A$5:$CE$253,2+Sheet1!$D$15)</f>
        <v>111375</v>
      </c>
      <c r="I9" s="28">
        <f t="shared" si="1"/>
        <v>10.234763182972294</v>
      </c>
    </row>
    <row r="10" spans="2:9" x14ac:dyDescent="0.4">
      <c r="B10" s="21" t="s">
        <v>340</v>
      </c>
      <c r="C10" s="25">
        <v>11</v>
      </c>
      <c r="D10" s="26" t="s">
        <v>22</v>
      </c>
      <c r="E10" s="27">
        <f>VLOOKUP($C10,'Data Sheet 0'!$A$5:$CE$253,2+Sheet1!$D$9)</f>
        <v>2378</v>
      </c>
      <c r="F10" s="28">
        <f t="shared" si="0"/>
        <v>5.9245602670785793</v>
      </c>
      <c r="G10" s="24"/>
      <c r="H10" s="27">
        <f>VLOOKUP($C10,'Data Sheet 0'!$A$5:$CE$253,2+Sheet1!$D$15)</f>
        <v>82363</v>
      </c>
      <c r="I10" s="28">
        <f t="shared" si="1"/>
        <v>7.568716498667988</v>
      </c>
    </row>
    <row r="11" spans="2:9" x14ac:dyDescent="0.4">
      <c r="B11" s="37"/>
      <c r="C11" s="25">
        <v>12</v>
      </c>
      <c r="D11" s="26" t="s">
        <v>23</v>
      </c>
      <c r="E11" s="27">
        <f>VLOOKUP($C11,'Data Sheet 0'!$A$5:$CE$253,2+Sheet1!$D$9)</f>
        <v>1354</v>
      </c>
      <c r="F11" s="28">
        <f t="shared" si="0"/>
        <v>3.373361901440032</v>
      </c>
      <c r="G11" s="24"/>
      <c r="H11" s="27">
        <f>VLOOKUP($C11,'Data Sheet 0'!$A$5:$CE$253,2+Sheet1!$D$15)</f>
        <v>56031</v>
      </c>
      <c r="I11" s="28">
        <f t="shared" si="1"/>
        <v>5.1489473930875027</v>
      </c>
    </row>
    <row r="12" spans="2:9" x14ac:dyDescent="0.4">
      <c r="B12" s="21" t="s">
        <v>341</v>
      </c>
      <c r="C12" s="25">
        <v>13</v>
      </c>
      <c r="D12" s="26" t="s">
        <v>24</v>
      </c>
      <c r="E12" s="27">
        <f>VLOOKUP($C12,'Data Sheet 0'!$A$5:$CE$253,2+Sheet1!$D$9)</f>
        <v>436</v>
      </c>
      <c r="F12" s="28">
        <f t="shared" si="0"/>
        <v>1.0862524291195375</v>
      </c>
      <c r="G12" s="24"/>
      <c r="H12" s="27">
        <f>VLOOKUP($C12,'Data Sheet 0'!$A$5:$CE$253,2+Sheet1!$D$15)</f>
        <v>25366</v>
      </c>
      <c r="I12" s="28">
        <f t="shared" si="1"/>
        <v>2.3309989036971963</v>
      </c>
    </row>
    <row r="13" spans="2:9" x14ac:dyDescent="0.4">
      <c r="B13" s="37"/>
      <c r="C13" s="25">
        <v>14</v>
      </c>
      <c r="D13" s="26" t="s">
        <v>25</v>
      </c>
      <c r="E13" s="27">
        <f>VLOOKUP($C13,'Data Sheet 0'!$A$5:$CE$253,2+Sheet1!$D$9)</f>
        <v>90</v>
      </c>
      <c r="F13" s="28">
        <f t="shared" si="0"/>
        <v>0.2242264188549504</v>
      </c>
      <c r="G13" s="24"/>
      <c r="H13" s="27">
        <f>VLOOKUP($C13,'Data Sheet 0'!$A$5:$CE$253,2+Sheet1!$D$15)</f>
        <v>6161</v>
      </c>
      <c r="I13" s="28">
        <f t="shared" si="1"/>
        <v>0.56616274720801174</v>
      </c>
    </row>
    <row r="14" spans="2:9" x14ac:dyDescent="0.4">
      <c r="B14" s="21" t="s">
        <v>342</v>
      </c>
      <c r="C14" s="25">
        <v>15</v>
      </c>
      <c r="D14" s="26" t="s">
        <v>26</v>
      </c>
      <c r="E14" s="27">
        <f>VLOOKUP($C14,'Data Sheet 0'!$A$5:$CE$253,2+Sheet1!$D$9)</f>
        <v>12</v>
      </c>
      <c r="F14" s="28">
        <f t="shared" si="0"/>
        <v>2.9896855847326723E-2</v>
      </c>
      <c r="G14" s="24"/>
      <c r="H14" s="27">
        <f>VLOOKUP($C14,'Data Sheet 0'!$A$5:$CE$253,2+Sheet1!$D$15)</f>
        <v>750</v>
      </c>
      <c r="I14" s="28">
        <f t="shared" si="1"/>
        <v>6.8920964195099618E-2</v>
      </c>
    </row>
    <row r="15" spans="2:9" x14ac:dyDescent="0.4">
      <c r="B15" s="32"/>
      <c r="C15" s="25">
        <v>16</v>
      </c>
      <c r="D15" s="118" t="s">
        <v>14</v>
      </c>
      <c r="E15" s="119">
        <f>VLOOKUP($C15,'Data Sheet 0'!$A$5:$CE$253,2+Sheet1!$D$9)</f>
        <v>40138</v>
      </c>
      <c r="F15" s="35">
        <f t="shared" si="0"/>
        <v>100</v>
      </c>
      <c r="G15" s="87"/>
      <c r="H15" s="119">
        <f>VLOOKUP($C15,'Data Sheet 0'!$A$5:$CE$253,2+Sheet1!$D$15)</f>
        <v>1088203</v>
      </c>
      <c r="I15" s="35">
        <f t="shared" si="1"/>
        <v>100</v>
      </c>
    </row>
    <row r="16" spans="2:9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4">
      <c r="B17" s="32"/>
      <c r="C17" s="14">
        <v>1</v>
      </c>
      <c r="D17" s="42" t="s">
        <v>355</v>
      </c>
      <c r="E17" s="27">
        <f>SUM(E7:E14)</f>
        <v>20394</v>
      </c>
      <c r="F17" s="28">
        <f>SUM(F7:F14)</f>
        <v>50.809706512531768</v>
      </c>
      <c r="G17" s="24"/>
      <c r="H17" s="27">
        <f>SUM(H7:H14)</f>
        <v>620047</v>
      </c>
      <c r="I17" s="28">
        <f>SUM(I7:I14)</f>
        <v>56.978982781705255</v>
      </c>
    </row>
    <row r="18" spans="2:9" x14ac:dyDescent="0.4">
      <c r="B18" s="21" t="s">
        <v>344</v>
      </c>
      <c r="C18" s="14">
        <v>1</v>
      </c>
      <c r="D18" s="43" t="s">
        <v>356</v>
      </c>
      <c r="E18" s="27">
        <f>SUM(E8:E14)</f>
        <v>12998</v>
      </c>
      <c r="F18" s="28">
        <f>SUM(F8:F14)</f>
        <v>32.383277691962725</v>
      </c>
      <c r="G18" s="24"/>
      <c r="H18" s="27">
        <f>SUM(H8:H14)</f>
        <v>426815</v>
      </c>
      <c r="I18" s="28">
        <f>SUM(I8:I14)</f>
        <v>39.222001777241928</v>
      </c>
    </row>
    <row r="19" spans="2:9" x14ac:dyDescent="0.4">
      <c r="B19" s="32"/>
      <c r="C19" s="14">
        <v>1</v>
      </c>
      <c r="D19" s="44" t="s">
        <v>357</v>
      </c>
      <c r="E19" s="27">
        <f>SUM(E11:E14)</f>
        <v>1892</v>
      </c>
      <c r="F19" s="28">
        <f>SUM(F11:F14)</f>
        <v>4.7137376052618469</v>
      </c>
      <c r="G19" s="24"/>
      <c r="H19" s="27">
        <f>SUM(H11:H14)</f>
        <v>88308</v>
      </c>
      <c r="I19" s="28">
        <f>SUM(I11:I14)</f>
        <v>8.1150300081878104</v>
      </c>
    </row>
    <row r="20" spans="2:9" x14ac:dyDescent="0.4">
      <c r="B20" s="21" t="s">
        <v>345</v>
      </c>
      <c r="C20" s="14">
        <v>1</v>
      </c>
      <c r="D20" s="24"/>
      <c r="E20" s="45"/>
      <c r="F20" s="24"/>
      <c r="G20" s="24"/>
      <c r="H20" s="24"/>
      <c r="I20" s="24"/>
    </row>
    <row r="21" spans="2:9" x14ac:dyDescent="0.4">
      <c r="B21" s="32"/>
      <c r="C21" s="14">
        <v>1</v>
      </c>
      <c r="D21" s="38"/>
      <c r="E21" s="39" t="str">
        <f>E3</f>
        <v>Hume</v>
      </c>
      <c r="F21" s="46" t="str">
        <f>H3</f>
        <v>Metro. Melbourne</v>
      </c>
      <c r="G21" s="24"/>
      <c r="H21" s="24"/>
      <c r="I21" s="24"/>
    </row>
    <row r="22" spans="2:9" x14ac:dyDescent="0.4">
      <c r="B22" s="21" t="s">
        <v>323</v>
      </c>
      <c r="C22" s="14">
        <v>1</v>
      </c>
      <c r="D22" s="47" t="s">
        <v>358</v>
      </c>
      <c r="E22" s="40">
        <f t="shared" ref="E22:E31" si="2">F5</f>
        <v>26.947032737057153</v>
      </c>
      <c r="F22" s="40">
        <f t="shared" ref="F22:F31" si="3">I5</f>
        <v>23.080528173511745</v>
      </c>
      <c r="G22" s="24"/>
      <c r="H22" s="24"/>
      <c r="I22" s="24"/>
    </row>
    <row r="23" spans="2:9" x14ac:dyDescent="0.4">
      <c r="B23" s="32"/>
      <c r="C23" s="14">
        <v>1</v>
      </c>
      <c r="D23" s="47" t="s">
        <v>359</v>
      </c>
      <c r="E23" s="40">
        <f t="shared" si="2"/>
        <v>22.228312322487419</v>
      </c>
      <c r="F23" s="40">
        <f t="shared" si="3"/>
        <v>19.943062094112953</v>
      </c>
      <c r="G23" s="24"/>
      <c r="H23" s="24"/>
      <c r="I23" s="24"/>
    </row>
    <row r="24" spans="2:9" x14ac:dyDescent="0.4">
      <c r="B24" s="21" t="s">
        <v>346</v>
      </c>
      <c r="C24" s="14">
        <v>1</v>
      </c>
      <c r="D24" s="47" t="s">
        <v>360</v>
      </c>
      <c r="E24" s="40">
        <f t="shared" si="2"/>
        <v>18.426428820569036</v>
      </c>
      <c r="F24" s="40">
        <f t="shared" si="3"/>
        <v>17.75698100446332</v>
      </c>
      <c r="G24" s="24"/>
      <c r="H24" s="24"/>
      <c r="I24" s="24"/>
    </row>
    <row r="25" spans="2:9" x14ac:dyDescent="0.4">
      <c r="B25" s="32"/>
      <c r="C25" s="14">
        <v>1</v>
      </c>
      <c r="D25" s="47" t="s">
        <v>361</v>
      </c>
      <c r="E25" s="40">
        <f t="shared" si="2"/>
        <v>12.895510488813594</v>
      </c>
      <c r="F25" s="40">
        <f t="shared" si="3"/>
        <v>13.303492087413836</v>
      </c>
      <c r="G25" s="24"/>
      <c r="H25" s="24"/>
      <c r="I25" s="24"/>
    </row>
    <row r="26" spans="2:9" x14ac:dyDescent="0.4">
      <c r="B26" s="21" t="s">
        <v>347</v>
      </c>
      <c r="C26" s="14">
        <v>1</v>
      </c>
      <c r="D26" s="47" t="s">
        <v>362</v>
      </c>
      <c r="E26" s="40">
        <f t="shared" si="2"/>
        <v>8.8494693308087093</v>
      </c>
      <c r="F26" s="40">
        <f t="shared" si="3"/>
        <v>10.234763182972294</v>
      </c>
      <c r="G26" s="24"/>
      <c r="H26" s="24"/>
      <c r="I26" s="24"/>
    </row>
    <row r="27" spans="2:9" x14ac:dyDescent="0.4">
      <c r="B27" s="32"/>
      <c r="C27" s="14">
        <v>1</v>
      </c>
      <c r="D27" s="47" t="s">
        <v>363</v>
      </c>
      <c r="E27" s="40">
        <f t="shared" si="2"/>
        <v>5.9245602670785793</v>
      </c>
      <c r="F27" s="40">
        <f t="shared" si="3"/>
        <v>7.568716498667988</v>
      </c>
      <c r="G27" s="24"/>
      <c r="H27" s="24"/>
      <c r="I27" s="24"/>
    </row>
    <row r="28" spans="2:9" x14ac:dyDescent="0.4">
      <c r="B28" s="21" t="s">
        <v>348</v>
      </c>
      <c r="C28" s="14">
        <v>1</v>
      </c>
      <c r="D28" s="47" t="s">
        <v>364</v>
      </c>
      <c r="E28" s="40">
        <f t="shared" si="2"/>
        <v>3.373361901440032</v>
      </c>
      <c r="F28" s="40">
        <f t="shared" si="3"/>
        <v>5.1489473930875027</v>
      </c>
      <c r="G28" s="24"/>
      <c r="H28" s="24"/>
      <c r="I28" s="24"/>
    </row>
    <row r="29" spans="2:9" x14ac:dyDescent="0.4">
      <c r="B29" s="13"/>
      <c r="C29" s="14">
        <v>1</v>
      </c>
      <c r="D29" s="47" t="s">
        <v>365</v>
      </c>
      <c r="E29" s="40">
        <f t="shared" si="2"/>
        <v>1.0862524291195375</v>
      </c>
      <c r="F29" s="40">
        <f t="shared" si="3"/>
        <v>2.3309989036971963</v>
      </c>
      <c r="G29" s="24"/>
      <c r="H29" s="24"/>
      <c r="I29" s="24"/>
    </row>
    <row r="30" spans="2:9" x14ac:dyDescent="0.4">
      <c r="B30" s="21" t="s">
        <v>349</v>
      </c>
      <c r="C30" s="14">
        <v>1</v>
      </c>
      <c r="D30" s="47" t="s">
        <v>366</v>
      </c>
      <c r="E30" s="40">
        <f t="shared" si="2"/>
        <v>0.2242264188549504</v>
      </c>
      <c r="F30" s="40">
        <f t="shared" si="3"/>
        <v>0.56616274720801174</v>
      </c>
      <c r="G30" s="24"/>
      <c r="H30" s="24"/>
      <c r="I30" s="24"/>
    </row>
    <row r="31" spans="2:9" x14ac:dyDescent="0.4">
      <c r="B31" s="32"/>
      <c r="C31" s="14">
        <v>1</v>
      </c>
      <c r="D31" s="47" t="s">
        <v>367</v>
      </c>
      <c r="E31" s="40">
        <f t="shared" si="2"/>
        <v>2.9896855847326723E-2</v>
      </c>
      <c r="F31" s="40">
        <f t="shared" si="3"/>
        <v>6.8920964195099618E-2</v>
      </c>
      <c r="G31" s="24"/>
      <c r="H31" s="24"/>
      <c r="I31" s="24"/>
    </row>
    <row r="32" spans="2:9" x14ac:dyDescent="0.4">
      <c r="B32" s="21" t="s">
        <v>350</v>
      </c>
      <c r="C32" s="14">
        <v>1</v>
      </c>
      <c r="D32" s="38"/>
      <c r="E32" s="38"/>
      <c r="F32" s="38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ht="14.25" x14ac:dyDescent="0.45">
      <c r="B44" s="82" t="s">
        <v>406</v>
      </c>
      <c r="C44" s="41"/>
      <c r="D44" s="117" t="s">
        <v>415</v>
      </c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G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500-000000000000}"/>
    <hyperlink ref="B4" location="Gender!C2" display="Gender!C2" xr:uid="{00000000-0004-0000-0500-000001000000}"/>
    <hyperlink ref="B6" location="Age!C2" display="Age!C2" xr:uid="{00000000-0004-0000-0500-000002000000}"/>
    <hyperlink ref="B8" location="Indigenous!C2" display="Indigenous!C2" xr:uid="{00000000-0004-0000-0500-000003000000}"/>
    <hyperlink ref="B10" location="Birthplaces!C2" display="Birthplaces!C2" xr:uid="{00000000-0004-0000-0500-000004000000}"/>
    <hyperlink ref="B12" location="Language!C2" display="Language!C2" xr:uid="{00000000-0004-0000-0500-000005000000}"/>
    <hyperlink ref="B14" location="Fluency!C2" display="Fluency!C2" xr:uid="{00000000-0004-0000-0500-000006000000}"/>
    <hyperlink ref="B16" location="'Year of arrival'!C2" display="'Year of arrival'!C2" xr:uid="{00000000-0004-0000-0500-000007000000}"/>
    <hyperlink ref="B18" location="Religion!C2" display="Religion!C2" xr:uid="{00000000-0004-0000-0500-000008000000}"/>
    <hyperlink ref="B20" location="'School Level'!C2" display="'School Level'!C2" xr:uid="{00000000-0004-0000-0500-000009000000}"/>
    <hyperlink ref="B22" location="'Post School'!C2" display="'Post School'!C2" xr:uid="{00000000-0004-0000-0500-00000A000000}"/>
    <hyperlink ref="B24" location="'Labour force'!C2" display="'Labour force'!C2" xr:uid="{00000000-0004-0000-0500-00000B000000}"/>
    <hyperlink ref="B26" location="Volunteering!C2" display="Volunteering!C2" xr:uid="{00000000-0004-0000-0500-00000C000000}"/>
    <hyperlink ref="B28" location="Incomes!C2" display="Incomes!C2" xr:uid="{00000000-0004-0000-0500-00000D000000}"/>
    <hyperlink ref="B30" location="Disability!C2" display="Disability!C2" xr:uid="{00000000-0004-0000-0500-00000E000000}"/>
    <hyperlink ref="B32" location="Carers!C2" display="Carers!C2" xr:uid="{00000000-0004-0000-0500-00000F000000}"/>
    <hyperlink ref="B34" location="'Marital Status'!C2" display="'Marital Status'!C2" xr:uid="{00000000-0004-0000-0500-000010000000}"/>
    <hyperlink ref="B36" location="Relationship!C2" display="Relationship!C2" xr:uid="{00000000-0004-0000-0500-000011000000}"/>
    <hyperlink ref="B38" location="'Home ownership'!C2" display="'Home ownership'!C2" xr:uid="{00000000-0004-0000-0500-000012000000}"/>
    <hyperlink ref="B40" location="'Non Private Accom'!C2" display="'Non Private Accom'!C2" xr:uid="{00000000-0004-0000-0500-000013000000}"/>
    <hyperlink ref="B42" location="Pensions!C2" display="Pensions!C2" xr:uid="{00000000-0004-0000-0500-000014000000}"/>
    <hyperlink ref="B44" location="Comparison!E3" display="Comparison!E3" xr:uid="{00000000-0004-0000-0500-000015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I260"/>
  <sheetViews>
    <sheetView showGridLines="0" showRowColHeaders="0" workbookViewId="0">
      <selection activeCell="B10" sqref="B10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4">
      <c r="D1" s="140" t="s">
        <v>433</v>
      </c>
      <c r="E1" s="140"/>
      <c r="F1" s="140"/>
      <c r="G1" s="140"/>
      <c r="H1" s="140"/>
      <c r="I1" s="140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18</v>
      </c>
      <c r="D5" s="26" t="s">
        <v>27</v>
      </c>
      <c r="E5" s="27">
        <f>VLOOKUP($C5,'Data Sheet 0'!$A$5:$CE$253,2+Sheet1!$D$9)</f>
        <v>64</v>
      </c>
      <c r="F5" s="28">
        <f>E5/E$7*100</f>
        <v>0.33597564176597194</v>
      </c>
      <c r="G5" s="24"/>
      <c r="H5" s="27">
        <f>VLOOKUP($C5,'Data Sheet 0'!$A$5:$CE$253,2+Sheet1!$D$15)</f>
        <v>1181</v>
      </c>
      <c r="I5" s="28">
        <f>H5/H$7*100</f>
        <v>0.20384210435473016</v>
      </c>
    </row>
    <row r="6" spans="2:9" x14ac:dyDescent="0.4">
      <c r="B6" s="21" t="s">
        <v>338</v>
      </c>
      <c r="C6" s="25">
        <v>19</v>
      </c>
      <c r="D6" s="26" t="s">
        <v>28</v>
      </c>
      <c r="E6" s="27">
        <f>VLOOKUP($C6,'Data Sheet 0'!$A$5:$CE$253,2+Sheet1!$D$9)</f>
        <v>18991</v>
      </c>
      <c r="F6" s="28">
        <f t="shared" ref="F6:F7" si="0">E6/E$7*100</f>
        <v>99.695522074649588</v>
      </c>
      <c r="G6" s="24"/>
      <c r="H6" s="27">
        <f>VLOOKUP($C6,'Data Sheet 0'!$A$5:$CE$253,2+Sheet1!$D$15)</f>
        <v>578201</v>
      </c>
      <c r="I6" s="28">
        <f t="shared" ref="I6:I7" si="1">H6/H$7*100</f>
        <v>99.798229110930833</v>
      </c>
    </row>
    <row r="7" spans="2:9" x14ac:dyDescent="0.4">
      <c r="B7" s="32"/>
      <c r="C7" s="25">
        <v>20</v>
      </c>
      <c r="D7" s="118" t="s">
        <v>14</v>
      </c>
      <c r="E7" s="119">
        <f>VLOOKUP($C7,'Data Sheet 0'!$A$5:$CE$253,2+Sheet1!$D$9)</f>
        <v>19049</v>
      </c>
      <c r="F7" s="35">
        <f t="shared" si="0"/>
        <v>100</v>
      </c>
      <c r="G7" s="87"/>
      <c r="H7" s="119">
        <f>VLOOKUP($C7,'Data Sheet 0'!$A$5:$CE$253,2+Sheet1!$D$15)</f>
        <v>579370</v>
      </c>
      <c r="I7" s="35">
        <f t="shared" si="1"/>
        <v>100</v>
      </c>
    </row>
    <row r="8" spans="2:9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</row>
    <row r="9" spans="2:9" x14ac:dyDescent="0.4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4">
      <c r="B10" s="21" t="s">
        <v>340</v>
      </c>
      <c r="C10" s="14">
        <v>1</v>
      </c>
      <c r="D10" s="24"/>
      <c r="E10" s="24"/>
      <c r="F10" s="24"/>
      <c r="G10" s="24"/>
      <c r="H10" s="24"/>
      <c r="I10" s="24"/>
    </row>
    <row r="11" spans="2:9" x14ac:dyDescent="0.4">
      <c r="B11" s="37"/>
      <c r="C11" s="14">
        <v>1</v>
      </c>
      <c r="D11" s="38" t="str">
        <f>E3</f>
        <v>Hume</v>
      </c>
      <c r="E11" s="40">
        <f>F5</f>
        <v>0.33597564176597194</v>
      </c>
      <c r="F11" s="24"/>
      <c r="G11" s="24"/>
      <c r="H11" s="24"/>
      <c r="I11" s="24"/>
    </row>
    <row r="12" spans="2:9" x14ac:dyDescent="0.4">
      <c r="B12" s="21" t="s">
        <v>341</v>
      </c>
      <c r="C12" s="14">
        <v>1</v>
      </c>
      <c r="D12" s="38" t="str">
        <f>H3</f>
        <v>Metro. Melbourne</v>
      </c>
      <c r="E12" s="40">
        <f>I5</f>
        <v>0.20384210435473016</v>
      </c>
      <c r="F12" s="24"/>
      <c r="G12" s="24"/>
      <c r="H12" s="24"/>
      <c r="I12" s="24"/>
    </row>
    <row r="13" spans="2:9" x14ac:dyDescent="0.4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4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4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4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4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4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4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</row>
    <row r="33" spans="2:9" ht="14.25" x14ac:dyDescent="0.45">
      <c r="B33" s="32"/>
      <c r="C33" s="14">
        <v>1</v>
      </c>
      <c r="D33" s="117" t="s">
        <v>416</v>
      </c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D58" s="24"/>
      <c r="E58" s="24"/>
      <c r="F58" s="24"/>
      <c r="G58" s="24"/>
      <c r="H58" s="24"/>
      <c r="I58" s="24"/>
    </row>
    <row r="59" spans="3:9" x14ac:dyDescent="0.4">
      <c r="C59" s="41"/>
      <c r="D59" s="24"/>
      <c r="E59" s="24"/>
      <c r="F59" s="24"/>
      <c r="G59" s="24"/>
      <c r="H59" s="24"/>
      <c r="I59" s="24"/>
    </row>
    <row r="60" spans="3:9" x14ac:dyDescent="0.4">
      <c r="C60" s="41"/>
      <c r="D60" s="24"/>
      <c r="E60" s="24"/>
      <c r="F60" s="24"/>
      <c r="G60" s="24"/>
      <c r="H60" s="24"/>
      <c r="I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600-000000000000}"/>
    <hyperlink ref="B4" location="Gender!C2" display="Gender!C2" xr:uid="{00000000-0004-0000-0600-000001000000}"/>
    <hyperlink ref="B6" location="Age!C2" display="Age!C2" xr:uid="{00000000-0004-0000-0600-000002000000}"/>
    <hyperlink ref="B8" location="Indigenous!C2" display="Indigenous!C2" xr:uid="{00000000-0004-0000-0600-000003000000}"/>
    <hyperlink ref="B10" location="Birthplaces!C2" display="Birthplaces!C2" xr:uid="{00000000-0004-0000-0600-000004000000}"/>
    <hyperlink ref="B12" location="Language!C2" display="Language!C2" xr:uid="{00000000-0004-0000-0600-000005000000}"/>
    <hyperlink ref="B14" location="Fluency!C2" display="Fluency!C2" xr:uid="{00000000-0004-0000-0600-000006000000}"/>
    <hyperlink ref="B16" location="'Year of arrival'!C2" display="'Year of arrival'!C2" xr:uid="{00000000-0004-0000-0600-000007000000}"/>
    <hyperlink ref="B18" location="Religion!C2" display="Religion!C2" xr:uid="{00000000-0004-0000-0600-000008000000}"/>
    <hyperlink ref="B20" location="'School Level'!C2" display="'School Level'!C2" xr:uid="{00000000-0004-0000-0600-000009000000}"/>
    <hyperlink ref="B22" location="'Post School'!C2" display="'Post School'!C2" xr:uid="{00000000-0004-0000-0600-00000A000000}"/>
    <hyperlink ref="B24" location="'Labour force'!C2" display="'Labour force'!C2" xr:uid="{00000000-0004-0000-0600-00000B000000}"/>
    <hyperlink ref="B26" location="Volunteering!C2" display="Volunteering!C2" xr:uid="{00000000-0004-0000-0600-00000C000000}"/>
    <hyperlink ref="B28" location="Incomes!C2" display="Incomes!C2" xr:uid="{00000000-0004-0000-0600-00000D000000}"/>
    <hyperlink ref="B30" location="Disability!C2" display="Disability!C2" xr:uid="{00000000-0004-0000-0600-00000E000000}"/>
    <hyperlink ref="B32" location="Carers!C2" display="Carers!C2" xr:uid="{00000000-0004-0000-0600-00000F000000}"/>
    <hyperlink ref="B34" location="'Marital Status'!C2" display="'Marital Status'!C2" xr:uid="{00000000-0004-0000-0600-000010000000}"/>
    <hyperlink ref="B36" location="Relationship!C2" display="Relationship!C2" xr:uid="{00000000-0004-0000-0600-000011000000}"/>
    <hyperlink ref="B38" location="'Home ownership'!C2" display="'Home ownership'!C2" xr:uid="{00000000-0004-0000-0600-000012000000}"/>
    <hyperlink ref="B40" location="'Non Private Accom'!C2" display="'Non Private Accom'!C2" xr:uid="{00000000-0004-0000-0600-000013000000}"/>
    <hyperlink ref="B42" location="Pensions!C2" display="Pensions!C2" xr:uid="{00000000-0004-0000-0600-000014000000}"/>
    <hyperlink ref="B44" location="Comparison!E3" display="Comparison!E3" xr:uid="{00000000-0004-0000-0600-000015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260"/>
  <sheetViews>
    <sheetView showGridLines="0" showRowColHeaders="0" workbookViewId="0">
      <selection activeCell="B12" sqref="B1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48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0" width="9.1328125" style="16"/>
    <col min="11" max="11" width="3.86328125" style="49" customWidth="1"/>
    <col min="12" max="12" width="16.86328125" style="49" customWidth="1"/>
    <col min="13" max="17" width="9.1328125" style="49"/>
    <col min="18" max="18" width="3.86328125" style="16" customWidth="1"/>
    <col min="19" max="16384" width="9.1328125" style="16"/>
  </cols>
  <sheetData>
    <row r="1" spans="2:19" ht="28.5" x14ac:dyDescent="0.85">
      <c r="D1" s="123" t="s">
        <v>434</v>
      </c>
      <c r="E1" s="123"/>
      <c r="F1" s="123"/>
      <c r="G1" s="123"/>
      <c r="H1" s="123"/>
      <c r="I1" s="123"/>
      <c r="J1" s="117" t="s">
        <v>417</v>
      </c>
    </row>
    <row r="2" spans="2:19" ht="18" x14ac:dyDescent="0.55000000000000004">
      <c r="G2" s="137" t="s">
        <v>334</v>
      </c>
      <c r="H2" s="137"/>
      <c r="I2" s="137"/>
    </row>
    <row r="3" spans="2:19" ht="15.75" customHeight="1" x14ac:dyDescent="0.55000000000000004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  <c r="J3" s="141" t="str">
        <f>CONCATENATE("Top 50 Overseas Birthplaces: ",E3)</f>
        <v>Top 50 Overseas Birthplaces: Hume</v>
      </c>
      <c r="K3" s="141"/>
      <c r="L3" s="141"/>
      <c r="M3" s="141"/>
      <c r="N3" s="141"/>
      <c r="O3" s="141"/>
      <c r="P3" s="141"/>
      <c r="Q3" s="141"/>
    </row>
    <row r="4" spans="2:1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  <c r="J4" s="50"/>
      <c r="K4" s="50"/>
      <c r="L4" s="50"/>
      <c r="M4" s="50"/>
      <c r="N4" s="50"/>
      <c r="O4" s="50"/>
      <c r="P4" s="50"/>
      <c r="Q4" s="50"/>
    </row>
    <row r="5" spans="2:19" x14ac:dyDescent="0.4">
      <c r="B5" s="13"/>
      <c r="C5" s="25">
        <v>22</v>
      </c>
      <c r="D5" s="26" t="s">
        <v>29</v>
      </c>
      <c r="E5" s="27">
        <f>VLOOKUP($C5,'Data Sheet 0'!$A$5:$CE$253,2+Sheet1!$D$9)</f>
        <v>7423</v>
      </c>
      <c r="F5" s="28">
        <f>E5/E$56*100</f>
        <v>36.39617553321893</v>
      </c>
      <c r="G5" s="24"/>
      <c r="H5" s="27">
        <f>VLOOKUP($C5,'Data Sheet 0'!$A$5:$CE$253,2+Sheet1!$D$15)</f>
        <v>278156</v>
      </c>
      <c r="I5" s="28">
        <f>H5/H$56*100</f>
        <v>44.860904359550418</v>
      </c>
      <c r="J5" s="50"/>
      <c r="K5" s="49">
        <v>1</v>
      </c>
      <c r="L5" s="47" t="s">
        <v>29</v>
      </c>
      <c r="M5" s="51">
        <f>E5</f>
        <v>7423</v>
      </c>
      <c r="N5" s="49">
        <f>M5+K5*0.0001</f>
        <v>7423.0001000000002</v>
      </c>
      <c r="O5" s="49">
        <f>RANK(N5,N$5:N$54)</f>
        <v>1</v>
      </c>
      <c r="P5" s="49" t="str">
        <f>VLOOKUP(MATCH(K5,O$5:O$54,0),$K$5:$M$54,2)</f>
        <v>Australia</v>
      </c>
      <c r="Q5" s="49">
        <f>VLOOKUP(MATCH(K5,O$5:O$54,0),$K$5:$M$54,3)</f>
        <v>7423</v>
      </c>
      <c r="R5" s="49"/>
      <c r="S5" s="49"/>
    </row>
    <row r="6" spans="2:19" x14ac:dyDescent="0.4">
      <c r="B6" s="21" t="s">
        <v>338</v>
      </c>
      <c r="C6" s="25">
        <v>23</v>
      </c>
      <c r="D6" s="26" t="s">
        <v>30</v>
      </c>
      <c r="E6" s="27">
        <f>VLOOKUP($C6,'Data Sheet 0'!$A$5:$CE$253,2+Sheet1!$D$9)</f>
        <v>1031</v>
      </c>
      <c r="F6" s="28">
        <f t="shared" ref="F6:F56" si="0">E6/E$56*100</f>
        <v>5.0551605785731795</v>
      </c>
      <c r="G6" s="24"/>
      <c r="H6" s="27">
        <f>VLOOKUP($C6,'Data Sheet 0'!$A$5:$CE$253,2+Sheet1!$D$15)</f>
        <v>40558</v>
      </c>
      <c r="I6" s="28">
        <f t="shared" ref="I6:I56" si="1">H6/H$56*100</f>
        <v>6.5411803413000111</v>
      </c>
      <c r="J6" s="50"/>
      <c r="K6" s="49">
        <v>2</v>
      </c>
      <c r="L6" s="47" t="s">
        <v>30</v>
      </c>
      <c r="M6" s="51">
        <f t="shared" ref="M6:M54" si="2">E6</f>
        <v>1031</v>
      </c>
      <c r="N6" s="49">
        <f t="shared" ref="N6:N54" si="3">M6+K6*0.0001</f>
        <v>1031.0001999999999</v>
      </c>
      <c r="O6" s="49">
        <f t="shared" ref="O6:O54" si="4">RANK(N6,N$5:N$54)</f>
        <v>3</v>
      </c>
      <c r="P6" s="49" t="str">
        <f t="shared" ref="P6:P54" si="5">VLOOKUP(MATCH(K6,O$5:O$54,0),$K$5:$M$54,2)</f>
        <v>Italy</v>
      </c>
      <c r="Q6" s="49">
        <f t="shared" ref="Q6:Q54" si="6">VLOOKUP(MATCH(K6,O$5:O$54,0),$K$5:$M$54,3)</f>
        <v>1882</v>
      </c>
      <c r="R6" s="49"/>
      <c r="S6" s="49"/>
    </row>
    <row r="7" spans="2:19" x14ac:dyDescent="0.4">
      <c r="B7" s="32"/>
      <c r="C7" s="25">
        <v>24</v>
      </c>
      <c r="D7" s="26" t="s">
        <v>31</v>
      </c>
      <c r="E7" s="27">
        <f>VLOOKUP($C7,'Data Sheet 0'!$A$5:$CE$253,2+Sheet1!$D$9)</f>
        <v>1882</v>
      </c>
      <c r="F7" s="28">
        <f t="shared" si="0"/>
        <v>9.227751899975484</v>
      </c>
      <c r="G7" s="24"/>
      <c r="H7" s="27">
        <f>VLOOKUP($C7,'Data Sheet 0'!$A$5:$CE$253,2+Sheet1!$D$15)</f>
        <v>42411</v>
      </c>
      <c r="I7" s="28">
        <f t="shared" si="1"/>
        <v>6.8400315463009704</v>
      </c>
      <c r="J7" s="50"/>
      <c r="K7" s="49">
        <v>3</v>
      </c>
      <c r="L7" s="47" t="s">
        <v>31</v>
      </c>
      <c r="M7" s="51">
        <f t="shared" si="2"/>
        <v>1882</v>
      </c>
      <c r="N7" s="49">
        <f t="shared" si="3"/>
        <v>1882.0002999999999</v>
      </c>
      <c r="O7" s="49">
        <f t="shared" si="4"/>
        <v>2</v>
      </c>
      <c r="P7" s="49" t="str">
        <f t="shared" si="5"/>
        <v>England</v>
      </c>
      <c r="Q7" s="49">
        <f t="shared" si="6"/>
        <v>1031</v>
      </c>
      <c r="R7" s="49"/>
      <c r="S7" s="49"/>
    </row>
    <row r="8" spans="2:19" x14ac:dyDescent="0.4">
      <c r="B8" s="21" t="s">
        <v>339</v>
      </c>
      <c r="C8" s="25">
        <v>25</v>
      </c>
      <c r="D8" s="26" t="s">
        <v>32</v>
      </c>
      <c r="E8" s="27">
        <f>VLOOKUP($C8,'Data Sheet 0'!$A$5:$CE$253,2+Sheet1!$D$9)</f>
        <v>625</v>
      </c>
      <c r="F8" s="28">
        <f t="shared" si="0"/>
        <v>3.0644765873988722</v>
      </c>
      <c r="G8" s="24"/>
      <c r="H8" s="27">
        <f>VLOOKUP($C8,'Data Sheet 0'!$A$5:$CE$253,2+Sheet1!$D$15)</f>
        <v>30176</v>
      </c>
      <c r="I8" s="28">
        <f t="shared" si="1"/>
        <v>4.8667749390766097</v>
      </c>
      <c r="J8" s="50"/>
      <c r="K8" s="49">
        <v>4</v>
      </c>
      <c r="L8" s="47" t="s">
        <v>32</v>
      </c>
      <c r="M8" s="51">
        <f t="shared" si="2"/>
        <v>625</v>
      </c>
      <c r="N8" s="49">
        <f t="shared" si="3"/>
        <v>625.00040000000001</v>
      </c>
      <c r="O8" s="49">
        <f t="shared" si="4"/>
        <v>7</v>
      </c>
      <c r="P8" s="49" t="str">
        <f t="shared" si="5"/>
        <v>Turkey</v>
      </c>
      <c r="Q8" s="49">
        <f t="shared" si="6"/>
        <v>822</v>
      </c>
      <c r="R8" s="49"/>
      <c r="S8" s="49"/>
    </row>
    <row r="9" spans="2:19" x14ac:dyDescent="0.4">
      <c r="B9" s="37"/>
      <c r="C9" s="25">
        <v>26</v>
      </c>
      <c r="D9" s="26" t="s">
        <v>33</v>
      </c>
      <c r="E9" s="27">
        <f>VLOOKUP($C9,'Data Sheet 0'!$A$5:$CE$253,2+Sheet1!$D$9)</f>
        <v>308</v>
      </c>
      <c r="F9" s="28">
        <f t="shared" si="0"/>
        <v>1.5101740622701643</v>
      </c>
      <c r="G9" s="24"/>
      <c r="H9" s="27">
        <f>VLOOKUP($C9,'Data Sheet 0'!$A$5:$CE$253,2+Sheet1!$D$15)</f>
        <v>10345</v>
      </c>
      <c r="I9" s="28">
        <f t="shared" si="1"/>
        <v>1.668438054902821</v>
      </c>
      <c r="J9" s="50"/>
      <c r="K9" s="49">
        <v>5</v>
      </c>
      <c r="L9" s="47" t="s">
        <v>33</v>
      </c>
      <c r="M9" s="51">
        <f t="shared" si="2"/>
        <v>308</v>
      </c>
      <c r="N9" s="49">
        <f t="shared" si="3"/>
        <v>308.00049999999999</v>
      </c>
      <c r="O9" s="49">
        <f t="shared" si="4"/>
        <v>11</v>
      </c>
      <c r="P9" s="49" t="str">
        <f t="shared" si="5"/>
        <v>Iraq</v>
      </c>
      <c r="Q9" s="49">
        <f t="shared" si="6"/>
        <v>739</v>
      </c>
      <c r="R9" s="49"/>
      <c r="S9" s="49"/>
    </row>
    <row r="10" spans="2:19" x14ac:dyDescent="0.4">
      <c r="B10" s="21" t="s">
        <v>340</v>
      </c>
      <c r="C10" s="25">
        <v>27</v>
      </c>
      <c r="D10" s="26" t="s">
        <v>34</v>
      </c>
      <c r="E10" s="27">
        <f>VLOOKUP($C10,'Data Sheet 0'!$A$5:$CE$253,2+Sheet1!$D$9)</f>
        <v>144</v>
      </c>
      <c r="F10" s="28">
        <f t="shared" si="0"/>
        <v>0.70605540573670023</v>
      </c>
      <c r="G10" s="24"/>
      <c r="H10" s="27">
        <f>VLOOKUP($C10,'Data Sheet 0'!$A$5:$CE$253,2+Sheet1!$D$15)</f>
        <v>7252</v>
      </c>
      <c r="I10" s="28">
        <f t="shared" si="1"/>
        <v>1.1696000748337609</v>
      </c>
      <c r="J10" s="50"/>
      <c r="K10" s="49">
        <v>6</v>
      </c>
      <c r="L10" s="47" t="s">
        <v>34</v>
      </c>
      <c r="M10" s="51">
        <f t="shared" si="2"/>
        <v>144</v>
      </c>
      <c r="N10" s="49">
        <f t="shared" si="3"/>
        <v>144.00059999999999</v>
      </c>
      <c r="O10" s="49">
        <f t="shared" si="4"/>
        <v>18</v>
      </c>
      <c r="P10" s="49" t="str">
        <f t="shared" si="5"/>
        <v>Malta</v>
      </c>
      <c r="Q10" s="49">
        <f t="shared" si="6"/>
        <v>707</v>
      </c>
      <c r="R10" s="49"/>
      <c r="S10" s="49"/>
    </row>
    <row r="11" spans="2:19" x14ac:dyDescent="0.4">
      <c r="B11" s="37"/>
      <c r="C11" s="25">
        <v>28</v>
      </c>
      <c r="D11" s="26" t="s">
        <v>35</v>
      </c>
      <c r="E11" s="27">
        <f>VLOOKUP($C11,'Data Sheet 0'!$A$5:$CE$253,2+Sheet1!$D$9)</f>
        <v>98</v>
      </c>
      <c r="F11" s="28">
        <f t="shared" si="0"/>
        <v>0.48050992890414318</v>
      </c>
      <c r="G11" s="24"/>
      <c r="H11" s="27">
        <f>VLOOKUP($C11,'Data Sheet 0'!$A$5:$CE$253,2+Sheet1!$D$15)</f>
        <v>11849</v>
      </c>
      <c r="I11" s="28">
        <f t="shared" si="1"/>
        <v>1.911002659501549</v>
      </c>
      <c r="J11" s="50"/>
      <c r="K11" s="49">
        <v>7</v>
      </c>
      <c r="L11" s="47" t="s">
        <v>35</v>
      </c>
      <c r="M11" s="51">
        <f t="shared" si="2"/>
        <v>98</v>
      </c>
      <c r="N11" s="49">
        <f t="shared" si="3"/>
        <v>98.000699999999995</v>
      </c>
      <c r="O11" s="49">
        <f t="shared" si="4"/>
        <v>21</v>
      </c>
      <c r="P11" s="49" t="str">
        <f t="shared" si="5"/>
        <v>Greece</v>
      </c>
      <c r="Q11" s="49">
        <f t="shared" si="6"/>
        <v>625</v>
      </c>
      <c r="R11" s="49"/>
      <c r="S11" s="49"/>
    </row>
    <row r="12" spans="2:19" x14ac:dyDescent="0.4">
      <c r="B12" s="21" t="s">
        <v>341</v>
      </c>
      <c r="C12" s="25">
        <v>29</v>
      </c>
      <c r="D12" s="26" t="s">
        <v>36</v>
      </c>
      <c r="E12" s="27">
        <f>VLOOKUP($C12,'Data Sheet 0'!$A$5:$CE$253,2+Sheet1!$D$9)</f>
        <v>707</v>
      </c>
      <c r="F12" s="28">
        <f t="shared" si="0"/>
        <v>3.4665359156656042</v>
      </c>
      <c r="G12" s="24"/>
      <c r="H12" s="27">
        <f>VLOOKUP($C12,'Data Sheet 0'!$A$5:$CE$253,2+Sheet1!$D$15)</f>
        <v>10001</v>
      </c>
      <c r="I12" s="28">
        <f t="shared" si="1"/>
        <v>1.6129578527871544</v>
      </c>
      <c r="J12" s="50"/>
      <c r="K12" s="49">
        <v>8</v>
      </c>
      <c r="L12" s="47" t="s">
        <v>36</v>
      </c>
      <c r="M12" s="51">
        <f t="shared" si="2"/>
        <v>707</v>
      </c>
      <c r="N12" s="49">
        <f t="shared" si="3"/>
        <v>707.00080000000003</v>
      </c>
      <c r="O12" s="49">
        <f t="shared" si="4"/>
        <v>6</v>
      </c>
      <c r="P12" s="49" t="str">
        <f t="shared" si="5"/>
        <v>India</v>
      </c>
      <c r="Q12" s="49">
        <f t="shared" si="6"/>
        <v>446</v>
      </c>
      <c r="R12" s="49"/>
      <c r="S12" s="49"/>
    </row>
    <row r="13" spans="2:19" x14ac:dyDescent="0.4">
      <c r="B13" s="37"/>
      <c r="C13" s="25">
        <v>30</v>
      </c>
      <c r="D13" s="26" t="s">
        <v>37</v>
      </c>
      <c r="E13" s="27">
        <f>VLOOKUP($C13,'Data Sheet 0'!$A$5:$CE$253,2+Sheet1!$D$9)</f>
        <v>261</v>
      </c>
      <c r="F13" s="28">
        <f t="shared" si="0"/>
        <v>1.279725422897769</v>
      </c>
      <c r="G13" s="24"/>
      <c r="H13" s="27">
        <f>VLOOKUP($C13,'Data Sheet 0'!$A$5:$CE$253,2+Sheet1!$D$15)</f>
        <v>7559</v>
      </c>
      <c r="I13" s="28">
        <f t="shared" si="1"/>
        <v>1.2191129296288472</v>
      </c>
      <c r="J13" s="50"/>
      <c r="K13" s="49">
        <v>9</v>
      </c>
      <c r="L13" s="47" t="s">
        <v>37</v>
      </c>
      <c r="M13" s="51">
        <f t="shared" si="2"/>
        <v>261</v>
      </c>
      <c r="N13" s="49">
        <f t="shared" si="3"/>
        <v>261.0009</v>
      </c>
      <c r="O13" s="49">
        <f t="shared" si="4"/>
        <v>14</v>
      </c>
      <c r="P13" s="49" t="str">
        <f t="shared" si="5"/>
        <v>Lebanon</v>
      </c>
      <c r="Q13" s="49">
        <f t="shared" si="6"/>
        <v>385</v>
      </c>
      <c r="R13" s="49"/>
      <c r="S13" s="49"/>
    </row>
    <row r="14" spans="2:19" x14ac:dyDescent="0.4">
      <c r="B14" s="21" t="s">
        <v>342</v>
      </c>
      <c r="C14" s="25">
        <v>31</v>
      </c>
      <c r="D14" s="26" t="s">
        <v>38</v>
      </c>
      <c r="E14" s="27">
        <f>VLOOKUP($C14,'Data Sheet 0'!$A$5:$CE$253,2+Sheet1!$D$9)</f>
        <v>446</v>
      </c>
      <c r="F14" s="28">
        <f t="shared" si="0"/>
        <v>2.1868104927678353</v>
      </c>
      <c r="G14" s="24"/>
      <c r="H14" s="27">
        <f>VLOOKUP($C14,'Data Sheet 0'!$A$5:$CE$253,2+Sheet1!$D$15)</f>
        <v>8656</v>
      </c>
      <c r="I14" s="28">
        <f t="shared" si="1"/>
        <v>1.3960367137011906</v>
      </c>
      <c r="J14" s="50"/>
      <c r="K14" s="49">
        <v>10</v>
      </c>
      <c r="L14" s="47" t="s">
        <v>38</v>
      </c>
      <c r="M14" s="51">
        <f t="shared" si="2"/>
        <v>446</v>
      </c>
      <c r="N14" s="49">
        <f t="shared" si="3"/>
        <v>446.00099999999998</v>
      </c>
      <c r="O14" s="49">
        <f t="shared" si="4"/>
        <v>8</v>
      </c>
      <c r="P14" s="49" t="str">
        <f t="shared" si="5"/>
        <v>Croatia</v>
      </c>
      <c r="Q14" s="49">
        <f t="shared" si="6"/>
        <v>355</v>
      </c>
      <c r="R14" s="49"/>
      <c r="S14" s="49"/>
    </row>
    <row r="15" spans="2:19" x14ac:dyDescent="0.4">
      <c r="B15" s="32"/>
      <c r="C15" s="25">
        <v>32</v>
      </c>
      <c r="D15" s="26" t="s">
        <v>39</v>
      </c>
      <c r="E15" s="27">
        <f>VLOOKUP($C15,'Data Sheet 0'!$A$5:$CE$253,2+Sheet1!$D$9)</f>
        <v>138</v>
      </c>
      <c r="F15" s="28">
        <f t="shared" si="0"/>
        <v>0.67663643049767097</v>
      </c>
      <c r="G15" s="24"/>
      <c r="H15" s="27">
        <f>VLOOKUP($C15,'Data Sheet 0'!$A$5:$CE$253,2+Sheet1!$D$15)</f>
        <v>5700</v>
      </c>
      <c r="I15" s="28">
        <f t="shared" si="1"/>
        <v>0.9192940466840096</v>
      </c>
      <c r="J15" s="50"/>
      <c r="K15" s="49">
        <v>11</v>
      </c>
      <c r="L15" s="47" t="s">
        <v>39</v>
      </c>
      <c r="M15" s="51">
        <f t="shared" si="2"/>
        <v>138</v>
      </c>
      <c r="N15" s="49">
        <f t="shared" si="3"/>
        <v>138.00110000000001</v>
      </c>
      <c r="O15" s="49">
        <f t="shared" si="4"/>
        <v>19</v>
      </c>
      <c r="P15" s="49" t="str">
        <f t="shared" si="5"/>
        <v>Germany</v>
      </c>
      <c r="Q15" s="49">
        <f t="shared" si="6"/>
        <v>308</v>
      </c>
      <c r="R15" s="49"/>
      <c r="S15" s="49"/>
    </row>
    <row r="16" spans="2:19" x14ac:dyDescent="0.4">
      <c r="B16" s="21" t="s">
        <v>343</v>
      </c>
      <c r="C16" s="25">
        <v>33</v>
      </c>
      <c r="D16" s="26" t="s">
        <v>40</v>
      </c>
      <c r="E16" s="27">
        <f>VLOOKUP($C16,'Data Sheet 0'!$A$5:$CE$253,2+Sheet1!$D$9)</f>
        <v>148</v>
      </c>
      <c r="F16" s="28">
        <f t="shared" si="0"/>
        <v>0.72566805589605299</v>
      </c>
      <c r="G16" s="24"/>
      <c r="H16" s="27">
        <f>VLOOKUP($C16,'Data Sheet 0'!$A$5:$CE$253,2+Sheet1!$D$15)</f>
        <v>8075</v>
      </c>
      <c r="I16" s="28">
        <f t="shared" si="1"/>
        <v>1.3023332328023469</v>
      </c>
      <c r="J16" s="50"/>
      <c r="K16" s="49">
        <v>12</v>
      </c>
      <c r="L16" s="47" t="s">
        <v>40</v>
      </c>
      <c r="M16" s="51">
        <f t="shared" si="2"/>
        <v>148</v>
      </c>
      <c r="N16" s="49">
        <f t="shared" si="3"/>
        <v>148.00120000000001</v>
      </c>
      <c r="O16" s="49">
        <f t="shared" si="4"/>
        <v>17</v>
      </c>
      <c r="P16" s="49" t="str">
        <f t="shared" si="5"/>
        <v>Egypt</v>
      </c>
      <c r="Q16" s="49">
        <f t="shared" si="6"/>
        <v>300</v>
      </c>
      <c r="R16" s="49"/>
      <c r="S16" s="49"/>
    </row>
    <row r="17" spans="2:19" x14ac:dyDescent="0.4">
      <c r="B17" s="32"/>
      <c r="C17" s="25">
        <v>34</v>
      </c>
      <c r="D17" s="26" t="s">
        <v>41</v>
      </c>
      <c r="E17" s="27">
        <f>VLOOKUP($C17,'Data Sheet 0'!$A$5:$CE$253,2+Sheet1!$D$9)</f>
        <v>355</v>
      </c>
      <c r="F17" s="28">
        <f t="shared" si="0"/>
        <v>1.7406227016425593</v>
      </c>
      <c r="G17" s="24"/>
      <c r="H17" s="27">
        <f>VLOOKUP($C17,'Data Sheet 0'!$A$5:$CE$253,2+Sheet1!$D$15)</f>
        <v>6317</v>
      </c>
      <c r="I17" s="28">
        <f t="shared" si="1"/>
        <v>1.018803595246121</v>
      </c>
      <c r="J17" s="50"/>
      <c r="K17" s="49">
        <v>13</v>
      </c>
      <c r="L17" s="47" t="s">
        <v>41</v>
      </c>
      <c r="M17" s="51">
        <f t="shared" si="2"/>
        <v>355</v>
      </c>
      <c r="N17" s="49">
        <f t="shared" si="3"/>
        <v>355.00130000000001</v>
      </c>
      <c r="O17" s="49">
        <f t="shared" si="4"/>
        <v>10</v>
      </c>
      <c r="P17" s="49" t="str">
        <f t="shared" si="5"/>
        <v>Sri Lanka</v>
      </c>
      <c r="Q17" s="49">
        <f t="shared" si="6"/>
        <v>271</v>
      </c>
      <c r="R17" s="49"/>
      <c r="S17" s="49"/>
    </row>
    <row r="18" spans="2:19" x14ac:dyDescent="0.4">
      <c r="B18" s="21" t="s">
        <v>344</v>
      </c>
      <c r="C18" s="25">
        <v>35</v>
      </c>
      <c r="D18" s="26" t="s">
        <v>42</v>
      </c>
      <c r="E18" s="27">
        <f>VLOOKUP($C18,'Data Sheet 0'!$A$5:$CE$253,2+Sheet1!$D$9)</f>
        <v>271</v>
      </c>
      <c r="F18" s="28">
        <f t="shared" si="0"/>
        <v>1.328757048296151</v>
      </c>
      <c r="G18" s="24"/>
      <c r="H18" s="27">
        <f>VLOOKUP($C18,'Data Sheet 0'!$A$5:$CE$253,2+Sheet1!$D$15)</f>
        <v>6858</v>
      </c>
      <c r="I18" s="28">
        <f t="shared" si="1"/>
        <v>1.1060558898524453</v>
      </c>
      <c r="J18" s="50"/>
      <c r="K18" s="49">
        <v>14</v>
      </c>
      <c r="L18" s="47" t="s">
        <v>42</v>
      </c>
      <c r="M18" s="51">
        <f t="shared" si="2"/>
        <v>271</v>
      </c>
      <c r="N18" s="49">
        <f t="shared" si="3"/>
        <v>271.00139999999999</v>
      </c>
      <c r="O18" s="49">
        <f t="shared" si="4"/>
        <v>13</v>
      </c>
      <c r="P18" s="49" t="str">
        <f t="shared" si="5"/>
        <v>Scotland</v>
      </c>
      <c r="Q18" s="49">
        <f t="shared" si="6"/>
        <v>261</v>
      </c>
      <c r="R18" s="49"/>
      <c r="S18" s="49"/>
    </row>
    <row r="19" spans="2:19" x14ac:dyDescent="0.4">
      <c r="B19" s="32"/>
      <c r="C19" s="25">
        <v>36</v>
      </c>
      <c r="D19" s="26" t="s">
        <v>43</v>
      </c>
      <c r="E19" s="27">
        <f>VLOOKUP($C19,'Data Sheet 0'!$A$5:$CE$253,2+Sheet1!$D$9)</f>
        <v>104</v>
      </c>
      <c r="F19" s="28">
        <f t="shared" si="0"/>
        <v>0.50992890414317238</v>
      </c>
      <c r="G19" s="24"/>
      <c r="H19" s="27">
        <f>VLOOKUP($C19,'Data Sheet 0'!$A$5:$CE$253,2+Sheet1!$D$15)</f>
        <v>5500</v>
      </c>
      <c r="I19" s="28">
        <f t="shared" si="1"/>
        <v>0.88703811522141285</v>
      </c>
      <c r="J19" s="50"/>
      <c r="K19" s="49">
        <v>15</v>
      </c>
      <c r="L19" s="47" t="s">
        <v>43</v>
      </c>
      <c r="M19" s="51">
        <f t="shared" si="2"/>
        <v>104</v>
      </c>
      <c r="N19" s="49">
        <f t="shared" si="3"/>
        <v>104.00149999999999</v>
      </c>
      <c r="O19" s="49">
        <f t="shared" si="4"/>
        <v>20</v>
      </c>
      <c r="P19" s="49" t="str">
        <f t="shared" si="5"/>
        <v>Cyprus</v>
      </c>
      <c r="Q19" s="49">
        <f t="shared" si="6"/>
        <v>255</v>
      </c>
      <c r="R19" s="49"/>
      <c r="S19" s="49"/>
    </row>
    <row r="20" spans="2:19" x14ac:dyDescent="0.4">
      <c r="B20" s="21" t="s">
        <v>345</v>
      </c>
      <c r="C20" s="25">
        <v>37</v>
      </c>
      <c r="D20" s="26" t="s">
        <v>44</v>
      </c>
      <c r="E20" s="27">
        <f>VLOOKUP($C20,'Data Sheet 0'!$A$5:$CE$253,2+Sheet1!$D$9)</f>
        <v>71</v>
      </c>
      <c r="F20" s="28">
        <f t="shared" si="0"/>
        <v>0.34812454032851187</v>
      </c>
      <c r="G20" s="24"/>
      <c r="H20" s="27">
        <f>VLOOKUP($C20,'Data Sheet 0'!$A$5:$CE$253,2+Sheet1!$D$15)</f>
        <v>5556</v>
      </c>
      <c r="I20" s="28">
        <f t="shared" si="1"/>
        <v>0.89606977603093985</v>
      </c>
      <c r="J20" s="50"/>
      <c r="K20" s="49">
        <v>16</v>
      </c>
      <c r="L20" s="47" t="s">
        <v>44</v>
      </c>
      <c r="M20" s="51">
        <f t="shared" si="2"/>
        <v>71</v>
      </c>
      <c r="N20" s="49">
        <f t="shared" si="3"/>
        <v>71.001599999999996</v>
      </c>
      <c r="O20" s="49">
        <f t="shared" si="4"/>
        <v>26</v>
      </c>
      <c r="P20" s="49" t="str">
        <f t="shared" si="5"/>
        <v>Philippines</v>
      </c>
      <c r="Q20" s="49">
        <f t="shared" si="6"/>
        <v>186</v>
      </c>
      <c r="R20" s="49"/>
      <c r="S20" s="49"/>
    </row>
    <row r="21" spans="2:19" x14ac:dyDescent="0.4">
      <c r="B21" s="32"/>
      <c r="C21" s="25">
        <v>38</v>
      </c>
      <c r="D21" s="26" t="s">
        <v>45</v>
      </c>
      <c r="E21" s="27">
        <f>VLOOKUP($C21,'Data Sheet 0'!$A$5:$CE$253,2+Sheet1!$D$9)</f>
        <v>45</v>
      </c>
      <c r="F21" s="28">
        <f t="shared" si="0"/>
        <v>0.22064231429271883</v>
      </c>
      <c r="G21" s="24"/>
      <c r="H21" s="27">
        <f>VLOOKUP($C21,'Data Sheet 0'!$A$5:$CE$253,2+Sheet1!$D$15)</f>
        <v>5196</v>
      </c>
      <c r="I21" s="28">
        <f t="shared" si="1"/>
        <v>0.83800909939826562</v>
      </c>
      <c r="J21" s="50"/>
      <c r="K21" s="49">
        <v>17</v>
      </c>
      <c r="L21" s="47" t="s">
        <v>45</v>
      </c>
      <c r="M21" s="51">
        <f t="shared" si="2"/>
        <v>45</v>
      </c>
      <c r="N21" s="49">
        <f t="shared" si="3"/>
        <v>45.0017</v>
      </c>
      <c r="O21" s="49">
        <f t="shared" si="4"/>
        <v>32</v>
      </c>
      <c r="P21" s="49" t="str">
        <f t="shared" si="5"/>
        <v>Vietnam</v>
      </c>
      <c r="Q21" s="49">
        <f t="shared" si="6"/>
        <v>148</v>
      </c>
      <c r="R21" s="49"/>
      <c r="S21" s="49"/>
    </row>
    <row r="22" spans="2:19" x14ac:dyDescent="0.4">
      <c r="B22" s="21" t="s">
        <v>323</v>
      </c>
      <c r="C22" s="25">
        <v>39</v>
      </c>
      <c r="D22" s="26" t="s">
        <v>46</v>
      </c>
      <c r="E22" s="27">
        <f>VLOOKUP($C22,'Data Sheet 0'!$A$5:$CE$253,2+Sheet1!$D$9)</f>
        <v>300</v>
      </c>
      <c r="F22" s="28">
        <f t="shared" si="0"/>
        <v>1.4709487619514587</v>
      </c>
      <c r="G22" s="24"/>
      <c r="H22" s="27">
        <f>VLOOKUP($C22,'Data Sheet 0'!$A$5:$CE$253,2+Sheet1!$D$15)</f>
        <v>4538</v>
      </c>
      <c r="I22" s="28">
        <f t="shared" si="1"/>
        <v>0.73188708488632204</v>
      </c>
      <c r="J22" s="50"/>
      <c r="K22" s="49">
        <v>18</v>
      </c>
      <c r="L22" s="47" t="s">
        <v>46</v>
      </c>
      <c r="M22" s="51">
        <f t="shared" si="2"/>
        <v>300</v>
      </c>
      <c r="N22" s="49">
        <f t="shared" si="3"/>
        <v>300.0018</v>
      </c>
      <c r="O22" s="49">
        <f t="shared" si="4"/>
        <v>12</v>
      </c>
      <c r="P22" s="49" t="str">
        <f t="shared" si="5"/>
        <v>Netherlands</v>
      </c>
      <c r="Q22" s="49">
        <f t="shared" si="6"/>
        <v>144</v>
      </c>
      <c r="R22" s="49"/>
      <c r="S22" s="49"/>
    </row>
    <row r="23" spans="2:19" x14ac:dyDescent="0.4">
      <c r="B23" s="32"/>
      <c r="C23" s="25">
        <v>40</v>
      </c>
      <c r="D23" s="26" t="s">
        <v>47</v>
      </c>
      <c r="E23" s="27">
        <f>VLOOKUP($C23,'Data Sheet 0'!$A$5:$CE$253,2+Sheet1!$D$9)</f>
        <v>186</v>
      </c>
      <c r="F23" s="28">
        <f t="shared" si="0"/>
        <v>0.91198823240990434</v>
      </c>
      <c r="G23" s="24"/>
      <c r="H23" s="27">
        <f>VLOOKUP($C23,'Data Sheet 0'!$A$5:$CE$253,2+Sheet1!$D$15)</f>
        <v>3297</v>
      </c>
      <c r="I23" s="28">
        <f t="shared" si="1"/>
        <v>0.53173903016090873</v>
      </c>
      <c r="J23" s="50"/>
      <c r="K23" s="49">
        <v>19</v>
      </c>
      <c r="L23" s="47" t="s">
        <v>47</v>
      </c>
      <c r="M23" s="51">
        <f t="shared" si="2"/>
        <v>186</v>
      </c>
      <c r="N23" s="49">
        <f t="shared" si="3"/>
        <v>186.00190000000001</v>
      </c>
      <c r="O23" s="49">
        <f t="shared" si="4"/>
        <v>16</v>
      </c>
      <c r="P23" s="49" t="str">
        <f t="shared" si="5"/>
        <v>New Zealand</v>
      </c>
      <c r="Q23" s="49">
        <f t="shared" si="6"/>
        <v>138</v>
      </c>
      <c r="R23" s="49"/>
      <c r="S23" s="49"/>
    </row>
    <row r="24" spans="2:19" x14ac:dyDescent="0.4">
      <c r="B24" s="21" t="s">
        <v>346</v>
      </c>
      <c r="C24" s="25">
        <v>41</v>
      </c>
      <c r="D24" s="26" t="s">
        <v>48</v>
      </c>
      <c r="E24" s="27">
        <f>VLOOKUP($C24,'Data Sheet 0'!$A$5:$CE$253,2+Sheet1!$D$9)</f>
        <v>43</v>
      </c>
      <c r="F24" s="28">
        <f t="shared" si="0"/>
        <v>0.21083598921304239</v>
      </c>
      <c r="G24" s="24"/>
      <c r="H24" s="27">
        <f>VLOOKUP($C24,'Data Sheet 0'!$A$5:$CE$253,2+Sheet1!$D$15)</f>
        <v>3266</v>
      </c>
      <c r="I24" s="28">
        <f t="shared" si="1"/>
        <v>0.52673936078420613</v>
      </c>
      <c r="J24" s="50"/>
      <c r="K24" s="49">
        <v>20</v>
      </c>
      <c r="L24" s="47" t="s">
        <v>48</v>
      </c>
      <c r="M24" s="51">
        <f t="shared" si="2"/>
        <v>43</v>
      </c>
      <c r="N24" s="49">
        <f t="shared" si="3"/>
        <v>43.002000000000002</v>
      </c>
      <c r="O24" s="49">
        <f t="shared" si="4"/>
        <v>34</v>
      </c>
      <c r="P24" s="49" t="str">
        <f t="shared" si="5"/>
        <v>Poland</v>
      </c>
      <c r="Q24" s="49">
        <f t="shared" si="6"/>
        <v>104</v>
      </c>
      <c r="R24" s="49"/>
      <c r="S24" s="49"/>
    </row>
    <row r="25" spans="2:19" x14ac:dyDescent="0.4">
      <c r="B25" s="32"/>
      <c r="C25" s="25">
        <v>42</v>
      </c>
      <c r="D25" s="26" t="s">
        <v>49</v>
      </c>
      <c r="E25" s="27">
        <f>VLOOKUP($C25,'Data Sheet 0'!$A$5:$CE$253,2+Sheet1!$D$9)</f>
        <v>75</v>
      </c>
      <c r="F25" s="28">
        <f t="shared" si="0"/>
        <v>0.36773719048786468</v>
      </c>
      <c r="G25" s="24"/>
      <c r="H25" s="27">
        <f>VLOOKUP($C25,'Data Sheet 0'!$A$5:$CE$253,2+Sheet1!$D$15)</f>
        <v>2820</v>
      </c>
      <c r="I25" s="28">
        <f t="shared" si="1"/>
        <v>0.45480863362261525</v>
      </c>
      <c r="J25" s="50"/>
      <c r="K25" s="49">
        <v>21</v>
      </c>
      <c r="L25" s="47" t="s">
        <v>49</v>
      </c>
      <c r="M25" s="51">
        <f t="shared" si="2"/>
        <v>75</v>
      </c>
      <c r="N25" s="49">
        <f t="shared" si="3"/>
        <v>75.002099999999999</v>
      </c>
      <c r="O25" s="49">
        <f t="shared" si="4"/>
        <v>25</v>
      </c>
      <c r="P25" s="49" t="str">
        <f t="shared" si="5"/>
        <v>China</v>
      </c>
      <c r="Q25" s="49">
        <f t="shared" si="6"/>
        <v>98</v>
      </c>
      <c r="R25" s="49"/>
      <c r="S25" s="49"/>
    </row>
    <row r="26" spans="2:19" x14ac:dyDescent="0.4">
      <c r="B26" s="21" t="s">
        <v>347</v>
      </c>
      <c r="C26" s="25">
        <v>43</v>
      </c>
      <c r="D26" s="26" t="s">
        <v>50</v>
      </c>
      <c r="E26" s="27">
        <f>VLOOKUP($C26,'Data Sheet 0'!$A$5:$CE$253,2+Sheet1!$D$9)</f>
        <v>255</v>
      </c>
      <c r="F26" s="28">
        <f t="shared" si="0"/>
        <v>1.25030644765874</v>
      </c>
      <c r="G26" s="24"/>
      <c r="H26" s="27">
        <f>VLOOKUP($C26,'Data Sheet 0'!$A$5:$CE$253,2+Sheet1!$D$15)</f>
        <v>3365</v>
      </c>
      <c r="I26" s="28">
        <f t="shared" si="1"/>
        <v>0.54270604685819168</v>
      </c>
      <c r="J26" s="50"/>
      <c r="K26" s="49">
        <v>22</v>
      </c>
      <c r="L26" s="47" t="s">
        <v>50</v>
      </c>
      <c r="M26" s="51">
        <f t="shared" si="2"/>
        <v>255</v>
      </c>
      <c r="N26" s="49">
        <f t="shared" si="3"/>
        <v>255.00219999999999</v>
      </c>
      <c r="O26" s="49">
        <f t="shared" si="4"/>
        <v>15</v>
      </c>
      <c r="P26" s="49" t="str">
        <f t="shared" si="5"/>
        <v>Fiji</v>
      </c>
      <c r="Q26" s="49">
        <f t="shared" si="6"/>
        <v>90</v>
      </c>
      <c r="R26" s="49"/>
      <c r="S26" s="49"/>
    </row>
    <row r="27" spans="2:19" x14ac:dyDescent="0.4">
      <c r="B27" s="32"/>
      <c r="C27" s="25">
        <v>44</v>
      </c>
      <c r="D27" s="26" t="s">
        <v>51</v>
      </c>
      <c r="E27" s="27">
        <f>VLOOKUP($C27,'Data Sheet 0'!$A$5:$CE$253,2+Sheet1!$D$9)</f>
        <v>51</v>
      </c>
      <c r="F27" s="28">
        <f t="shared" si="0"/>
        <v>0.25006128953174794</v>
      </c>
      <c r="G27" s="24"/>
      <c r="H27" s="27">
        <f>VLOOKUP($C27,'Data Sheet 0'!$A$5:$CE$253,2+Sheet1!$D$15)</f>
        <v>2518</v>
      </c>
      <c r="I27" s="28">
        <f t="shared" si="1"/>
        <v>0.40610217711409408</v>
      </c>
      <c r="J27" s="50"/>
      <c r="K27" s="49">
        <v>23</v>
      </c>
      <c r="L27" s="47" t="s">
        <v>51</v>
      </c>
      <c r="M27" s="51">
        <f t="shared" si="2"/>
        <v>51</v>
      </c>
      <c r="N27" s="49">
        <f t="shared" si="3"/>
        <v>51.002299999999998</v>
      </c>
      <c r="O27" s="49">
        <f t="shared" si="4"/>
        <v>30</v>
      </c>
      <c r="P27" s="49" t="str">
        <f t="shared" si="5"/>
        <v>Serbia</v>
      </c>
      <c r="Q27" s="49">
        <f t="shared" si="6"/>
        <v>86</v>
      </c>
      <c r="R27" s="49"/>
      <c r="S27" s="49"/>
    </row>
    <row r="28" spans="2:19" x14ac:dyDescent="0.4">
      <c r="B28" s="21" t="s">
        <v>348</v>
      </c>
      <c r="C28" s="25">
        <v>45</v>
      </c>
      <c r="D28" s="26" t="s">
        <v>52</v>
      </c>
      <c r="E28" s="27">
        <f>VLOOKUP($C28,'Data Sheet 0'!$A$5:$CE$253,2+Sheet1!$D$9)</f>
        <v>385</v>
      </c>
      <c r="F28" s="28">
        <f t="shared" si="0"/>
        <v>1.8877175778377053</v>
      </c>
      <c r="G28" s="24"/>
      <c r="H28" s="27">
        <f>VLOOKUP($C28,'Data Sheet 0'!$A$5:$CE$253,2+Sheet1!$D$15)</f>
        <v>2922</v>
      </c>
      <c r="I28" s="28">
        <f t="shared" si="1"/>
        <v>0.47125915866853968</v>
      </c>
      <c r="J28" s="50"/>
      <c r="K28" s="49">
        <v>24</v>
      </c>
      <c r="L28" s="47" t="s">
        <v>52</v>
      </c>
      <c r="M28" s="51">
        <f t="shared" si="2"/>
        <v>385</v>
      </c>
      <c r="N28" s="49">
        <f t="shared" si="3"/>
        <v>385.00240000000002</v>
      </c>
      <c r="O28" s="49">
        <f t="shared" si="4"/>
        <v>9</v>
      </c>
      <c r="P28" s="49" t="str">
        <f t="shared" si="5"/>
        <v>Northern Ireland</v>
      </c>
      <c r="Q28" s="49">
        <f t="shared" si="6"/>
        <v>76</v>
      </c>
      <c r="R28" s="49"/>
      <c r="S28" s="49"/>
    </row>
    <row r="29" spans="2:19" x14ac:dyDescent="0.4">
      <c r="B29" s="13"/>
      <c r="C29" s="25">
        <v>46</v>
      </c>
      <c r="D29" s="26" t="s">
        <v>53</v>
      </c>
      <c r="E29" s="27">
        <f>VLOOKUP($C29,'Data Sheet 0'!$A$5:$CE$253,2+Sheet1!$D$9)</f>
        <v>822</v>
      </c>
      <c r="F29" s="28">
        <f t="shared" si="0"/>
        <v>4.0303996077469968</v>
      </c>
      <c r="G29" s="24"/>
      <c r="H29" s="27">
        <f>VLOOKUP($C29,'Data Sheet 0'!$A$5:$CE$253,2+Sheet1!$D$15)</f>
        <v>2480</v>
      </c>
      <c r="I29" s="28">
        <f t="shared" si="1"/>
        <v>0.39997355013620067</v>
      </c>
      <c r="J29" s="50"/>
      <c r="K29" s="49">
        <v>25</v>
      </c>
      <c r="L29" s="47" t="s">
        <v>53</v>
      </c>
      <c r="M29" s="51">
        <f t="shared" si="2"/>
        <v>822</v>
      </c>
      <c r="N29" s="49">
        <f t="shared" si="3"/>
        <v>822.00250000000005</v>
      </c>
      <c r="O29" s="49">
        <f t="shared" si="4"/>
        <v>4</v>
      </c>
      <c r="P29" s="49" t="str">
        <f t="shared" si="5"/>
        <v>Ireland</v>
      </c>
      <c r="Q29" s="49">
        <f t="shared" si="6"/>
        <v>75</v>
      </c>
      <c r="R29" s="49"/>
      <c r="S29" s="49"/>
    </row>
    <row r="30" spans="2:19" x14ac:dyDescent="0.4">
      <c r="B30" s="21" t="s">
        <v>349</v>
      </c>
      <c r="C30" s="25">
        <v>47</v>
      </c>
      <c r="D30" s="26" t="s">
        <v>54</v>
      </c>
      <c r="E30" s="27">
        <f>VLOOKUP($C30,'Data Sheet 0'!$A$5:$CE$253,2+Sheet1!$D$9)</f>
        <v>33</v>
      </c>
      <c r="F30" s="28">
        <f t="shared" si="0"/>
        <v>0.16180436381466046</v>
      </c>
      <c r="G30" s="24"/>
      <c r="H30" s="27">
        <f>VLOOKUP($C30,'Data Sheet 0'!$A$5:$CE$253,2+Sheet1!$D$15)</f>
        <v>1949</v>
      </c>
      <c r="I30" s="28">
        <f t="shared" si="1"/>
        <v>0.31433405210300608</v>
      </c>
      <c r="J30" s="50"/>
      <c r="K30" s="49">
        <v>26</v>
      </c>
      <c r="L30" s="47" t="s">
        <v>54</v>
      </c>
      <c r="M30" s="51">
        <f t="shared" si="2"/>
        <v>33</v>
      </c>
      <c r="N30" s="49">
        <f t="shared" si="3"/>
        <v>33.002600000000001</v>
      </c>
      <c r="O30" s="49">
        <f t="shared" si="4"/>
        <v>36</v>
      </c>
      <c r="P30" s="49" t="str">
        <f t="shared" si="5"/>
        <v>Macedonia</v>
      </c>
      <c r="Q30" s="49">
        <f t="shared" si="6"/>
        <v>71</v>
      </c>
      <c r="R30" s="49"/>
      <c r="S30" s="49"/>
    </row>
    <row r="31" spans="2:19" x14ac:dyDescent="0.4">
      <c r="B31" s="32"/>
      <c r="C31" s="25">
        <v>48</v>
      </c>
      <c r="D31" s="26" t="s">
        <v>55</v>
      </c>
      <c r="E31" s="27">
        <f>VLOOKUP($C31,'Data Sheet 0'!$A$5:$CE$253,2+Sheet1!$D$9)</f>
        <v>30</v>
      </c>
      <c r="F31" s="28">
        <f t="shared" si="0"/>
        <v>0.14709487619514586</v>
      </c>
      <c r="G31" s="24"/>
      <c r="H31" s="27">
        <f>VLOOKUP($C31,'Data Sheet 0'!$A$5:$CE$253,2+Sheet1!$D$15)</f>
        <v>2336</v>
      </c>
      <c r="I31" s="28">
        <f t="shared" si="1"/>
        <v>0.37674927948313097</v>
      </c>
      <c r="J31" s="50"/>
      <c r="K31" s="49">
        <v>27</v>
      </c>
      <c r="L31" s="47" t="s">
        <v>55</v>
      </c>
      <c r="M31" s="51">
        <f t="shared" si="2"/>
        <v>30</v>
      </c>
      <c r="N31" s="49">
        <f t="shared" si="3"/>
        <v>30.002700000000001</v>
      </c>
      <c r="O31" s="49">
        <f t="shared" si="4"/>
        <v>37</v>
      </c>
      <c r="P31" s="49" t="str">
        <f t="shared" si="5"/>
        <v>Slovenia</v>
      </c>
      <c r="Q31" s="49">
        <f t="shared" si="6"/>
        <v>69</v>
      </c>
      <c r="R31" s="49"/>
      <c r="S31" s="49"/>
    </row>
    <row r="32" spans="2:19" x14ac:dyDescent="0.4">
      <c r="B32" s="21" t="s">
        <v>350</v>
      </c>
      <c r="C32" s="25">
        <v>49</v>
      </c>
      <c r="D32" s="26" t="s">
        <v>56</v>
      </c>
      <c r="E32" s="27">
        <f>VLOOKUP($C32,'Data Sheet 0'!$A$5:$CE$253,2+Sheet1!$D$9)</f>
        <v>76</v>
      </c>
      <c r="F32" s="28">
        <f t="shared" si="0"/>
        <v>0.37264035302770288</v>
      </c>
      <c r="G32" s="24"/>
      <c r="H32" s="27">
        <f>VLOOKUP($C32,'Data Sheet 0'!$A$5:$CE$253,2+Sheet1!$D$15)</f>
        <v>1651</v>
      </c>
      <c r="I32" s="28">
        <f t="shared" si="1"/>
        <v>0.26627271422373683</v>
      </c>
      <c r="J32" s="50"/>
      <c r="K32" s="49">
        <v>28</v>
      </c>
      <c r="L32" s="47" t="s">
        <v>56</v>
      </c>
      <c r="M32" s="51">
        <f t="shared" si="2"/>
        <v>76</v>
      </c>
      <c r="N32" s="49">
        <f t="shared" si="3"/>
        <v>76.002799999999993</v>
      </c>
      <c r="O32" s="49">
        <f t="shared" si="4"/>
        <v>24</v>
      </c>
      <c r="P32" s="49" t="str">
        <f t="shared" si="5"/>
        <v>Spain</v>
      </c>
      <c r="Q32" s="49">
        <f t="shared" si="6"/>
        <v>62</v>
      </c>
      <c r="R32" s="49"/>
      <c r="S32" s="49"/>
    </row>
    <row r="33" spans="2:19" x14ac:dyDescent="0.4">
      <c r="B33" s="32"/>
      <c r="C33" s="25">
        <v>50</v>
      </c>
      <c r="D33" s="26" t="s">
        <v>57</v>
      </c>
      <c r="E33" s="27">
        <f>VLOOKUP($C33,'Data Sheet 0'!$A$5:$CE$253,2+Sheet1!$D$9)</f>
        <v>86</v>
      </c>
      <c r="F33" s="28">
        <f t="shared" si="0"/>
        <v>0.42167197842608478</v>
      </c>
      <c r="G33" s="24"/>
      <c r="H33" s="27">
        <f>VLOOKUP($C33,'Data Sheet 0'!$A$5:$CE$253,2+Sheet1!$D$15)</f>
        <v>1905</v>
      </c>
      <c r="I33" s="28">
        <f t="shared" si="1"/>
        <v>0.30723774718123475</v>
      </c>
      <c r="J33" s="50"/>
      <c r="K33" s="49">
        <v>29</v>
      </c>
      <c r="L33" s="47" t="s">
        <v>57</v>
      </c>
      <c r="M33" s="51">
        <f t="shared" si="2"/>
        <v>86</v>
      </c>
      <c r="N33" s="49">
        <f t="shared" si="3"/>
        <v>86.002899999999997</v>
      </c>
      <c r="O33" s="49">
        <f t="shared" si="4"/>
        <v>23</v>
      </c>
      <c r="P33" s="49" t="str">
        <f t="shared" si="5"/>
        <v>Bosnia</v>
      </c>
      <c r="Q33" s="49">
        <f t="shared" si="6"/>
        <v>60</v>
      </c>
      <c r="R33" s="49"/>
      <c r="S33" s="49"/>
    </row>
    <row r="34" spans="2:19" x14ac:dyDescent="0.4">
      <c r="B34" s="21" t="s">
        <v>351</v>
      </c>
      <c r="C34" s="25">
        <v>51</v>
      </c>
      <c r="D34" s="26" t="s">
        <v>58</v>
      </c>
      <c r="E34" s="27">
        <f>VLOOKUP($C34,'Data Sheet 0'!$A$5:$CE$253,2+Sheet1!$D$9)</f>
        <v>17</v>
      </c>
      <c r="F34" s="28">
        <f t="shared" si="0"/>
        <v>8.3353763177249324E-2</v>
      </c>
      <c r="G34" s="24"/>
      <c r="H34" s="27">
        <f>VLOOKUP($C34,'Data Sheet 0'!$A$5:$CE$253,2+Sheet1!$D$15)</f>
        <v>1469</v>
      </c>
      <c r="I34" s="28">
        <f t="shared" si="1"/>
        <v>0.23691981659277372</v>
      </c>
      <c r="J34" s="50"/>
      <c r="K34" s="49">
        <v>30</v>
      </c>
      <c r="L34" s="47" t="s">
        <v>58</v>
      </c>
      <c r="M34" s="51">
        <f t="shared" si="2"/>
        <v>17</v>
      </c>
      <c r="N34" s="49">
        <f t="shared" si="3"/>
        <v>17.003</v>
      </c>
      <c r="O34" s="49">
        <f t="shared" si="4"/>
        <v>43</v>
      </c>
      <c r="P34" s="49" t="str">
        <f t="shared" si="5"/>
        <v>Hungary</v>
      </c>
      <c r="Q34" s="49">
        <f t="shared" si="6"/>
        <v>51</v>
      </c>
      <c r="R34" s="49"/>
      <c r="S34" s="49"/>
    </row>
    <row r="35" spans="2:19" x14ac:dyDescent="0.4">
      <c r="B35" s="32"/>
      <c r="C35" s="25">
        <v>52</v>
      </c>
      <c r="D35" s="26" t="s">
        <v>59</v>
      </c>
      <c r="E35" s="27">
        <f>VLOOKUP($C35,'Data Sheet 0'!$A$5:$CE$253,2+Sheet1!$D$9)</f>
        <v>3</v>
      </c>
      <c r="F35" s="28">
        <f t="shared" si="0"/>
        <v>1.4709487619514587E-2</v>
      </c>
      <c r="G35" s="24"/>
      <c r="H35" s="27">
        <f>VLOOKUP($C35,'Data Sheet 0'!$A$5:$CE$253,2+Sheet1!$D$15)</f>
        <v>2033</v>
      </c>
      <c r="I35" s="28">
        <f t="shared" si="1"/>
        <v>0.32788154331729674</v>
      </c>
      <c r="J35" s="50"/>
      <c r="K35" s="49">
        <v>31</v>
      </c>
      <c r="L35" s="47" t="s">
        <v>59</v>
      </c>
      <c r="M35" s="51">
        <f t="shared" si="2"/>
        <v>3</v>
      </c>
      <c r="N35" s="49">
        <f t="shared" si="3"/>
        <v>3.0030999999999999</v>
      </c>
      <c r="O35" s="49">
        <f t="shared" si="4"/>
        <v>50</v>
      </c>
      <c r="P35" s="49" t="str">
        <f t="shared" si="5"/>
        <v>Iran</v>
      </c>
      <c r="Q35" s="49">
        <f t="shared" si="6"/>
        <v>50</v>
      </c>
      <c r="R35" s="49"/>
      <c r="S35" s="49"/>
    </row>
    <row r="36" spans="2:19" x14ac:dyDescent="0.4">
      <c r="B36" s="21" t="s">
        <v>333</v>
      </c>
      <c r="C36" s="25">
        <v>53</v>
      </c>
      <c r="D36" s="26" t="s">
        <v>60</v>
      </c>
      <c r="E36" s="27">
        <f>VLOOKUP($C36,'Data Sheet 0'!$A$5:$CE$253,2+Sheet1!$D$9)</f>
        <v>28</v>
      </c>
      <c r="F36" s="28">
        <f t="shared" si="0"/>
        <v>0.13728855111546948</v>
      </c>
      <c r="G36" s="24"/>
      <c r="H36" s="27">
        <f>VLOOKUP($C36,'Data Sheet 0'!$A$5:$CE$253,2+Sheet1!$D$15)</f>
        <v>1724</v>
      </c>
      <c r="I36" s="28">
        <f t="shared" si="1"/>
        <v>0.27804612920758465</v>
      </c>
      <c r="J36" s="50"/>
      <c r="K36" s="49">
        <v>32</v>
      </c>
      <c r="L36" s="47" t="s">
        <v>60</v>
      </c>
      <c r="M36" s="51">
        <f t="shared" si="2"/>
        <v>28</v>
      </c>
      <c r="N36" s="49">
        <f t="shared" si="3"/>
        <v>28.0032</v>
      </c>
      <c r="O36" s="49">
        <f t="shared" si="4"/>
        <v>39</v>
      </c>
      <c r="P36" s="49" t="str">
        <f t="shared" si="5"/>
        <v>Malaysia</v>
      </c>
      <c r="Q36" s="49">
        <f t="shared" si="6"/>
        <v>45</v>
      </c>
      <c r="R36" s="49"/>
      <c r="S36" s="49"/>
    </row>
    <row r="37" spans="2:19" x14ac:dyDescent="0.4">
      <c r="B37" s="37"/>
      <c r="C37" s="25">
        <v>54</v>
      </c>
      <c r="D37" s="26" t="s">
        <v>61</v>
      </c>
      <c r="E37" s="27">
        <f>VLOOKUP($C37,'Data Sheet 0'!$A$5:$CE$253,2+Sheet1!$D$9)</f>
        <v>43</v>
      </c>
      <c r="F37" s="28">
        <f t="shared" si="0"/>
        <v>0.21083598921304239</v>
      </c>
      <c r="G37" s="24"/>
      <c r="H37" s="27">
        <f>VLOOKUP($C37,'Data Sheet 0'!$A$5:$CE$253,2+Sheet1!$D$15)</f>
        <v>1706</v>
      </c>
      <c r="I37" s="28">
        <f t="shared" si="1"/>
        <v>0.27514309537595094</v>
      </c>
      <c r="J37" s="50"/>
      <c r="K37" s="49">
        <v>33</v>
      </c>
      <c r="L37" s="47" t="s">
        <v>61</v>
      </c>
      <c r="M37" s="51">
        <f t="shared" si="2"/>
        <v>43</v>
      </c>
      <c r="N37" s="49">
        <f t="shared" si="3"/>
        <v>43.003300000000003</v>
      </c>
      <c r="O37" s="49">
        <f t="shared" si="4"/>
        <v>33</v>
      </c>
      <c r="P37" s="49" t="str">
        <f t="shared" si="5"/>
        <v>Chile</v>
      </c>
      <c r="Q37" s="49">
        <f t="shared" si="6"/>
        <v>43</v>
      </c>
      <c r="R37" s="49"/>
      <c r="S37" s="49"/>
    </row>
    <row r="38" spans="2:19" x14ac:dyDescent="0.4">
      <c r="B38" s="21" t="s">
        <v>352</v>
      </c>
      <c r="C38" s="25">
        <v>55</v>
      </c>
      <c r="D38" s="26" t="s">
        <v>354</v>
      </c>
      <c r="E38" s="27">
        <f>VLOOKUP($C38,'Data Sheet 0'!$A$5:$CE$253,2+Sheet1!$D$9)</f>
        <v>4</v>
      </c>
      <c r="F38" s="28">
        <f t="shared" si="0"/>
        <v>1.9612650159352783E-2</v>
      </c>
      <c r="G38" s="24"/>
      <c r="H38" s="27">
        <f>VLOOKUP($C38,'Data Sheet 0'!$A$5:$CE$253,2+Sheet1!$D$15)</f>
        <v>1488</v>
      </c>
      <c r="I38" s="28">
        <f t="shared" si="1"/>
        <v>0.23998413008172037</v>
      </c>
      <c r="J38" s="50"/>
      <c r="K38" s="49">
        <v>34</v>
      </c>
      <c r="L38" s="47" t="s">
        <v>354</v>
      </c>
      <c r="M38" s="51">
        <f t="shared" si="2"/>
        <v>4</v>
      </c>
      <c r="N38" s="49">
        <f t="shared" si="3"/>
        <v>4.0034000000000001</v>
      </c>
      <c r="O38" s="49">
        <f t="shared" si="4"/>
        <v>49</v>
      </c>
      <c r="P38" s="49" t="str">
        <f t="shared" si="5"/>
        <v>South Africa</v>
      </c>
      <c r="Q38" s="49">
        <f t="shared" si="6"/>
        <v>43</v>
      </c>
      <c r="R38" s="49"/>
      <c r="S38" s="49"/>
    </row>
    <row r="39" spans="2:19" x14ac:dyDescent="0.4">
      <c r="B39" s="37"/>
      <c r="C39" s="25">
        <v>56</v>
      </c>
      <c r="D39" s="26" t="s">
        <v>63</v>
      </c>
      <c r="E39" s="27">
        <f>VLOOKUP($C39,'Data Sheet 0'!$A$5:$CE$253,2+Sheet1!$D$9)</f>
        <v>5</v>
      </c>
      <c r="F39" s="28">
        <f t="shared" si="0"/>
        <v>2.4515812699190977E-2</v>
      </c>
      <c r="G39" s="24"/>
      <c r="H39" s="27">
        <f>VLOOKUP($C39,'Data Sheet 0'!$A$5:$CE$253,2+Sheet1!$D$15)</f>
        <v>1520</v>
      </c>
      <c r="I39" s="28">
        <f t="shared" si="1"/>
        <v>0.24514507911573588</v>
      </c>
      <c r="J39" s="50"/>
      <c r="K39" s="49">
        <v>35</v>
      </c>
      <c r="L39" s="47" t="s">
        <v>63</v>
      </c>
      <c r="M39" s="51">
        <f t="shared" si="2"/>
        <v>5</v>
      </c>
      <c r="N39" s="49">
        <f t="shared" si="3"/>
        <v>5.0034999999999998</v>
      </c>
      <c r="O39" s="49">
        <f t="shared" si="4"/>
        <v>47</v>
      </c>
      <c r="P39" s="49" t="str">
        <f t="shared" si="5"/>
        <v>Argentina</v>
      </c>
      <c r="Q39" s="49">
        <f t="shared" si="6"/>
        <v>35</v>
      </c>
      <c r="R39" s="49"/>
      <c r="S39" s="49"/>
    </row>
    <row r="40" spans="2:19" x14ac:dyDescent="0.4">
      <c r="B40" s="21" t="s">
        <v>331</v>
      </c>
      <c r="C40" s="25">
        <v>57</v>
      </c>
      <c r="D40" s="26" t="s">
        <v>64</v>
      </c>
      <c r="E40" s="27">
        <f>VLOOKUP($C40,'Data Sheet 0'!$A$5:$CE$253,2+Sheet1!$D$9)</f>
        <v>28</v>
      </c>
      <c r="F40" s="28">
        <f t="shared" si="0"/>
        <v>0.13728855111546948</v>
      </c>
      <c r="G40" s="24"/>
      <c r="H40" s="27">
        <f>VLOOKUP($C40,'Data Sheet 0'!$A$5:$CE$253,2+Sheet1!$D$15)</f>
        <v>1030</v>
      </c>
      <c r="I40" s="28">
        <f t="shared" si="1"/>
        <v>0.16611804703237368</v>
      </c>
      <c r="J40" s="50"/>
      <c r="K40" s="49">
        <v>36</v>
      </c>
      <c r="L40" s="47" t="s">
        <v>64</v>
      </c>
      <c r="M40" s="51">
        <f t="shared" si="2"/>
        <v>28</v>
      </c>
      <c r="N40" s="49">
        <f t="shared" si="3"/>
        <v>28.003599999999999</v>
      </c>
      <c r="O40" s="49">
        <f t="shared" si="4"/>
        <v>38</v>
      </c>
      <c r="P40" s="49" t="str">
        <f t="shared" si="5"/>
        <v>Austria</v>
      </c>
      <c r="Q40" s="49">
        <f t="shared" si="6"/>
        <v>33</v>
      </c>
      <c r="R40" s="49"/>
      <c r="S40" s="49"/>
    </row>
    <row r="41" spans="2:19" x14ac:dyDescent="0.4">
      <c r="B41" s="37"/>
      <c r="C41" s="25">
        <v>58</v>
      </c>
      <c r="D41" s="26" t="s">
        <v>65</v>
      </c>
      <c r="E41" s="27">
        <f>VLOOKUP($C41,'Data Sheet 0'!$A$5:$CE$253,2+Sheet1!$D$9)</f>
        <v>69</v>
      </c>
      <c r="F41" s="28">
        <f t="shared" si="0"/>
        <v>0.33831821524883549</v>
      </c>
      <c r="G41" s="24"/>
      <c r="H41" s="27">
        <f>VLOOKUP($C41,'Data Sheet 0'!$A$5:$CE$253,2+Sheet1!$D$15)</f>
        <v>1194</v>
      </c>
      <c r="I41" s="28">
        <f t="shared" si="1"/>
        <v>0.19256791083170308</v>
      </c>
      <c r="J41" s="50"/>
      <c r="K41" s="49">
        <v>37</v>
      </c>
      <c r="L41" s="47" t="s">
        <v>65</v>
      </c>
      <c r="M41" s="51">
        <f t="shared" si="2"/>
        <v>69</v>
      </c>
      <c r="N41" s="49">
        <f t="shared" si="3"/>
        <v>69.003699999999995</v>
      </c>
      <c r="O41" s="49">
        <f t="shared" si="4"/>
        <v>27</v>
      </c>
      <c r="P41" s="49" t="str">
        <f t="shared" si="5"/>
        <v>Mauritius</v>
      </c>
      <c r="Q41" s="49">
        <f t="shared" si="6"/>
        <v>30</v>
      </c>
      <c r="R41" s="49"/>
      <c r="S41" s="49"/>
    </row>
    <row r="42" spans="2:19" x14ac:dyDescent="0.4">
      <c r="B42" s="21" t="s">
        <v>353</v>
      </c>
      <c r="C42" s="25">
        <v>59</v>
      </c>
      <c r="D42" s="26" t="s">
        <v>66</v>
      </c>
      <c r="E42" s="27">
        <f>VLOOKUP($C42,'Data Sheet 0'!$A$5:$CE$253,2+Sheet1!$D$9)</f>
        <v>60</v>
      </c>
      <c r="F42" s="28">
        <f t="shared" si="0"/>
        <v>0.29418975239029171</v>
      </c>
      <c r="G42" s="24"/>
      <c r="H42" s="27">
        <f>VLOOKUP($C42,'Data Sheet 0'!$A$5:$CE$253,2+Sheet1!$D$15)</f>
        <v>1312</v>
      </c>
      <c r="I42" s="28">
        <f t="shared" si="1"/>
        <v>0.21159891039463519</v>
      </c>
      <c r="J42" s="50"/>
      <c r="K42" s="49">
        <v>38</v>
      </c>
      <c r="L42" s="47" t="s">
        <v>66</v>
      </c>
      <c r="M42" s="51">
        <f t="shared" si="2"/>
        <v>60</v>
      </c>
      <c r="N42" s="49">
        <f t="shared" si="3"/>
        <v>60.003799999999998</v>
      </c>
      <c r="O42" s="49">
        <f t="shared" si="4"/>
        <v>29</v>
      </c>
      <c r="P42" s="49" t="str">
        <f t="shared" si="5"/>
        <v>Wales</v>
      </c>
      <c r="Q42" s="49">
        <f t="shared" si="6"/>
        <v>28</v>
      </c>
      <c r="R42" s="49"/>
      <c r="S42" s="49"/>
    </row>
    <row r="43" spans="2:19" x14ac:dyDescent="0.4">
      <c r="C43" s="25">
        <v>60</v>
      </c>
      <c r="D43" s="26" t="s">
        <v>67</v>
      </c>
      <c r="E43" s="27">
        <f>VLOOKUP($C43,'Data Sheet 0'!$A$5:$CE$253,2+Sheet1!$D$9)</f>
        <v>15</v>
      </c>
      <c r="F43" s="28">
        <f t="shared" si="0"/>
        <v>7.3547438097572929E-2</v>
      </c>
      <c r="G43" s="24"/>
      <c r="H43" s="27">
        <f>VLOOKUP($C43,'Data Sheet 0'!$A$5:$CE$253,2+Sheet1!$D$15)</f>
        <v>1146</v>
      </c>
      <c r="I43" s="28">
        <f t="shared" si="1"/>
        <v>0.18482648728067982</v>
      </c>
      <c r="J43" s="50"/>
      <c r="K43" s="49">
        <v>39</v>
      </c>
      <c r="L43" s="47" t="s">
        <v>67</v>
      </c>
      <c r="M43" s="51">
        <f t="shared" si="2"/>
        <v>15</v>
      </c>
      <c r="N43" s="49">
        <f t="shared" si="3"/>
        <v>15.0039</v>
      </c>
      <c r="O43" s="49">
        <f t="shared" si="4"/>
        <v>44</v>
      </c>
      <c r="P43" s="49" t="str">
        <f t="shared" si="5"/>
        <v>Ukraine</v>
      </c>
      <c r="Q43" s="49">
        <f t="shared" si="6"/>
        <v>28</v>
      </c>
      <c r="R43" s="49"/>
      <c r="S43" s="49"/>
    </row>
    <row r="44" spans="2:19" x14ac:dyDescent="0.4">
      <c r="B44" s="82" t="s">
        <v>406</v>
      </c>
      <c r="C44" s="25">
        <v>61</v>
      </c>
      <c r="D44" s="26" t="s">
        <v>68</v>
      </c>
      <c r="E44" s="27">
        <f>VLOOKUP($C44,'Data Sheet 0'!$A$5:$CE$253,2+Sheet1!$D$9)</f>
        <v>739</v>
      </c>
      <c r="F44" s="28">
        <f t="shared" si="0"/>
        <v>3.6234371169404263</v>
      </c>
      <c r="G44" s="24"/>
      <c r="H44" s="27">
        <f>VLOOKUP($C44,'Data Sheet 0'!$A$5:$CE$253,2+Sheet1!$D$15)</f>
        <v>1245</v>
      </c>
      <c r="I44" s="28">
        <f t="shared" si="1"/>
        <v>0.20079317335466523</v>
      </c>
      <c r="J44" s="50"/>
      <c r="K44" s="49">
        <v>40</v>
      </c>
      <c r="L44" s="47" t="s">
        <v>68</v>
      </c>
      <c r="M44" s="51">
        <f t="shared" si="2"/>
        <v>739</v>
      </c>
      <c r="N44" s="49">
        <f t="shared" si="3"/>
        <v>739.00400000000002</v>
      </c>
      <c r="O44" s="49">
        <f t="shared" si="4"/>
        <v>5</v>
      </c>
      <c r="P44" s="49" t="str">
        <f t="shared" si="5"/>
        <v>Timor-Leste</v>
      </c>
      <c r="Q44" s="49">
        <f t="shared" si="6"/>
        <v>27</v>
      </c>
      <c r="R44" s="49"/>
      <c r="S44" s="49"/>
    </row>
    <row r="45" spans="2:19" x14ac:dyDescent="0.4">
      <c r="C45" s="25">
        <v>62</v>
      </c>
      <c r="D45" s="26" t="s">
        <v>69</v>
      </c>
      <c r="E45" s="27">
        <f>VLOOKUP($C45,'Data Sheet 0'!$A$5:$CE$253,2+Sheet1!$D$9)</f>
        <v>26</v>
      </c>
      <c r="F45" s="28">
        <f t="shared" si="0"/>
        <v>0.12748222603579309</v>
      </c>
      <c r="G45" s="24"/>
      <c r="H45" s="27">
        <f>VLOOKUP($C45,'Data Sheet 0'!$A$5:$CE$253,2+Sheet1!$D$15)</f>
        <v>1168</v>
      </c>
      <c r="I45" s="28">
        <f t="shared" si="1"/>
        <v>0.18837463974156549</v>
      </c>
      <c r="J45" s="50"/>
      <c r="K45" s="49">
        <v>41</v>
      </c>
      <c r="L45" s="47" t="s">
        <v>69</v>
      </c>
      <c r="M45" s="51">
        <f t="shared" si="2"/>
        <v>26</v>
      </c>
      <c r="N45" s="49">
        <f t="shared" si="3"/>
        <v>26.004100000000001</v>
      </c>
      <c r="O45" s="49">
        <f t="shared" si="4"/>
        <v>41</v>
      </c>
      <c r="P45" s="49" t="str">
        <f t="shared" si="5"/>
        <v>Singapore</v>
      </c>
      <c r="Q45" s="49">
        <f t="shared" si="6"/>
        <v>26</v>
      </c>
      <c r="R45" s="49"/>
      <c r="S45" s="49"/>
    </row>
    <row r="46" spans="2:19" x14ac:dyDescent="0.4">
      <c r="C46" s="25">
        <v>63</v>
      </c>
      <c r="D46" s="26" t="s">
        <v>70</v>
      </c>
      <c r="E46" s="27">
        <f>VLOOKUP($C46,'Data Sheet 0'!$A$5:$CE$253,2+Sheet1!$D$9)</f>
        <v>90</v>
      </c>
      <c r="F46" s="28">
        <f t="shared" si="0"/>
        <v>0.44128462858543765</v>
      </c>
      <c r="G46" s="24"/>
      <c r="H46" s="27">
        <f>VLOOKUP($C46,'Data Sheet 0'!$A$5:$CE$253,2+Sheet1!$D$15)</f>
        <v>1179</v>
      </c>
      <c r="I46" s="28">
        <f t="shared" si="1"/>
        <v>0.1901487159720083</v>
      </c>
      <c r="J46" s="50"/>
      <c r="K46" s="49">
        <v>42</v>
      </c>
      <c r="L46" s="47" t="s">
        <v>70</v>
      </c>
      <c r="M46" s="51">
        <f t="shared" si="2"/>
        <v>90</v>
      </c>
      <c r="N46" s="49">
        <f t="shared" si="3"/>
        <v>90.004199999999997</v>
      </c>
      <c r="O46" s="49">
        <f t="shared" si="4"/>
        <v>22</v>
      </c>
      <c r="P46" s="49" t="str">
        <f t="shared" si="5"/>
        <v>France</v>
      </c>
      <c r="Q46" s="49">
        <f t="shared" si="6"/>
        <v>20</v>
      </c>
      <c r="R46" s="49"/>
      <c r="S46" s="49"/>
    </row>
    <row r="47" spans="2:19" x14ac:dyDescent="0.4">
      <c r="C47" s="25">
        <v>64</v>
      </c>
      <c r="D47" s="26" t="s">
        <v>71</v>
      </c>
      <c r="E47" s="27">
        <f>VLOOKUP($C47,'Data Sheet 0'!$A$5:$CE$253,2+Sheet1!$D$9)</f>
        <v>62</v>
      </c>
      <c r="F47" s="28">
        <f t="shared" si="0"/>
        <v>0.3039960774699681</v>
      </c>
      <c r="G47" s="24"/>
      <c r="H47" s="27">
        <f>VLOOKUP($C47,'Data Sheet 0'!$A$5:$CE$253,2+Sheet1!$D$15)</f>
        <v>929</v>
      </c>
      <c r="I47" s="28">
        <f t="shared" si="1"/>
        <v>0.14982880164376228</v>
      </c>
      <c r="J47" s="50"/>
      <c r="K47" s="49">
        <v>43</v>
      </c>
      <c r="L47" s="47" t="s">
        <v>71</v>
      </c>
      <c r="M47" s="51">
        <f t="shared" si="2"/>
        <v>62</v>
      </c>
      <c r="N47" s="49">
        <f t="shared" si="3"/>
        <v>62.004300000000001</v>
      </c>
      <c r="O47" s="49">
        <f t="shared" si="4"/>
        <v>28</v>
      </c>
      <c r="P47" s="49" t="str">
        <f t="shared" si="5"/>
        <v>USA</v>
      </c>
      <c r="Q47" s="49">
        <f t="shared" si="6"/>
        <v>17</v>
      </c>
      <c r="R47" s="49"/>
      <c r="S47" s="49"/>
    </row>
    <row r="48" spans="2:19" x14ac:dyDescent="0.4">
      <c r="C48" s="25">
        <v>65</v>
      </c>
      <c r="D48" s="26" t="s">
        <v>72</v>
      </c>
      <c r="E48" s="27">
        <f>VLOOKUP($C48,'Data Sheet 0'!$A$5:$CE$253,2+Sheet1!$D$9)</f>
        <v>20</v>
      </c>
      <c r="F48" s="28">
        <f t="shared" si="0"/>
        <v>9.8063250796763909E-2</v>
      </c>
      <c r="G48" s="24"/>
      <c r="H48" s="27">
        <f>VLOOKUP($C48,'Data Sheet 0'!$A$5:$CE$253,2+Sheet1!$D$15)</f>
        <v>954</v>
      </c>
      <c r="I48" s="28">
        <f t="shared" si="1"/>
        <v>0.15386079307658687</v>
      </c>
      <c r="J48" s="50"/>
      <c r="K48" s="49">
        <v>44</v>
      </c>
      <c r="L48" s="47" t="s">
        <v>72</v>
      </c>
      <c r="M48" s="51">
        <f t="shared" si="2"/>
        <v>20</v>
      </c>
      <c r="N48" s="49">
        <f t="shared" si="3"/>
        <v>20.0044</v>
      </c>
      <c r="O48" s="49">
        <f t="shared" si="4"/>
        <v>42</v>
      </c>
      <c r="P48" s="49" t="str">
        <f t="shared" si="5"/>
        <v>Indonesia</v>
      </c>
      <c r="Q48" s="49">
        <f t="shared" si="6"/>
        <v>15</v>
      </c>
      <c r="R48" s="49"/>
      <c r="S48" s="49"/>
    </row>
    <row r="49" spans="3:19" x14ac:dyDescent="0.4">
      <c r="C49" s="25">
        <v>66</v>
      </c>
      <c r="D49" s="26" t="s">
        <v>73</v>
      </c>
      <c r="E49" s="27">
        <f>VLOOKUP($C49,'Data Sheet 0'!$A$5:$CE$253,2+Sheet1!$D$9)</f>
        <v>4</v>
      </c>
      <c r="F49" s="28">
        <f t="shared" si="0"/>
        <v>1.9612650159352783E-2</v>
      </c>
      <c r="G49" s="24"/>
      <c r="H49" s="27">
        <f>VLOOKUP($C49,'Data Sheet 0'!$A$5:$CE$253,2+Sheet1!$D$15)</f>
        <v>928</v>
      </c>
      <c r="I49" s="28">
        <f t="shared" si="1"/>
        <v>0.14966752198644928</v>
      </c>
      <c r="J49" s="50"/>
      <c r="K49" s="49">
        <v>45</v>
      </c>
      <c r="L49" s="47" t="s">
        <v>73</v>
      </c>
      <c r="M49" s="51">
        <f t="shared" si="2"/>
        <v>4</v>
      </c>
      <c r="N49" s="49">
        <f t="shared" si="3"/>
        <v>4.0045000000000002</v>
      </c>
      <c r="O49" s="49">
        <f t="shared" si="4"/>
        <v>48</v>
      </c>
      <c r="P49" s="49" t="str">
        <f t="shared" si="5"/>
        <v>Latvia</v>
      </c>
      <c r="Q49" s="49">
        <f t="shared" si="6"/>
        <v>12</v>
      </c>
      <c r="R49" s="49"/>
      <c r="S49" s="49"/>
    </row>
    <row r="50" spans="3:19" x14ac:dyDescent="0.4">
      <c r="C50" s="25">
        <v>67</v>
      </c>
      <c r="D50" s="26" t="s">
        <v>74</v>
      </c>
      <c r="E50" s="27">
        <f>VLOOKUP($C50,'Data Sheet 0'!$A$5:$CE$253,2+Sheet1!$D$9)</f>
        <v>12</v>
      </c>
      <c r="F50" s="28">
        <f t="shared" si="0"/>
        <v>5.883795047805835E-2</v>
      </c>
      <c r="G50" s="24"/>
      <c r="H50" s="27">
        <f>VLOOKUP($C50,'Data Sheet 0'!$A$5:$CE$253,2+Sheet1!$D$15)</f>
        <v>742</v>
      </c>
      <c r="I50" s="28">
        <f t="shared" si="1"/>
        <v>0.11966950572623422</v>
      </c>
      <c r="J50" s="50"/>
      <c r="K50" s="49">
        <v>46</v>
      </c>
      <c r="L50" s="47" t="s">
        <v>74</v>
      </c>
      <c r="M50" s="51">
        <f t="shared" si="2"/>
        <v>12</v>
      </c>
      <c r="N50" s="49">
        <f t="shared" si="3"/>
        <v>12.0046</v>
      </c>
      <c r="O50" s="49">
        <f t="shared" si="4"/>
        <v>45</v>
      </c>
      <c r="P50" s="49" t="str">
        <f t="shared" si="5"/>
        <v>Canada</v>
      </c>
      <c r="Q50" s="49">
        <f t="shared" si="6"/>
        <v>9</v>
      </c>
      <c r="R50" s="49"/>
      <c r="S50" s="49"/>
    </row>
    <row r="51" spans="3:19" x14ac:dyDescent="0.4">
      <c r="C51" s="25">
        <v>68</v>
      </c>
      <c r="D51" s="26" t="s">
        <v>75</v>
      </c>
      <c r="E51" s="27">
        <f>VLOOKUP($C51,'Data Sheet 0'!$A$5:$CE$253,2+Sheet1!$D$9)</f>
        <v>35</v>
      </c>
      <c r="F51" s="28">
        <f t="shared" si="0"/>
        <v>0.17161068889433687</v>
      </c>
      <c r="G51" s="24"/>
      <c r="H51" s="27">
        <f>VLOOKUP($C51,'Data Sheet 0'!$A$5:$CE$253,2+Sheet1!$D$15)</f>
        <v>841</v>
      </c>
      <c r="I51" s="28">
        <f t="shared" si="1"/>
        <v>0.13563619180021966</v>
      </c>
      <c r="J51" s="50"/>
      <c r="K51" s="49">
        <v>47</v>
      </c>
      <c r="L51" s="47" t="s">
        <v>75</v>
      </c>
      <c r="M51" s="51">
        <f t="shared" si="2"/>
        <v>35</v>
      </c>
      <c r="N51" s="49">
        <f t="shared" si="3"/>
        <v>35.0047</v>
      </c>
      <c r="O51" s="49">
        <f t="shared" si="4"/>
        <v>35</v>
      </c>
      <c r="P51" s="49" t="str">
        <f t="shared" si="5"/>
        <v>Cambodia</v>
      </c>
      <c r="Q51" s="49">
        <f t="shared" si="6"/>
        <v>5</v>
      </c>
      <c r="R51" s="49"/>
      <c r="S51" s="49"/>
    </row>
    <row r="52" spans="3:19" x14ac:dyDescent="0.4">
      <c r="C52" s="25">
        <v>69</v>
      </c>
      <c r="D52" s="26" t="s">
        <v>76</v>
      </c>
      <c r="E52" s="27">
        <f>VLOOKUP($C52,'Data Sheet 0'!$A$5:$CE$253,2+Sheet1!$D$9)</f>
        <v>27</v>
      </c>
      <c r="F52" s="28">
        <f t="shared" si="0"/>
        <v>0.13238538857563129</v>
      </c>
      <c r="G52" s="24"/>
      <c r="H52" s="27">
        <f>VLOOKUP($C52,'Data Sheet 0'!$A$5:$CE$253,2+Sheet1!$D$15)</f>
        <v>844</v>
      </c>
      <c r="I52" s="28">
        <f t="shared" si="1"/>
        <v>0.13612003077215862</v>
      </c>
      <c r="J52" s="50"/>
      <c r="K52" s="49">
        <v>48</v>
      </c>
      <c r="L52" s="47" t="s">
        <v>76</v>
      </c>
      <c r="M52" s="51">
        <f t="shared" si="2"/>
        <v>27</v>
      </c>
      <c r="N52" s="49">
        <f t="shared" si="3"/>
        <v>27.004799999999999</v>
      </c>
      <c r="O52" s="49">
        <f t="shared" si="4"/>
        <v>40</v>
      </c>
      <c r="P52" s="49" t="str">
        <f t="shared" si="5"/>
        <v>Romania</v>
      </c>
      <c r="Q52" s="49">
        <f t="shared" si="6"/>
        <v>4</v>
      </c>
      <c r="R52" s="49"/>
      <c r="S52" s="49"/>
    </row>
    <row r="53" spans="3:19" x14ac:dyDescent="0.4">
      <c r="C53" s="25">
        <v>70</v>
      </c>
      <c r="D53" s="26" t="s">
        <v>77</v>
      </c>
      <c r="E53" s="27">
        <f>VLOOKUP($C53,'Data Sheet 0'!$A$5:$CE$253,2+Sheet1!$D$9)</f>
        <v>50</v>
      </c>
      <c r="F53" s="28">
        <f t="shared" si="0"/>
        <v>0.24515812699190978</v>
      </c>
      <c r="G53" s="24"/>
      <c r="H53" s="27">
        <f>VLOOKUP($C53,'Data Sheet 0'!$A$5:$CE$253,2+Sheet1!$D$15)</f>
        <v>745</v>
      </c>
      <c r="I53" s="28">
        <f t="shared" si="1"/>
        <v>0.12015334469817318</v>
      </c>
      <c r="J53" s="50"/>
      <c r="K53" s="49">
        <v>49</v>
      </c>
      <c r="L53" s="47" t="s">
        <v>77</v>
      </c>
      <c r="M53" s="51">
        <f t="shared" si="2"/>
        <v>50</v>
      </c>
      <c r="N53" s="49">
        <f t="shared" si="3"/>
        <v>50.004899999999999</v>
      </c>
      <c r="O53" s="49">
        <f t="shared" si="4"/>
        <v>31</v>
      </c>
      <c r="P53" s="49" t="str">
        <f t="shared" si="5"/>
        <v>Russia</v>
      </c>
      <c r="Q53" s="49">
        <f t="shared" si="6"/>
        <v>4</v>
      </c>
      <c r="R53" s="49"/>
      <c r="S53" s="49"/>
    </row>
    <row r="54" spans="3:19" x14ac:dyDescent="0.4">
      <c r="C54" s="25">
        <v>71</v>
      </c>
      <c r="D54" s="26" t="s">
        <v>78</v>
      </c>
      <c r="E54" s="27">
        <f>VLOOKUP($C54,'Data Sheet 0'!$A$5:$CE$253,2+Sheet1!$D$9)</f>
        <v>9</v>
      </c>
      <c r="F54" s="28">
        <f t="shared" si="0"/>
        <v>4.4128462858543764E-2</v>
      </c>
      <c r="G54" s="24"/>
      <c r="H54" s="27">
        <f>VLOOKUP($C54,'Data Sheet 0'!$A$5:$CE$253,2+Sheet1!$D$15)</f>
        <v>523</v>
      </c>
      <c r="I54" s="28">
        <f t="shared" si="1"/>
        <v>8.434926077469071E-2</v>
      </c>
      <c r="J54" s="50"/>
      <c r="K54" s="49">
        <v>50</v>
      </c>
      <c r="L54" s="47" t="s">
        <v>78</v>
      </c>
      <c r="M54" s="51">
        <f t="shared" si="2"/>
        <v>9</v>
      </c>
      <c r="N54" s="49">
        <f t="shared" si="3"/>
        <v>9.0050000000000008</v>
      </c>
      <c r="O54" s="49">
        <f t="shared" si="4"/>
        <v>46</v>
      </c>
      <c r="P54" s="49" t="str">
        <f t="shared" si="5"/>
        <v>Hong Kong</v>
      </c>
      <c r="Q54" s="49">
        <f t="shared" si="6"/>
        <v>3</v>
      </c>
      <c r="R54" s="49"/>
      <c r="S54" s="49"/>
    </row>
    <row r="55" spans="3:19" x14ac:dyDescent="0.4">
      <c r="C55" s="17"/>
      <c r="D55" s="26" t="s">
        <v>143</v>
      </c>
      <c r="E55" s="27">
        <f>Gender!E7-SUM(Birthplaces!E5:E54)</f>
        <v>2650</v>
      </c>
      <c r="F55" s="28">
        <f t="shared" si="0"/>
        <v>12.99338073057122</v>
      </c>
      <c r="G55" s="24"/>
      <c r="H55" s="27">
        <f>Gender!H7-SUM(Birthplaces!H5:H54)</f>
        <v>72109</v>
      </c>
      <c r="I55" s="28">
        <f t="shared" si="1"/>
        <v>11.629714809181973</v>
      </c>
      <c r="J55" s="50"/>
      <c r="R55" s="49"/>
      <c r="S55" s="49"/>
    </row>
    <row r="56" spans="3:19" x14ac:dyDescent="0.4">
      <c r="C56" s="17"/>
      <c r="D56" s="33" t="s">
        <v>14</v>
      </c>
      <c r="E56" s="34">
        <f>SUM(E5:E55)</f>
        <v>20395</v>
      </c>
      <c r="F56" s="35">
        <f t="shared" si="0"/>
        <v>100</v>
      </c>
      <c r="G56" s="36"/>
      <c r="H56" s="34">
        <f>SUM(H5:H55)</f>
        <v>620041</v>
      </c>
      <c r="I56" s="35">
        <f t="shared" si="1"/>
        <v>100</v>
      </c>
      <c r="J56" s="50"/>
      <c r="K56" s="50"/>
      <c r="L56" s="50"/>
      <c r="M56" s="50"/>
      <c r="N56" s="50"/>
      <c r="O56" s="50"/>
      <c r="P56" s="50"/>
      <c r="Q56" s="50"/>
    </row>
    <row r="57" spans="3:19" x14ac:dyDescent="0.4">
      <c r="C57" s="52"/>
      <c r="G57" s="24"/>
    </row>
    <row r="58" spans="3:19" x14ac:dyDescent="0.4">
      <c r="C58" s="25">
        <v>72</v>
      </c>
      <c r="D58" s="53" t="s">
        <v>79</v>
      </c>
      <c r="E58" s="27">
        <f>VLOOKUP($C58,'Data Sheet 0'!$A$5:$CE$253,2+Sheet1!$D$9)</f>
        <v>12971</v>
      </c>
      <c r="F58" s="28">
        <f>E58/E56*100</f>
        <v>63.598921304241237</v>
      </c>
      <c r="G58" s="24"/>
      <c r="H58" s="27">
        <f>VLOOKUP($C58,'Data Sheet 0'!$A$5:$CE$253,2+Sheet1!$D$15)</f>
        <v>341891</v>
      </c>
      <c r="I58" s="28">
        <f>H58/H56*100</f>
        <v>55.140063318393459</v>
      </c>
    </row>
    <row r="59" spans="3:19" x14ac:dyDescent="0.4">
      <c r="C59" s="52"/>
      <c r="G59" s="24"/>
    </row>
    <row r="60" spans="3:19" x14ac:dyDescent="0.4">
      <c r="C60" s="52"/>
      <c r="G60" s="24"/>
    </row>
    <row r="61" spans="3:19" x14ac:dyDescent="0.4">
      <c r="C61" s="52"/>
      <c r="G61" s="24"/>
    </row>
    <row r="62" spans="3:19" x14ac:dyDescent="0.4">
      <c r="C62" s="52"/>
      <c r="G62" s="24"/>
    </row>
    <row r="63" spans="3:19" x14ac:dyDescent="0.4">
      <c r="C63" s="52"/>
    </row>
    <row r="64" spans="3:19" x14ac:dyDescent="0.4">
      <c r="C64" s="52"/>
    </row>
    <row r="65" spans="3:3" x14ac:dyDescent="0.4">
      <c r="C65" s="52"/>
    </row>
    <row r="66" spans="3:3" x14ac:dyDescent="0.4">
      <c r="C66" s="52"/>
    </row>
    <row r="67" spans="3:3" x14ac:dyDescent="0.4">
      <c r="C67" s="52"/>
    </row>
    <row r="68" spans="3:3" x14ac:dyDescent="0.4">
      <c r="C68" s="52"/>
    </row>
    <row r="69" spans="3:3" x14ac:dyDescent="0.4">
      <c r="C69" s="52"/>
    </row>
    <row r="70" spans="3:3" x14ac:dyDescent="0.4">
      <c r="C70" s="52"/>
    </row>
    <row r="71" spans="3:3" x14ac:dyDescent="0.4">
      <c r="C71" s="52"/>
    </row>
    <row r="72" spans="3:3" x14ac:dyDescent="0.4">
      <c r="C72" s="52"/>
    </row>
    <row r="73" spans="3:3" x14ac:dyDescent="0.4">
      <c r="C73" s="52"/>
    </row>
    <row r="74" spans="3:3" x14ac:dyDescent="0.4">
      <c r="C74" s="52"/>
    </row>
    <row r="75" spans="3:3" x14ac:dyDescent="0.4">
      <c r="C75" s="52"/>
    </row>
    <row r="76" spans="3:3" x14ac:dyDescent="0.4">
      <c r="C76" s="52"/>
    </row>
    <row r="77" spans="3:3" x14ac:dyDescent="0.4">
      <c r="C77" s="52"/>
    </row>
    <row r="78" spans="3:3" x14ac:dyDescent="0.4">
      <c r="C78" s="52"/>
    </row>
    <row r="79" spans="3:3" x14ac:dyDescent="0.4">
      <c r="C79" s="52"/>
    </row>
    <row r="80" spans="3:3" x14ac:dyDescent="0.4">
      <c r="C80" s="52"/>
    </row>
    <row r="81" spans="3:3" x14ac:dyDescent="0.4">
      <c r="C81" s="52"/>
    </row>
    <row r="82" spans="3:3" x14ac:dyDescent="0.4">
      <c r="C82" s="52"/>
    </row>
    <row r="83" spans="3:3" x14ac:dyDescent="0.4">
      <c r="C83" s="52"/>
    </row>
    <row r="84" spans="3:3" x14ac:dyDescent="0.4">
      <c r="C84" s="52"/>
    </row>
    <row r="85" spans="3:3" x14ac:dyDescent="0.4">
      <c r="C85" s="52"/>
    </row>
    <row r="86" spans="3:3" x14ac:dyDescent="0.4">
      <c r="C86" s="52"/>
    </row>
    <row r="87" spans="3:3" x14ac:dyDescent="0.4">
      <c r="C87" s="52"/>
    </row>
    <row r="88" spans="3:3" x14ac:dyDescent="0.4">
      <c r="C88" s="52"/>
    </row>
    <row r="89" spans="3:3" x14ac:dyDescent="0.4">
      <c r="C89" s="52"/>
    </row>
    <row r="90" spans="3:3" x14ac:dyDescent="0.4">
      <c r="C90" s="52"/>
    </row>
    <row r="91" spans="3:3" x14ac:dyDescent="0.4">
      <c r="C91" s="52"/>
    </row>
    <row r="92" spans="3:3" x14ac:dyDescent="0.4">
      <c r="C92" s="52"/>
    </row>
    <row r="93" spans="3:3" x14ac:dyDescent="0.4">
      <c r="C93" s="52"/>
    </row>
    <row r="94" spans="3:3" x14ac:dyDescent="0.4">
      <c r="C94" s="52"/>
    </row>
    <row r="95" spans="3:3" x14ac:dyDescent="0.4">
      <c r="C95" s="52"/>
    </row>
    <row r="96" spans="3:3" x14ac:dyDescent="0.4">
      <c r="C96" s="52"/>
    </row>
    <row r="97" spans="3:3" x14ac:dyDescent="0.4">
      <c r="C97" s="52"/>
    </row>
    <row r="98" spans="3:3" x14ac:dyDescent="0.4">
      <c r="C98" s="52"/>
    </row>
    <row r="99" spans="3:3" x14ac:dyDescent="0.4">
      <c r="C99" s="52"/>
    </row>
    <row r="100" spans="3:3" x14ac:dyDescent="0.4">
      <c r="C100" s="52"/>
    </row>
    <row r="101" spans="3:3" x14ac:dyDescent="0.4">
      <c r="C101" s="52"/>
    </row>
    <row r="102" spans="3:3" x14ac:dyDescent="0.4">
      <c r="C102" s="52"/>
    </row>
    <row r="103" spans="3:3" x14ac:dyDescent="0.4">
      <c r="C103" s="52"/>
    </row>
    <row r="104" spans="3:3" x14ac:dyDescent="0.4">
      <c r="C104" s="52"/>
    </row>
    <row r="105" spans="3:3" x14ac:dyDescent="0.4">
      <c r="C105" s="52"/>
    </row>
    <row r="106" spans="3:3" x14ac:dyDescent="0.4">
      <c r="C106" s="52"/>
    </row>
    <row r="107" spans="3:3" x14ac:dyDescent="0.4">
      <c r="C107" s="52"/>
    </row>
    <row r="108" spans="3:3" x14ac:dyDescent="0.4">
      <c r="C108" s="52"/>
    </row>
    <row r="109" spans="3:3" x14ac:dyDescent="0.4">
      <c r="C109" s="52"/>
    </row>
    <row r="110" spans="3:3" x14ac:dyDescent="0.4">
      <c r="C110" s="52"/>
    </row>
    <row r="111" spans="3:3" x14ac:dyDescent="0.4">
      <c r="C111" s="52"/>
    </row>
    <row r="112" spans="3:3" x14ac:dyDescent="0.4">
      <c r="C112" s="52"/>
    </row>
    <row r="113" spans="3:3" x14ac:dyDescent="0.4">
      <c r="C113" s="52"/>
    </row>
    <row r="114" spans="3:3" x14ac:dyDescent="0.4">
      <c r="C114" s="52"/>
    </row>
    <row r="115" spans="3:3" x14ac:dyDescent="0.4">
      <c r="C115" s="52"/>
    </row>
    <row r="116" spans="3:3" x14ac:dyDescent="0.4">
      <c r="C116" s="52"/>
    </row>
    <row r="117" spans="3:3" x14ac:dyDescent="0.4">
      <c r="C117" s="52"/>
    </row>
    <row r="118" spans="3:3" x14ac:dyDescent="0.4">
      <c r="C118" s="52"/>
    </row>
    <row r="119" spans="3:3" x14ac:dyDescent="0.4">
      <c r="C119" s="52"/>
    </row>
    <row r="120" spans="3:3" x14ac:dyDescent="0.4">
      <c r="C120" s="52"/>
    </row>
    <row r="121" spans="3:3" x14ac:dyDescent="0.4">
      <c r="C121" s="52"/>
    </row>
    <row r="122" spans="3:3" x14ac:dyDescent="0.4">
      <c r="C122" s="52"/>
    </row>
    <row r="123" spans="3:3" x14ac:dyDescent="0.4">
      <c r="C123" s="52"/>
    </row>
    <row r="124" spans="3:3" x14ac:dyDescent="0.4">
      <c r="C124" s="52"/>
    </row>
    <row r="125" spans="3:3" x14ac:dyDescent="0.4">
      <c r="C125" s="52"/>
    </row>
    <row r="126" spans="3:3" x14ac:dyDescent="0.4">
      <c r="C126" s="52"/>
    </row>
    <row r="127" spans="3:3" x14ac:dyDescent="0.4">
      <c r="C127" s="52"/>
    </row>
    <row r="128" spans="3:3" x14ac:dyDescent="0.4">
      <c r="C128" s="52"/>
    </row>
    <row r="129" spans="3:3" x14ac:dyDescent="0.4">
      <c r="C129" s="52"/>
    </row>
    <row r="130" spans="3:3" x14ac:dyDescent="0.4">
      <c r="C130" s="52"/>
    </row>
    <row r="131" spans="3:3" x14ac:dyDescent="0.4">
      <c r="C131" s="52"/>
    </row>
    <row r="132" spans="3:3" x14ac:dyDescent="0.4">
      <c r="C132" s="52"/>
    </row>
    <row r="133" spans="3:3" x14ac:dyDescent="0.4">
      <c r="C133" s="52"/>
    </row>
    <row r="134" spans="3:3" x14ac:dyDescent="0.4">
      <c r="C134" s="52"/>
    </row>
    <row r="135" spans="3:3" x14ac:dyDescent="0.4">
      <c r="C135" s="52"/>
    </row>
    <row r="136" spans="3:3" x14ac:dyDescent="0.4">
      <c r="C136" s="52"/>
    </row>
    <row r="137" spans="3:3" x14ac:dyDescent="0.4">
      <c r="C137" s="52"/>
    </row>
    <row r="138" spans="3:3" x14ac:dyDescent="0.4">
      <c r="C138" s="52"/>
    </row>
    <row r="139" spans="3:3" x14ac:dyDescent="0.4">
      <c r="C139" s="52"/>
    </row>
    <row r="140" spans="3:3" x14ac:dyDescent="0.4">
      <c r="C140" s="52"/>
    </row>
    <row r="141" spans="3:3" x14ac:dyDescent="0.4">
      <c r="C141" s="52"/>
    </row>
    <row r="142" spans="3:3" x14ac:dyDescent="0.4">
      <c r="C142" s="52"/>
    </row>
    <row r="143" spans="3:3" x14ac:dyDescent="0.4">
      <c r="C143" s="52"/>
    </row>
    <row r="144" spans="3:3" x14ac:dyDescent="0.4">
      <c r="C144" s="52"/>
    </row>
    <row r="145" spans="3:3" x14ac:dyDescent="0.4">
      <c r="C145" s="52"/>
    </row>
    <row r="146" spans="3:3" x14ac:dyDescent="0.4">
      <c r="C146" s="52"/>
    </row>
    <row r="147" spans="3:3" x14ac:dyDescent="0.4">
      <c r="C147" s="52"/>
    </row>
    <row r="148" spans="3:3" x14ac:dyDescent="0.4">
      <c r="C148" s="52"/>
    </row>
    <row r="149" spans="3:3" x14ac:dyDescent="0.4">
      <c r="C149" s="52"/>
    </row>
    <row r="150" spans="3:3" x14ac:dyDescent="0.4">
      <c r="C150" s="52"/>
    </row>
    <row r="151" spans="3:3" x14ac:dyDescent="0.4">
      <c r="C151" s="52"/>
    </row>
    <row r="152" spans="3:3" x14ac:dyDescent="0.4">
      <c r="C152" s="52"/>
    </row>
    <row r="153" spans="3:3" x14ac:dyDescent="0.4">
      <c r="C153" s="52"/>
    </row>
    <row r="154" spans="3:3" x14ac:dyDescent="0.4">
      <c r="C154" s="52"/>
    </row>
    <row r="155" spans="3:3" x14ac:dyDescent="0.4">
      <c r="C155" s="52"/>
    </row>
    <row r="156" spans="3:3" x14ac:dyDescent="0.4">
      <c r="C156" s="52"/>
    </row>
    <row r="157" spans="3:3" x14ac:dyDescent="0.4">
      <c r="C157" s="52"/>
    </row>
    <row r="158" spans="3:3" x14ac:dyDescent="0.4">
      <c r="C158" s="52"/>
    </row>
    <row r="159" spans="3:3" x14ac:dyDescent="0.4">
      <c r="C159" s="52"/>
    </row>
    <row r="160" spans="3:3" x14ac:dyDescent="0.4">
      <c r="C160" s="52"/>
    </row>
    <row r="161" spans="3:3" x14ac:dyDescent="0.4">
      <c r="C161" s="52"/>
    </row>
    <row r="162" spans="3:3" x14ac:dyDescent="0.4">
      <c r="C162" s="52"/>
    </row>
    <row r="163" spans="3:3" x14ac:dyDescent="0.4">
      <c r="C163" s="52"/>
    </row>
    <row r="164" spans="3:3" x14ac:dyDescent="0.4">
      <c r="C164" s="52"/>
    </row>
    <row r="165" spans="3:3" x14ac:dyDescent="0.4">
      <c r="C165" s="52"/>
    </row>
    <row r="166" spans="3:3" x14ac:dyDescent="0.4">
      <c r="C166" s="52"/>
    </row>
    <row r="167" spans="3:3" x14ac:dyDescent="0.4">
      <c r="C167" s="52"/>
    </row>
    <row r="168" spans="3:3" x14ac:dyDescent="0.4">
      <c r="C168" s="52"/>
    </row>
    <row r="169" spans="3:3" x14ac:dyDescent="0.4">
      <c r="C169" s="52"/>
    </row>
    <row r="170" spans="3:3" x14ac:dyDescent="0.4">
      <c r="C170" s="52"/>
    </row>
    <row r="171" spans="3:3" x14ac:dyDescent="0.4">
      <c r="C171" s="52"/>
    </row>
    <row r="172" spans="3:3" x14ac:dyDescent="0.4">
      <c r="C172" s="52"/>
    </row>
    <row r="173" spans="3:3" x14ac:dyDescent="0.4">
      <c r="C173" s="52"/>
    </row>
    <row r="174" spans="3:3" x14ac:dyDescent="0.4">
      <c r="C174" s="52"/>
    </row>
    <row r="175" spans="3:3" x14ac:dyDescent="0.4">
      <c r="C175" s="52"/>
    </row>
    <row r="176" spans="3:3" x14ac:dyDescent="0.4">
      <c r="C176" s="52"/>
    </row>
    <row r="177" spans="3:3" x14ac:dyDescent="0.4">
      <c r="C177" s="52"/>
    </row>
    <row r="178" spans="3:3" x14ac:dyDescent="0.4">
      <c r="C178" s="52"/>
    </row>
    <row r="179" spans="3:3" x14ac:dyDescent="0.4">
      <c r="C179" s="52"/>
    </row>
    <row r="180" spans="3:3" x14ac:dyDescent="0.4">
      <c r="C180" s="52"/>
    </row>
    <row r="181" spans="3:3" x14ac:dyDescent="0.4">
      <c r="C181" s="52"/>
    </row>
    <row r="182" spans="3:3" x14ac:dyDescent="0.4">
      <c r="C182" s="52"/>
    </row>
    <row r="183" spans="3:3" x14ac:dyDescent="0.4">
      <c r="C183" s="52"/>
    </row>
    <row r="184" spans="3:3" x14ac:dyDescent="0.4">
      <c r="C184" s="52"/>
    </row>
    <row r="185" spans="3:3" x14ac:dyDescent="0.4">
      <c r="C185" s="52"/>
    </row>
    <row r="186" spans="3:3" x14ac:dyDescent="0.4">
      <c r="C186" s="52"/>
    </row>
    <row r="187" spans="3:3" x14ac:dyDescent="0.4">
      <c r="C187" s="52"/>
    </row>
    <row r="188" spans="3:3" x14ac:dyDescent="0.4">
      <c r="C188" s="52"/>
    </row>
    <row r="189" spans="3:3" x14ac:dyDescent="0.4">
      <c r="C189" s="52"/>
    </row>
    <row r="190" spans="3:3" x14ac:dyDescent="0.4">
      <c r="C190" s="52"/>
    </row>
    <row r="191" spans="3:3" x14ac:dyDescent="0.4">
      <c r="C191" s="52"/>
    </row>
    <row r="192" spans="3:3" x14ac:dyDescent="0.4">
      <c r="C192" s="52"/>
    </row>
    <row r="193" spans="3:3" x14ac:dyDescent="0.4">
      <c r="C193" s="52"/>
    </row>
    <row r="194" spans="3:3" x14ac:dyDescent="0.4">
      <c r="C194" s="52"/>
    </row>
    <row r="195" spans="3:3" x14ac:dyDescent="0.4">
      <c r="C195" s="52"/>
    </row>
    <row r="196" spans="3:3" x14ac:dyDescent="0.4">
      <c r="C196" s="52"/>
    </row>
    <row r="197" spans="3:3" x14ac:dyDescent="0.4">
      <c r="C197" s="52"/>
    </row>
    <row r="198" spans="3:3" x14ac:dyDescent="0.4">
      <c r="C198" s="52"/>
    </row>
    <row r="199" spans="3:3" x14ac:dyDescent="0.4">
      <c r="C199" s="52"/>
    </row>
    <row r="200" spans="3:3" x14ac:dyDescent="0.4">
      <c r="C200" s="52"/>
    </row>
    <row r="201" spans="3:3" x14ac:dyDescent="0.4">
      <c r="C201" s="52"/>
    </row>
    <row r="202" spans="3:3" x14ac:dyDescent="0.4">
      <c r="C202" s="52"/>
    </row>
    <row r="203" spans="3:3" x14ac:dyDescent="0.4">
      <c r="C203" s="52"/>
    </row>
    <row r="204" spans="3:3" x14ac:dyDescent="0.4">
      <c r="C204" s="52"/>
    </row>
    <row r="205" spans="3:3" x14ac:dyDescent="0.4">
      <c r="C205" s="52"/>
    </row>
    <row r="206" spans="3:3" x14ac:dyDescent="0.4">
      <c r="C206" s="52"/>
    </row>
    <row r="207" spans="3:3" x14ac:dyDescent="0.4">
      <c r="C207" s="52"/>
    </row>
    <row r="208" spans="3:3" x14ac:dyDescent="0.4">
      <c r="C208" s="52"/>
    </row>
    <row r="209" spans="3:3" x14ac:dyDescent="0.4">
      <c r="C209" s="52"/>
    </row>
    <row r="210" spans="3:3" x14ac:dyDescent="0.4">
      <c r="C210" s="52"/>
    </row>
    <row r="211" spans="3:3" x14ac:dyDescent="0.4">
      <c r="C211" s="52"/>
    </row>
    <row r="212" spans="3:3" x14ac:dyDescent="0.4">
      <c r="C212" s="52"/>
    </row>
    <row r="213" spans="3:3" x14ac:dyDescent="0.4">
      <c r="C213" s="52"/>
    </row>
    <row r="214" spans="3:3" x14ac:dyDescent="0.4">
      <c r="C214" s="52"/>
    </row>
    <row r="215" spans="3:3" x14ac:dyDescent="0.4">
      <c r="C215" s="52"/>
    </row>
    <row r="216" spans="3:3" x14ac:dyDescent="0.4">
      <c r="C216" s="52"/>
    </row>
    <row r="217" spans="3:3" x14ac:dyDescent="0.4">
      <c r="C217" s="52"/>
    </row>
    <row r="218" spans="3:3" x14ac:dyDescent="0.4">
      <c r="C218" s="52"/>
    </row>
    <row r="219" spans="3:3" x14ac:dyDescent="0.4">
      <c r="C219" s="52"/>
    </row>
    <row r="220" spans="3:3" x14ac:dyDescent="0.4">
      <c r="C220" s="52"/>
    </row>
    <row r="221" spans="3:3" x14ac:dyDescent="0.4">
      <c r="C221" s="52"/>
    </row>
    <row r="222" spans="3:3" x14ac:dyDescent="0.4">
      <c r="C222" s="52"/>
    </row>
    <row r="223" spans="3:3" x14ac:dyDescent="0.4">
      <c r="C223" s="52"/>
    </row>
    <row r="224" spans="3:3" x14ac:dyDescent="0.4">
      <c r="C224" s="52"/>
    </row>
    <row r="225" spans="3:3" x14ac:dyDescent="0.4">
      <c r="C225" s="52"/>
    </row>
    <row r="226" spans="3:3" x14ac:dyDescent="0.4">
      <c r="C226" s="52"/>
    </row>
    <row r="227" spans="3:3" x14ac:dyDescent="0.4">
      <c r="C227" s="52"/>
    </row>
    <row r="228" spans="3:3" x14ac:dyDescent="0.4">
      <c r="C228" s="52"/>
    </row>
    <row r="229" spans="3:3" x14ac:dyDescent="0.4">
      <c r="C229" s="52"/>
    </row>
    <row r="230" spans="3:3" x14ac:dyDescent="0.4">
      <c r="C230" s="52"/>
    </row>
    <row r="231" spans="3:3" x14ac:dyDescent="0.4">
      <c r="C231" s="52"/>
    </row>
    <row r="232" spans="3:3" x14ac:dyDescent="0.4">
      <c r="C232" s="52"/>
    </row>
    <row r="233" spans="3:3" x14ac:dyDescent="0.4">
      <c r="C233" s="52"/>
    </row>
    <row r="234" spans="3:3" x14ac:dyDescent="0.4">
      <c r="C234" s="52"/>
    </row>
    <row r="235" spans="3:3" x14ac:dyDescent="0.4">
      <c r="C235" s="52"/>
    </row>
    <row r="236" spans="3:3" x14ac:dyDescent="0.4">
      <c r="C236" s="52"/>
    </row>
    <row r="237" spans="3:3" x14ac:dyDescent="0.4">
      <c r="C237" s="52"/>
    </row>
    <row r="238" spans="3:3" x14ac:dyDescent="0.4">
      <c r="C238" s="52"/>
    </row>
    <row r="239" spans="3:3" x14ac:dyDescent="0.4">
      <c r="C239" s="52"/>
    </row>
    <row r="240" spans="3:3" x14ac:dyDescent="0.4">
      <c r="C240" s="52"/>
    </row>
    <row r="241" spans="3:3" x14ac:dyDescent="0.4">
      <c r="C241" s="52"/>
    </row>
    <row r="242" spans="3:3" x14ac:dyDescent="0.4">
      <c r="C242" s="52"/>
    </row>
    <row r="243" spans="3:3" x14ac:dyDescent="0.4">
      <c r="C243" s="52"/>
    </row>
    <row r="244" spans="3:3" x14ac:dyDescent="0.4">
      <c r="C244" s="52"/>
    </row>
    <row r="245" spans="3:3" x14ac:dyDescent="0.4">
      <c r="C245" s="52"/>
    </row>
    <row r="246" spans="3:3" x14ac:dyDescent="0.4">
      <c r="C246" s="52"/>
    </row>
    <row r="247" spans="3:3" x14ac:dyDescent="0.4">
      <c r="C247" s="52"/>
    </row>
    <row r="248" spans="3:3" x14ac:dyDescent="0.4">
      <c r="C248" s="52"/>
    </row>
    <row r="249" spans="3:3" x14ac:dyDescent="0.4">
      <c r="C249" s="52"/>
    </row>
    <row r="250" spans="3:3" x14ac:dyDescent="0.4">
      <c r="C250" s="52"/>
    </row>
    <row r="251" spans="3:3" x14ac:dyDescent="0.4">
      <c r="C251" s="52"/>
    </row>
    <row r="252" spans="3:3" x14ac:dyDescent="0.4">
      <c r="C252" s="52"/>
    </row>
    <row r="253" spans="3:3" x14ac:dyDescent="0.4">
      <c r="C253" s="52"/>
    </row>
    <row r="254" spans="3:3" x14ac:dyDescent="0.4">
      <c r="C254" s="52"/>
    </row>
    <row r="255" spans="3:3" x14ac:dyDescent="0.4">
      <c r="C255" s="52"/>
    </row>
    <row r="256" spans="3:3" x14ac:dyDescent="0.4">
      <c r="C256" s="52"/>
    </row>
    <row r="257" spans="3:3" x14ac:dyDescent="0.4">
      <c r="C257" s="52"/>
    </row>
    <row r="258" spans="3:3" x14ac:dyDescent="0.4">
      <c r="C258" s="52"/>
    </row>
    <row r="259" spans="3:3" x14ac:dyDescent="0.4">
      <c r="C259" s="52"/>
    </row>
    <row r="260" spans="3:3" x14ac:dyDescent="0.4">
      <c r="C260" s="52"/>
    </row>
  </sheetData>
  <sheetProtection password="CF21"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700-000000000000}"/>
    <hyperlink ref="B4" location="Gender!C2" display="Gender!C2" xr:uid="{00000000-0004-0000-0700-000001000000}"/>
    <hyperlink ref="B6" location="Age!C2" display="Age!C2" xr:uid="{00000000-0004-0000-0700-000002000000}"/>
    <hyperlink ref="B8" location="Indigenous!C2" display="Indigenous!C2" xr:uid="{00000000-0004-0000-0700-000003000000}"/>
    <hyperlink ref="B10" location="Birthplaces!C2" display="Birthplaces!C2" xr:uid="{00000000-0004-0000-0700-000004000000}"/>
    <hyperlink ref="B12" location="Language!C2" display="Language!C2" xr:uid="{00000000-0004-0000-0700-000005000000}"/>
    <hyperlink ref="B14" location="Fluency!C2" display="Fluency!C2" xr:uid="{00000000-0004-0000-0700-000006000000}"/>
    <hyperlink ref="B16" location="'Year of arrival'!C2" display="'Year of arrival'!C2" xr:uid="{00000000-0004-0000-0700-000007000000}"/>
    <hyperlink ref="B18" location="Religion!C2" display="Religion!C2" xr:uid="{00000000-0004-0000-0700-000008000000}"/>
    <hyperlink ref="B20" location="'School Level'!C2" display="'School Level'!C2" xr:uid="{00000000-0004-0000-0700-000009000000}"/>
    <hyperlink ref="B22" location="'Post School'!C2" display="'Post School'!C2" xr:uid="{00000000-0004-0000-0700-00000A000000}"/>
    <hyperlink ref="B24" location="'Labour force'!C2" display="'Labour force'!C2" xr:uid="{00000000-0004-0000-0700-00000B000000}"/>
    <hyperlink ref="B26" location="Volunteering!C2" display="Volunteering!C2" xr:uid="{00000000-0004-0000-0700-00000C000000}"/>
    <hyperlink ref="B28" location="Incomes!C2" display="Incomes!C2" xr:uid="{00000000-0004-0000-0700-00000D000000}"/>
    <hyperlink ref="B30" location="Disability!C2" display="Disability!C2" xr:uid="{00000000-0004-0000-0700-00000E000000}"/>
    <hyperlink ref="B32" location="Carers!C2" display="Carers!C2" xr:uid="{00000000-0004-0000-0700-00000F000000}"/>
    <hyperlink ref="B34" location="'Marital Status'!C2" display="'Marital Status'!C2" xr:uid="{00000000-0004-0000-0700-000010000000}"/>
    <hyperlink ref="B36" location="Relationship!C2" display="Relationship!C2" xr:uid="{00000000-0004-0000-0700-000011000000}"/>
    <hyperlink ref="B38" location="'Home ownership'!C2" display="'Home ownership'!C2" xr:uid="{00000000-0004-0000-0700-000012000000}"/>
    <hyperlink ref="B40" location="'Non Private Accom'!C2" display="'Non Private Accom'!C2" xr:uid="{00000000-0004-0000-0700-000013000000}"/>
    <hyperlink ref="B42" location="Pensions!C2" display="Pensions!C2" xr:uid="{00000000-0004-0000-0700-000014000000}"/>
    <hyperlink ref="B44" location="Comparison!E3" display="Comparison!E3" xr:uid="{00000000-0004-0000-0700-000015000000}"/>
  </hyperlinks>
  <pageMargins left="0.3937007874015748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Q260"/>
  <sheetViews>
    <sheetView showGridLines="0" showRowColHeaders="0" workbookViewId="0">
      <selection activeCell="B14" sqref="B14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0" width="9.1328125" style="16"/>
    <col min="11" max="11" width="4.73046875" style="49" customWidth="1"/>
    <col min="12" max="12" width="20.86328125" style="49" customWidth="1"/>
    <col min="13" max="13" width="6.86328125" style="49" customWidth="1"/>
    <col min="14" max="14" width="9.1328125" style="49"/>
    <col min="15" max="15" width="4.59765625" style="49" customWidth="1"/>
    <col min="16" max="16" width="16.59765625" style="49" customWidth="1"/>
    <col min="17" max="17" width="8.86328125" style="49" customWidth="1"/>
    <col min="18" max="16384" width="9.1328125" style="16"/>
  </cols>
  <sheetData>
    <row r="1" spans="2:17" ht="28.5" x14ac:dyDescent="0.85">
      <c r="D1" s="123" t="s">
        <v>435</v>
      </c>
      <c r="E1" s="123"/>
      <c r="F1" s="123"/>
      <c r="G1" s="123"/>
      <c r="H1" s="123"/>
      <c r="I1" s="123"/>
      <c r="J1" s="117" t="s">
        <v>418</v>
      </c>
    </row>
    <row r="2" spans="2:17" ht="18" x14ac:dyDescent="0.55000000000000004">
      <c r="G2" s="137" t="s">
        <v>334</v>
      </c>
      <c r="H2" s="137"/>
      <c r="I2" s="137"/>
    </row>
    <row r="3" spans="2:17" ht="15.75" customHeight="1" x14ac:dyDescent="0.55000000000000004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  <c r="J3" s="141" t="str">
        <f>CONCATENATE("Top 50 Spoken Non-English Languages: ",E3)</f>
        <v>Top 50 Spoken Non-English Languages: Hume</v>
      </c>
      <c r="K3" s="141"/>
      <c r="L3" s="141"/>
      <c r="M3" s="141"/>
      <c r="N3" s="141"/>
      <c r="O3" s="141"/>
      <c r="P3" s="141"/>
      <c r="Q3" s="141"/>
    </row>
    <row r="4" spans="2:17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7" x14ac:dyDescent="0.4">
      <c r="B5" s="13"/>
      <c r="C5" s="25">
        <v>74</v>
      </c>
      <c r="D5" s="26" t="s">
        <v>80</v>
      </c>
      <c r="E5" s="27">
        <f>VLOOKUP($C5,'Data Sheet 0'!$A$5:$CE$253,2+Sheet1!$D$9)</f>
        <v>10832</v>
      </c>
      <c r="F5" s="28">
        <f>E5/E$56*100</f>
        <v>53.111056631527333</v>
      </c>
      <c r="G5" s="24"/>
      <c r="H5" s="27">
        <f>VLOOKUP($C5,'Data Sheet 0'!$A$5:$CE$253,2+Sheet1!$D$15)</f>
        <v>387770</v>
      </c>
      <c r="I5" s="28">
        <f>H5/H$56*100</f>
        <v>62.53941271625586</v>
      </c>
      <c r="K5" s="49">
        <v>1</v>
      </c>
      <c r="L5" s="47" t="s">
        <v>80</v>
      </c>
      <c r="M5" s="51">
        <f>E5</f>
        <v>10832</v>
      </c>
      <c r="N5" s="49">
        <f>M5+K5*0.0001</f>
        <v>10832.000099999999</v>
      </c>
      <c r="O5" s="49">
        <f>RANK(N5,N$5:N$54)</f>
        <v>1</v>
      </c>
      <c r="P5" s="49" t="str">
        <f>VLOOKUP(MATCH(K5,O$5:O$54,0),$K$5:$M$54,2)</f>
        <v>English</v>
      </c>
      <c r="Q5" s="49">
        <f>VLOOKUP(MATCH(K5,O$5:O$54,0),$K$5:$M$54,3)</f>
        <v>10832</v>
      </c>
    </row>
    <row r="6" spans="2:17" x14ac:dyDescent="0.4">
      <c r="B6" s="21" t="s">
        <v>338</v>
      </c>
      <c r="C6" s="25">
        <v>75</v>
      </c>
      <c r="D6" s="26" t="s">
        <v>81</v>
      </c>
      <c r="E6" s="27">
        <f>VLOOKUP($C6,'Data Sheet 0'!$A$5:$CE$253,2+Sheet1!$D$9)</f>
        <v>1859</v>
      </c>
      <c r="F6" s="28">
        <f t="shared" ref="F6:F56" si="0">E6/E$56*100</f>
        <v>9.1149791615592051</v>
      </c>
      <c r="G6" s="24"/>
      <c r="H6" s="27">
        <f>VLOOKUP($C6,'Data Sheet 0'!$A$5:$CE$253,2+Sheet1!$D$15)</f>
        <v>41742</v>
      </c>
      <c r="I6" s="28">
        <f t="shared" ref="I6:I56" si="1">H6/H$56*100</f>
        <v>6.7321354555585842</v>
      </c>
      <c r="K6" s="49">
        <v>2</v>
      </c>
      <c r="L6" s="47" t="s">
        <v>81</v>
      </c>
      <c r="M6" s="51">
        <f t="shared" ref="M6:M54" si="2">E6</f>
        <v>1859</v>
      </c>
      <c r="N6" s="49">
        <f t="shared" ref="N6:N54" si="3">M6+K6*0.0001</f>
        <v>1859.0001999999999</v>
      </c>
      <c r="O6" s="49">
        <f t="shared" ref="O6:O54" si="4">RANK(N6,N$5:N$54)</f>
        <v>2</v>
      </c>
      <c r="P6" s="49" t="str">
        <f t="shared" ref="P6:P54" si="5">VLOOKUP(MATCH(K6,O$5:O$54,0),$K$5:$M$54,2)</f>
        <v>Italian</v>
      </c>
      <c r="Q6" s="49">
        <f t="shared" ref="Q6:Q54" si="6">VLOOKUP(MATCH(K6,O$5:O$54,0),$K$5:$M$54,3)</f>
        <v>1859</v>
      </c>
    </row>
    <row r="7" spans="2:17" x14ac:dyDescent="0.4">
      <c r="B7" s="32"/>
      <c r="C7" s="25">
        <v>76</v>
      </c>
      <c r="D7" s="26" t="s">
        <v>82</v>
      </c>
      <c r="E7" s="27">
        <f>VLOOKUP($C7,'Data Sheet 0'!$A$5:$CE$253,2+Sheet1!$D$9)</f>
        <v>783</v>
      </c>
      <c r="F7" s="28">
        <f t="shared" si="0"/>
        <v>3.8391762686933069</v>
      </c>
      <c r="G7" s="24"/>
      <c r="H7" s="27">
        <f>VLOOKUP($C7,'Data Sheet 0'!$A$5:$CE$253,2+Sheet1!$D$15)</f>
        <v>33685</v>
      </c>
      <c r="I7" s="28">
        <f t="shared" si="1"/>
        <v>5.4327052565878704</v>
      </c>
      <c r="K7" s="49">
        <v>3</v>
      </c>
      <c r="L7" s="47" t="s">
        <v>82</v>
      </c>
      <c r="M7" s="51">
        <f t="shared" si="2"/>
        <v>783</v>
      </c>
      <c r="N7" s="49">
        <f t="shared" si="3"/>
        <v>783.00030000000004</v>
      </c>
      <c r="O7" s="49">
        <f t="shared" si="4"/>
        <v>5</v>
      </c>
      <c r="P7" s="49" t="str">
        <f t="shared" si="5"/>
        <v>Turkish</v>
      </c>
      <c r="Q7" s="49">
        <f t="shared" si="6"/>
        <v>1011</v>
      </c>
    </row>
    <row r="8" spans="2:17" x14ac:dyDescent="0.4">
      <c r="B8" s="21" t="s">
        <v>339</v>
      </c>
      <c r="C8" s="25">
        <v>77</v>
      </c>
      <c r="D8" s="26" t="s">
        <v>83</v>
      </c>
      <c r="E8" s="27">
        <f>VLOOKUP($C8,'Data Sheet 0'!$A$5:$CE$253,2+Sheet1!$D$9)</f>
        <v>61</v>
      </c>
      <c r="F8" s="28">
        <f t="shared" si="0"/>
        <v>0.29909291493012996</v>
      </c>
      <c r="G8" s="24"/>
      <c r="H8" s="27">
        <f>VLOOKUP($C8,'Data Sheet 0'!$A$5:$CE$253,2+Sheet1!$D$15)</f>
        <v>10050</v>
      </c>
      <c r="I8" s="28">
        <f t="shared" si="1"/>
        <v>1.6208605559954907</v>
      </c>
      <c r="K8" s="49">
        <v>4</v>
      </c>
      <c r="L8" s="47" t="s">
        <v>83</v>
      </c>
      <c r="M8" s="51">
        <f t="shared" si="2"/>
        <v>61</v>
      </c>
      <c r="N8" s="49">
        <f t="shared" si="3"/>
        <v>61.000399999999999</v>
      </c>
      <c r="O8" s="49">
        <f t="shared" si="4"/>
        <v>23</v>
      </c>
      <c r="P8" s="49" t="str">
        <f t="shared" si="5"/>
        <v>Arabic</v>
      </c>
      <c r="Q8" s="49">
        <f t="shared" si="6"/>
        <v>791</v>
      </c>
    </row>
    <row r="9" spans="2:17" x14ac:dyDescent="0.4">
      <c r="B9" s="37"/>
      <c r="C9" s="25">
        <v>78</v>
      </c>
      <c r="D9" s="26" t="s">
        <v>84</v>
      </c>
      <c r="E9" s="27">
        <f>VLOOKUP($C9,'Data Sheet 0'!$A$5:$CE$253,2+Sheet1!$D$9)</f>
        <v>81</v>
      </c>
      <c r="F9" s="28">
        <f t="shared" si="0"/>
        <v>0.39715616572689383</v>
      </c>
      <c r="G9" s="24"/>
      <c r="H9" s="27">
        <f>VLOOKUP($C9,'Data Sheet 0'!$A$5:$CE$253,2+Sheet1!$D$15)</f>
        <v>9308</v>
      </c>
      <c r="I9" s="28">
        <f t="shared" si="1"/>
        <v>1.5011910502692565</v>
      </c>
      <c r="K9" s="49">
        <v>5</v>
      </c>
      <c r="L9" s="47" t="s">
        <v>84</v>
      </c>
      <c r="M9" s="51">
        <f t="shared" si="2"/>
        <v>81</v>
      </c>
      <c r="N9" s="49">
        <f t="shared" si="3"/>
        <v>81.000500000000002</v>
      </c>
      <c r="O9" s="49">
        <f t="shared" si="4"/>
        <v>19</v>
      </c>
      <c r="P9" s="49" t="str">
        <f t="shared" si="5"/>
        <v>Greek</v>
      </c>
      <c r="Q9" s="49">
        <f t="shared" si="6"/>
        <v>783</v>
      </c>
    </row>
    <row r="10" spans="2:17" x14ac:dyDescent="0.4">
      <c r="B10" s="21" t="s">
        <v>340</v>
      </c>
      <c r="C10" s="25">
        <v>79</v>
      </c>
      <c r="D10" s="26" t="s">
        <v>85</v>
      </c>
      <c r="E10" s="27">
        <f>VLOOKUP($C10,'Data Sheet 0'!$A$5:$CE$253,2+Sheet1!$D$9)</f>
        <v>495</v>
      </c>
      <c r="F10" s="28">
        <f t="shared" si="0"/>
        <v>2.4270654572199071</v>
      </c>
      <c r="G10" s="24"/>
      <c r="H10" s="27">
        <f>VLOOKUP($C10,'Data Sheet 0'!$A$5:$CE$253,2+Sheet1!$D$15)</f>
        <v>7605</v>
      </c>
      <c r="I10" s="28">
        <f t="shared" si="1"/>
        <v>1.2265317938652442</v>
      </c>
      <c r="K10" s="49">
        <v>6</v>
      </c>
      <c r="L10" s="47" t="s">
        <v>85</v>
      </c>
      <c r="M10" s="51">
        <f t="shared" si="2"/>
        <v>495</v>
      </c>
      <c r="N10" s="49">
        <f t="shared" si="3"/>
        <v>495.00060000000002</v>
      </c>
      <c r="O10" s="49">
        <f t="shared" si="4"/>
        <v>6</v>
      </c>
      <c r="P10" s="49" t="str">
        <f t="shared" si="5"/>
        <v>Maltese</v>
      </c>
      <c r="Q10" s="49">
        <f t="shared" si="6"/>
        <v>495</v>
      </c>
    </row>
    <row r="11" spans="2:17" x14ac:dyDescent="0.4">
      <c r="B11" s="37"/>
      <c r="C11" s="25">
        <v>80</v>
      </c>
      <c r="D11" s="26" t="s">
        <v>86</v>
      </c>
      <c r="E11" s="27">
        <f>VLOOKUP($C11,'Data Sheet 0'!$A$5:$CE$253,2+Sheet1!$D$9)</f>
        <v>105</v>
      </c>
      <c r="F11" s="28">
        <f t="shared" si="0"/>
        <v>0.51483206668301051</v>
      </c>
      <c r="G11" s="24"/>
      <c r="H11" s="27">
        <f>VLOOKUP($C11,'Data Sheet 0'!$A$5:$CE$253,2+Sheet1!$D$15)</f>
        <v>5536</v>
      </c>
      <c r="I11" s="28">
        <f t="shared" si="1"/>
        <v>0.89284418288468026</v>
      </c>
      <c r="K11" s="49">
        <v>7</v>
      </c>
      <c r="L11" s="47" t="s">
        <v>86</v>
      </c>
      <c r="M11" s="51">
        <f t="shared" si="2"/>
        <v>105</v>
      </c>
      <c r="N11" s="49">
        <f t="shared" si="3"/>
        <v>105.00069999999999</v>
      </c>
      <c r="O11" s="49">
        <f t="shared" si="4"/>
        <v>14</v>
      </c>
      <c r="P11" s="49" t="str">
        <f t="shared" si="5"/>
        <v>Assyrian Neo-Aramaic</v>
      </c>
      <c r="Q11" s="49">
        <f t="shared" si="6"/>
        <v>354</v>
      </c>
    </row>
    <row r="12" spans="2:17" x14ac:dyDescent="0.4">
      <c r="B12" s="21" t="s">
        <v>341</v>
      </c>
      <c r="C12" s="25">
        <v>81</v>
      </c>
      <c r="D12" s="26" t="s">
        <v>87</v>
      </c>
      <c r="E12" s="27">
        <f>VLOOKUP($C12,'Data Sheet 0'!$A$5:$CE$253,2+Sheet1!$D$9)</f>
        <v>353</v>
      </c>
      <c r="F12" s="28">
        <f t="shared" si="0"/>
        <v>1.730816376562883</v>
      </c>
      <c r="G12" s="24"/>
      <c r="H12" s="27">
        <f>VLOOKUP($C12,'Data Sheet 0'!$A$5:$CE$253,2+Sheet1!$D$15)</f>
        <v>5893</v>
      </c>
      <c r="I12" s="28">
        <f t="shared" si="1"/>
        <v>0.95042102054541566</v>
      </c>
      <c r="K12" s="49">
        <v>8</v>
      </c>
      <c r="L12" s="47" t="s">
        <v>87</v>
      </c>
      <c r="M12" s="51">
        <f t="shared" si="2"/>
        <v>353</v>
      </c>
      <c r="N12" s="49">
        <f t="shared" si="3"/>
        <v>353.00080000000003</v>
      </c>
      <c r="O12" s="49">
        <f t="shared" si="4"/>
        <v>8</v>
      </c>
      <c r="P12" s="49" t="str">
        <f t="shared" si="5"/>
        <v>Croatian</v>
      </c>
      <c r="Q12" s="49">
        <f t="shared" si="6"/>
        <v>353</v>
      </c>
    </row>
    <row r="13" spans="2:17" x14ac:dyDescent="0.4">
      <c r="B13" s="37"/>
      <c r="C13" s="25">
        <v>82</v>
      </c>
      <c r="D13" s="26" t="s">
        <v>88</v>
      </c>
      <c r="E13" s="27">
        <f>VLOOKUP($C13,'Data Sheet 0'!$A$5:$CE$253,2+Sheet1!$D$9)</f>
        <v>81</v>
      </c>
      <c r="F13" s="28">
        <f t="shared" si="0"/>
        <v>0.39715616572689383</v>
      </c>
      <c r="G13" s="24"/>
      <c r="H13" s="27">
        <f>VLOOKUP($C13,'Data Sheet 0'!$A$5:$CE$253,2+Sheet1!$D$15)</f>
        <v>6560</v>
      </c>
      <c r="I13" s="28">
        <f t="shared" si="1"/>
        <v>1.0579945519731759</v>
      </c>
      <c r="K13" s="49">
        <v>9</v>
      </c>
      <c r="L13" s="47" t="s">
        <v>88</v>
      </c>
      <c r="M13" s="51">
        <f t="shared" si="2"/>
        <v>81</v>
      </c>
      <c r="N13" s="49">
        <f t="shared" si="3"/>
        <v>81.000900000000001</v>
      </c>
      <c r="O13" s="49">
        <f t="shared" si="4"/>
        <v>18</v>
      </c>
      <c r="P13" s="49" t="str">
        <f t="shared" si="5"/>
        <v>Spanish</v>
      </c>
      <c r="Q13" s="49">
        <f t="shared" si="6"/>
        <v>200</v>
      </c>
    </row>
    <row r="14" spans="2:17" x14ac:dyDescent="0.4">
      <c r="B14" s="21" t="s">
        <v>342</v>
      </c>
      <c r="C14" s="25">
        <v>83</v>
      </c>
      <c r="D14" s="26" t="s">
        <v>89</v>
      </c>
      <c r="E14" s="27">
        <f>VLOOKUP($C14,'Data Sheet 0'!$A$5:$CE$253,2+Sheet1!$D$9)</f>
        <v>143</v>
      </c>
      <c r="F14" s="28">
        <f t="shared" si="0"/>
        <v>0.70115224319686198</v>
      </c>
      <c r="G14" s="24"/>
      <c r="H14" s="27">
        <f>VLOOKUP($C14,'Data Sheet 0'!$A$5:$CE$253,2+Sheet1!$D$15)</f>
        <v>6454</v>
      </c>
      <c r="I14" s="28">
        <f t="shared" si="1"/>
        <v>1.0408989082979996</v>
      </c>
      <c r="K14" s="49">
        <v>10</v>
      </c>
      <c r="L14" s="47" t="s">
        <v>89</v>
      </c>
      <c r="M14" s="51">
        <f t="shared" si="2"/>
        <v>143</v>
      </c>
      <c r="N14" s="49">
        <f t="shared" si="3"/>
        <v>143.001</v>
      </c>
      <c r="O14" s="49">
        <f t="shared" si="4"/>
        <v>10</v>
      </c>
      <c r="P14" s="49" t="str">
        <f t="shared" si="5"/>
        <v>Vietnamese</v>
      </c>
      <c r="Q14" s="49">
        <f t="shared" si="6"/>
        <v>143</v>
      </c>
    </row>
    <row r="15" spans="2:17" x14ac:dyDescent="0.4">
      <c r="B15" s="32"/>
      <c r="C15" s="25">
        <v>84</v>
      </c>
      <c r="D15" s="26" t="s">
        <v>90</v>
      </c>
      <c r="E15" s="27">
        <f>VLOOKUP($C15,'Data Sheet 0'!$A$5:$CE$253,2+Sheet1!$D$9)</f>
        <v>791</v>
      </c>
      <c r="F15" s="28">
        <f t="shared" si="0"/>
        <v>3.8784015690120124</v>
      </c>
      <c r="G15" s="24"/>
      <c r="H15" s="27">
        <f>VLOOKUP($C15,'Data Sheet 0'!$A$5:$CE$253,2+Sheet1!$D$15)</f>
        <v>5899</v>
      </c>
      <c r="I15" s="28">
        <f t="shared" si="1"/>
        <v>0.95138869848929342</v>
      </c>
      <c r="K15" s="49">
        <v>11</v>
      </c>
      <c r="L15" s="47" t="s">
        <v>90</v>
      </c>
      <c r="M15" s="51">
        <f t="shared" si="2"/>
        <v>791</v>
      </c>
      <c r="N15" s="49">
        <f t="shared" si="3"/>
        <v>791.00109999999995</v>
      </c>
      <c r="O15" s="49">
        <f t="shared" si="4"/>
        <v>4</v>
      </c>
      <c r="P15" s="49" t="str">
        <f t="shared" si="5"/>
        <v>Sinhalese</v>
      </c>
      <c r="Q15" s="49">
        <f t="shared" si="6"/>
        <v>132</v>
      </c>
    </row>
    <row r="16" spans="2:17" x14ac:dyDescent="0.4">
      <c r="B16" s="21" t="s">
        <v>343</v>
      </c>
      <c r="C16" s="25">
        <v>85</v>
      </c>
      <c r="D16" s="26" t="s">
        <v>91</v>
      </c>
      <c r="E16" s="27">
        <f>VLOOKUP($C16,'Data Sheet 0'!$A$5:$CE$253,2+Sheet1!$D$9)</f>
        <v>200</v>
      </c>
      <c r="F16" s="28">
        <f t="shared" si="0"/>
        <v>0.98063250796763912</v>
      </c>
      <c r="G16" s="24"/>
      <c r="H16" s="27">
        <f>VLOOKUP($C16,'Data Sheet 0'!$A$5:$CE$253,2+Sheet1!$D$15)</f>
        <v>4747</v>
      </c>
      <c r="I16" s="28">
        <f t="shared" si="1"/>
        <v>0.7655945332647357</v>
      </c>
      <c r="K16" s="49">
        <v>12</v>
      </c>
      <c r="L16" s="47" t="s">
        <v>91</v>
      </c>
      <c r="M16" s="51">
        <f t="shared" si="2"/>
        <v>200</v>
      </c>
      <c r="N16" s="49">
        <f t="shared" si="3"/>
        <v>200.00120000000001</v>
      </c>
      <c r="O16" s="49">
        <f t="shared" si="4"/>
        <v>9</v>
      </c>
      <c r="P16" s="49" t="str">
        <f t="shared" si="5"/>
        <v>Serbian</v>
      </c>
      <c r="Q16" s="49">
        <f t="shared" si="6"/>
        <v>131</v>
      </c>
    </row>
    <row r="17" spans="2:17" x14ac:dyDescent="0.4">
      <c r="B17" s="32"/>
      <c r="C17" s="25">
        <v>86</v>
      </c>
      <c r="D17" s="26" t="s">
        <v>92</v>
      </c>
      <c r="E17" s="27">
        <f>VLOOKUP($C17,'Data Sheet 0'!$A$5:$CE$253,2+Sheet1!$D$9)</f>
        <v>107</v>
      </c>
      <c r="F17" s="28">
        <f t="shared" si="0"/>
        <v>0.52463839176268701</v>
      </c>
      <c r="G17" s="24"/>
      <c r="H17" s="27">
        <f>VLOOKUP($C17,'Data Sheet 0'!$A$5:$CE$253,2+Sheet1!$D$15)</f>
        <v>4245</v>
      </c>
      <c r="I17" s="28">
        <f t="shared" si="1"/>
        <v>0.68463214529361771</v>
      </c>
      <c r="K17" s="49">
        <v>13</v>
      </c>
      <c r="L17" s="47" t="s">
        <v>92</v>
      </c>
      <c r="M17" s="51">
        <f t="shared" si="2"/>
        <v>107</v>
      </c>
      <c r="N17" s="49">
        <f t="shared" si="3"/>
        <v>107.0013</v>
      </c>
      <c r="O17" s="49">
        <f t="shared" si="4"/>
        <v>13</v>
      </c>
      <c r="P17" s="49" t="str">
        <f t="shared" si="5"/>
        <v>Polish</v>
      </c>
      <c r="Q17" s="49">
        <f t="shared" si="6"/>
        <v>107</v>
      </c>
    </row>
    <row r="18" spans="2:17" x14ac:dyDescent="0.4">
      <c r="B18" s="21" t="s">
        <v>344</v>
      </c>
      <c r="C18" s="25">
        <v>87</v>
      </c>
      <c r="D18" s="26" t="s">
        <v>93</v>
      </c>
      <c r="E18" s="27">
        <f>VLOOKUP($C18,'Data Sheet 0'!$A$5:$CE$253,2+Sheet1!$D$9)</f>
        <v>27</v>
      </c>
      <c r="F18" s="28">
        <f t="shared" si="0"/>
        <v>0.13238538857563129</v>
      </c>
      <c r="G18" s="24"/>
      <c r="H18" s="27">
        <f>VLOOKUP($C18,'Data Sheet 0'!$A$5:$CE$253,2+Sheet1!$D$15)</f>
        <v>3872</v>
      </c>
      <c r="I18" s="28">
        <f t="shared" si="1"/>
        <v>0.62447483311587459</v>
      </c>
      <c r="K18" s="49">
        <v>14</v>
      </c>
      <c r="L18" s="47" t="s">
        <v>93</v>
      </c>
      <c r="M18" s="51">
        <f t="shared" si="2"/>
        <v>27</v>
      </c>
      <c r="N18" s="49">
        <f t="shared" si="3"/>
        <v>27.0014</v>
      </c>
      <c r="O18" s="49">
        <f t="shared" si="4"/>
        <v>30</v>
      </c>
      <c r="P18" s="49" t="str">
        <f t="shared" si="5"/>
        <v>German</v>
      </c>
      <c r="Q18" s="49">
        <f t="shared" si="6"/>
        <v>105</v>
      </c>
    </row>
    <row r="19" spans="2:17" x14ac:dyDescent="0.4">
      <c r="B19" s="32"/>
      <c r="C19" s="25">
        <v>88</v>
      </c>
      <c r="D19" s="26" t="s">
        <v>94</v>
      </c>
      <c r="E19" s="27">
        <f>VLOOKUP($C19,'Data Sheet 0'!$A$5:$CE$253,2+Sheet1!$D$9)</f>
        <v>36</v>
      </c>
      <c r="F19" s="28">
        <f t="shared" si="0"/>
        <v>0.17651385143417506</v>
      </c>
      <c r="G19" s="24"/>
      <c r="H19" s="27">
        <f>VLOOKUP($C19,'Data Sheet 0'!$A$5:$CE$253,2+Sheet1!$D$15)</f>
        <v>2605</v>
      </c>
      <c r="I19" s="28">
        <f t="shared" si="1"/>
        <v>0.42013350730032367</v>
      </c>
      <c r="K19" s="49">
        <v>15</v>
      </c>
      <c r="L19" s="47" t="s">
        <v>94</v>
      </c>
      <c r="M19" s="51">
        <f t="shared" si="2"/>
        <v>36</v>
      </c>
      <c r="N19" s="49">
        <f t="shared" si="3"/>
        <v>36.0015</v>
      </c>
      <c r="O19" s="49">
        <f t="shared" si="4"/>
        <v>28</v>
      </c>
      <c r="P19" s="49" t="str">
        <f t="shared" si="5"/>
        <v>Hindi</v>
      </c>
      <c r="Q19" s="49">
        <f t="shared" si="6"/>
        <v>101</v>
      </c>
    </row>
    <row r="20" spans="2:17" x14ac:dyDescent="0.4">
      <c r="B20" s="21" t="s">
        <v>345</v>
      </c>
      <c r="C20" s="25">
        <v>89</v>
      </c>
      <c r="D20" s="26" t="s">
        <v>95</v>
      </c>
      <c r="E20" s="27">
        <f>VLOOKUP($C20,'Data Sheet 0'!$A$5:$CE$253,2+Sheet1!$D$9)</f>
        <v>131</v>
      </c>
      <c r="F20" s="28">
        <f t="shared" si="0"/>
        <v>0.64231429271880358</v>
      </c>
      <c r="G20" s="24"/>
      <c r="H20" s="27">
        <f>VLOOKUP($C20,'Data Sheet 0'!$A$5:$CE$253,2+Sheet1!$D$15)</f>
        <v>2936</v>
      </c>
      <c r="I20" s="28">
        <f t="shared" si="1"/>
        <v>0.47351707387092146</v>
      </c>
      <c r="K20" s="49">
        <v>16</v>
      </c>
      <c r="L20" s="47" t="s">
        <v>95</v>
      </c>
      <c r="M20" s="51">
        <f t="shared" si="2"/>
        <v>131</v>
      </c>
      <c r="N20" s="49">
        <f t="shared" si="3"/>
        <v>131.0016</v>
      </c>
      <c r="O20" s="49">
        <f t="shared" si="4"/>
        <v>12</v>
      </c>
      <c r="P20" s="49" t="str">
        <f t="shared" si="5"/>
        <v>Punjabi</v>
      </c>
      <c r="Q20" s="49">
        <f t="shared" si="6"/>
        <v>99</v>
      </c>
    </row>
    <row r="21" spans="2:17" x14ac:dyDescent="0.4">
      <c r="B21" s="32"/>
      <c r="C21" s="25">
        <v>90</v>
      </c>
      <c r="D21" s="26" t="s">
        <v>96</v>
      </c>
      <c r="E21" s="27">
        <f>VLOOKUP($C21,'Data Sheet 0'!$A$5:$CE$253,2+Sheet1!$D$9)</f>
        <v>1011</v>
      </c>
      <c r="F21" s="28">
        <f t="shared" si="0"/>
        <v>4.9570973277764159</v>
      </c>
      <c r="G21" s="24"/>
      <c r="H21" s="27">
        <f>VLOOKUP($C21,'Data Sheet 0'!$A$5:$CE$253,2+Sheet1!$D$15)</f>
        <v>3006</v>
      </c>
      <c r="I21" s="28">
        <f t="shared" si="1"/>
        <v>0.48480664988283029</v>
      </c>
      <c r="K21" s="49">
        <v>17</v>
      </c>
      <c r="L21" s="47" t="s">
        <v>96</v>
      </c>
      <c r="M21" s="51">
        <f t="shared" si="2"/>
        <v>1011</v>
      </c>
      <c r="N21" s="49">
        <f t="shared" si="3"/>
        <v>1011.0017</v>
      </c>
      <c r="O21" s="49">
        <f t="shared" si="4"/>
        <v>3</v>
      </c>
      <c r="P21" s="49" t="str">
        <f t="shared" si="5"/>
        <v>Tagalog</v>
      </c>
      <c r="Q21" s="49">
        <f t="shared" si="6"/>
        <v>88</v>
      </c>
    </row>
    <row r="22" spans="2:17" x14ac:dyDescent="0.4">
      <c r="B22" s="21" t="s">
        <v>323</v>
      </c>
      <c r="C22" s="25">
        <v>91</v>
      </c>
      <c r="D22" s="26" t="s">
        <v>97</v>
      </c>
      <c r="E22" s="27">
        <f>VLOOKUP($C22,'Data Sheet 0'!$A$5:$CE$253,2+Sheet1!$D$9)</f>
        <v>44</v>
      </c>
      <c r="F22" s="28">
        <f t="shared" si="0"/>
        <v>0.21573915175288061</v>
      </c>
      <c r="G22" s="24"/>
      <c r="H22" s="27">
        <f>VLOOKUP($C22,'Data Sheet 0'!$A$5:$CE$253,2+Sheet1!$D$15)</f>
        <v>2845</v>
      </c>
      <c r="I22" s="28">
        <f t="shared" si="1"/>
        <v>0.45884062505543988</v>
      </c>
      <c r="K22" s="49">
        <v>18</v>
      </c>
      <c r="L22" s="47" t="s">
        <v>97</v>
      </c>
      <c r="M22" s="51">
        <f t="shared" si="2"/>
        <v>44</v>
      </c>
      <c r="N22" s="49">
        <f t="shared" si="3"/>
        <v>44.001800000000003</v>
      </c>
      <c r="O22" s="49">
        <f t="shared" si="4"/>
        <v>27</v>
      </c>
      <c r="P22" s="49" t="str">
        <f t="shared" si="5"/>
        <v>Macedonian</v>
      </c>
      <c r="Q22" s="49">
        <f t="shared" si="6"/>
        <v>81</v>
      </c>
    </row>
    <row r="23" spans="2:17" x14ac:dyDescent="0.4">
      <c r="B23" s="32"/>
      <c r="C23" s="25">
        <v>92</v>
      </c>
      <c r="D23" s="26" t="s">
        <v>98</v>
      </c>
      <c r="E23" s="27">
        <f>VLOOKUP($C23,'Data Sheet 0'!$A$5:$CE$253,2+Sheet1!$D$9)</f>
        <v>48</v>
      </c>
      <c r="F23" s="28">
        <f t="shared" si="0"/>
        <v>0.2353518019122334</v>
      </c>
      <c r="G23" s="24"/>
      <c r="H23" s="27">
        <f>VLOOKUP($C23,'Data Sheet 0'!$A$5:$CE$253,2+Sheet1!$D$15)</f>
        <v>2427</v>
      </c>
      <c r="I23" s="28">
        <f t="shared" si="1"/>
        <v>0.3914257282986125</v>
      </c>
      <c r="K23" s="49">
        <v>19</v>
      </c>
      <c r="L23" s="47" t="s">
        <v>98</v>
      </c>
      <c r="M23" s="51">
        <f t="shared" si="2"/>
        <v>48</v>
      </c>
      <c r="N23" s="49">
        <f t="shared" si="3"/>
        <v>48.001899999999999</v>
      </c>
      <c r="O23" s="49">
        <f t="shared" si="4"/>
        <v>25</v>
      </c>
      <c r="P23" s="49" t="str">
        <f t="shared" si="5"/>
        <v>Mandarin</v>
      </c>
      <c r="Q23" s="49">
        <f t="shared" si="6"/>
        <v>81</v>
      </c>
    </row>
    <row r="24" spans="2:17" x14ac:dyDescent="0.4">
      <c r="B24" s="21" t="s">
        <v>346</v>
      </c>
      <c r="C24" s="25">
        <v>93</v>
      </c>
      <c r="D24" s="26" t="s">
        <v>99</v>
      </c>
      <c r="E24" s="27">
        <f>VLOOKUP($C24,'Data Sheet 0'!$A$5:$CE$253,2+Sheet1!$D$9)</f>
        <v>132</v>
      </c>
      <c r="F24" s="28">
        <f t="shared" si="0"/>
        <v>0.64721745525864183</v>
      </c>
      <c r="G24" s="24"/>
      <c r="H24" s="27">
        <f>VLOOKUP($C24,'Data Sheet 0'!$A$5:$CE$253,2+Sheet1!$D$15)</f>
        <v>1945</v>
      </c>
      <c r="I24" s="28">
        <f t="shared" si="1"/>
        <v>0.31368893347375415</v>
      </c>
      <c r="K24" s="49">
        <v>20</v>
      </c>
      <c r="L24" s="47" t="s">
        <v>99</v>
      </c>
      <c r="M24" s="51">
        <f t="shared" si="2"/>
        <v>132</v>
      </c>
      <c r="N24" s="49">
        <f t="shared" si="3"/>
        <v>132.00200000000001</v>
      </c>
      <c r="O24" s="49">
        <f t="shared" si="4"/>
        <v>11</v>
      </c>
      <c r="P24" s="49" t="str">
        <f t="shared" si="5"/>
        <v>Ukrainian</v>
      </c>
      <c r="Q24" s="49">
        <f t="shared" si="6"/>
        <v>69</v>
      </c>
    </row>
    <row r="25" spans="2:17" x14ac:dyDescent="0.4">
      <c r="B25" s="32"/>
      <c r="C25" s="25">
        <v>94</v>
      </c>
      <c r="D25" s="26" t="s">
        <v>100</v>
      </c>
      <c r="E25" s="27">
        <f>VLOOKUP($C25,'Data Sheet 0'!$A$5:$CE$253,2+Sheet1!$D$9)</f>
        <v>21</v>
      </c>
      <c r="F25" s="28">
        <f t="shared" si="0"/>
        <v>0.10296641333660211</v>
      </c>
      <c r="G25" s="24"/>
      <c r="H25" s="27">
        <f>VLOOKUP($C25,'Data Sheet 0'!$A$5:$CE$253,2+Sheet1!$D$15)</f>
        <v>1680</v>
      </c>
      <c r="I25" s="28">
        <f t="shared" si="1"/>
        <v>0.27094982428581338</v>
      </c>
      <c r="K25" s="49">
        <v>21</v>
      </c>
      <c r="L25" s="47" t="s">
        <v>100</v>
      </c>
      <c r="M25" s="51">
        <f t="shared" si="2"/>
        <v>21</v>
      </c>
      <c r="N25" s="49">
        <f t="shared" si="3"/>
        <v>21.002099999999999</v>
      </c>
      <c r="O25" s="49">
        <f t="shared" si="4"/>
        <v>31</v>
      </c>
      <c r="P25" s="49" t="str">
        <f t="shared" si="5"/>
        <v>Samoan</v>
      </c>
      <c r="Q25" s="49">
        <f t="shared" si="6"/>
        <v>66</v>
      </c>
    </row>
    <row r="26" spans="2:17" x14ac:dyDescent="0.4">
      <c r="B26" s="21" t="s">
        <v>347</v>
      </c>
      <c r="C26" s="25">
        <v>95</v>
      </c>
      <c r="D26" s="26" t="s">
        <v>101</v>
      </c>
      <c r="E26" s="27">
        <f>VLOOKUP($C26,'Data Sheet 0'!$A$5:$CE$253,2+Sheet1!$D$9)</f>
        <v>101</v>
      </c>
      <c r="F26" s="28">
        <f t="shared" si="0"/>
        <v>0.49521941652365781</v>
      </c>
      <c r="G26" s="24"/>
      <c r="H26" s="27">
        <f>VLOOKUP($C26,'Data Sheet 0'!$A$5:$CE$253,2+Sheet1!$D$15)</f>
        <v>1635</v>
      </c>
      <c r="I26" s="28">
        <f t="shared" si="1"/>
        <v>0.26369223970672906</v>
      </c>
      <c r="K26" s="49">
        <v>22</v>
      </c>
      <c r="L26" s="47" t="s">
        <v>101</v>
      </c>
      <c r="M26" s="51">
        <f t="shared" si="2"/>
        <v>101</v>
      </c>
      <c r="N26" s="49">
        <f t="shared" si="3"/>
        <v>101.0022</v>
      </c>
      <c r="O26" s="49">
        <f t="shared" si="4"/>
        <v>15</v>
      </c>
      <c r="P26" s="49" t="str">
        <f t="shared" si="5"/>
        <v>Filipino</v>
      </c>
      <c r="Q26" s="49">
        <f t="shared" si="6"/>
        <v>61</v>
      </c>
    </row>
    <row r="27" spans="2:17" x14ac:dyDescent="0.4">
      <c r="B27" s="32"/>
      <c r="C27" s="25">
        <v>96</v>
      </c>
      <c r="D27" s="26" t="s">
        <v>102</v>
      </c>
      <c r="E27" s="27">
        <f>VLOOKUP($C27,'Data Sheet 0'!$A$5:$CE$253,2+Sheet1!$D$9)</f>
        <v>88</v>
      </c>
      <c r="F27" s="28">
        <f t="shared" si="0"/>
        <v>0.43147830350576122</v>
      </c>
      <c r="G27" s="24"/>
      <c r="H27" s="27">
        <f>VLOOKUP($C27,'Data Sheet 0'!$A$5:$CE$253,2+Sheet1!$D$15)</f>
        <v>1334</v>
      </c>
      <c r="I27" s="28">
        <f t="shared" si="1"/>
        <v>0.21514706285552082</v>
      </c>
      <c r="K27" s="49">
        <v>23</v>
      </c>
      <c r="L27" s="47" t="s">
        <v>102</v>
      </c>
      <c r="M27" s="51">
        <f t="shared" si="2"/>
        <v>88</v>
      </c>
      <c r="N27" s="49">
        <f t="shared" si="3"/>
        <v>88.002300000000005</v>
      </c>
      <c r="O27" s="49">
        <f t="shared" si="4"/>
        <v>17</v>
      </c>
      <c r="P27" s="49" t="str">
        <f t="shared" si="5"/>
        <v>Cantonese</v>
      </c>
      <c r="Q27" s="49">
        <f t="shared" si="6"/>
        <v>61</v>
      </c>
    </row>
    <row r="28" spans="2:17" x14ac:dyDescent="0.4">
      <c r="B28" s="21" t="s">
        <v>348</v>
      </c>
      <c r="C28" s="25">
        <v>97</v>
      </c>
      <c r="D28" s="26" t="s">
        <v>103</v>
      </c>
      <c r="E28" s="27">
        <f>VLOOKUP($C28,'Data Sheet 0'!$A$5:$CE$253,2+Sheet1!$D$9)</f>
        <v>61</v>
      </c>
      <c r="F28" s="28">
        <f t="shared" si="0"/>
        <v>0.29909291493012996</v>
      </c>
      <c r="G28" s="24"/>
      <c r="H28" s="27">
        <f>VLOOKUP($C28,'Data Sheet 0'!$A$5:$CE$253,2+Sheet1!$D$15)</f>
        <v>1302</v>
      </c>
      <c r="I28" s="28">
        <f t="shared" si="1"/>
        <v>0.20998611382150537</v>
      </c>
      <c r="K28" s="49">
        <v>24</v>
      </c>
      <c r="L28" s="47" t="s">
        <v>103</v>
      </c>
      <c r="M28" s="51">
        <f t="shared" si="2"/>
        <v>61</v>
      </c>
      <c r="N28" s="49">
        <f t="shared" si="3"/>
        <v>61.002400000000002</v>
      </c>
      <c r="O28" s="49">
        <f t="shared" si="4"/>
        <v>22</v>
      </c>
      <c r="P28" s="49" t="str">
        <f t="shared" si="5"/>
        <v>Slovene</v>
      </c>
      <c r="Q28" s="49">
        <f t="shared" si="6"/>
        <v>48</v>
      </c>
    </row>
    <row r="29" spans="2:17" x14ac:dyDescent="0.4">
      <c r="B29" s="13"/>
      <c r="C29" s="25">
        <v>98</v>
      </c>
      <c r="D29" s="26" t="s">
        <v>104</v>
      </c>
      <c r="E29" s="27">
        <f>VLOOKUP($C29,'Data Sheet 0'!$A$5:$CE$253,2+Sheet1!$D$9)</f>
        <v>99</v>
      </c>
      <c r="F29" s="28">
        <f t="shared" si="0"/>
        <v>0.48541309144398137</v>
      </c>
      <c r="G29" s="24"/>
      <c r="H29" s="27">
        <f>VLOOKUP($C29,'Data Sheet 0'!$A$5:$CE$253,2+Sheet1!$D$15)</f>
        <v>1229</v>
      </c>
      <c r="I29" s="28">
        <f t="shared" si="1"/>
        <v>0.19821269883765749</v>
      </c>
      <c r="K29" s="49">
        <v>25</v>
      </c>
      <c r="L29" s="47" t="s">
        <v>104</v>
      </c>
      <c r="M29" s="51">
        <f t="shared" si="2"/>
        <v>99</v>
      </c>
      <c r="N29" s="49">
        <f t="shared" si="3"/>
        <v>99.002499999999998</v>
      </c>
      <c r="O29" s="49">
        <f t="shared" si="4"/>
        <v>16</v>
      </c>
      <c r="P29" s="49" t="str">
        <f t="shared" si="5"/>
        <v>Hungarian</v>
      </c>
      <c r="Q29" s="49">
        <f t="shared" si="6"/>
        <v>48</v>
      </c>
    </row>
    <row r="30" spans="2:17" x14ac:dyDescent="0.4">
      <c r="B30" s="21" t="s">
        <v>349</v>
      </c>
      <c r="C30" s="25">
        <v>99</v>
      </c>
      <c r="D30" s="26" t="s">
        <v>105</v>
      </c>
      <c r="E30" s="27">
        <f>VLOOKUP($C30,'Data Sheet 0'!$A$5:$CE$253,2+Sheet1!$D$9)</f>
        <v>69</v>
      </c>
      <c r="F30" s="28">
        <f t="shared" si="0"/>
        <v>0.33831821524883549</v>
      </c>
      <c r="G30" s="24"/>
      <c r="H30" s="27">
        <f>VLOOKUP($C30,'Data Sheet 0'!$A$5:$CE$253,2+Sheet1!$D$15)</f>
        <v>894</v>
      </c>
      <c r="I30" s="28">
        <f t="shared" si="1"/>
        <v>0.14418401363780783</v>
      </c>
      <c r="K30" s="49">
        <v>26</v>
      </c>
      <c r="L30" s="47" t="s">
        <v>105</v>
      </c>
      <c r="M30" s="51">
        <f t="shared" si="2"/>
        <v>69</v>
      </c>
      <c r="N30" s="49">
        <f t="shared" si="3"/>
        <v>69.002600000000001</v>
      </c>
      <c r="O30" s="49">
        <f t="shared" si="4"/>
        <v>20</v>
      </c>
      <c r="P30" s="49" t="str">
        <f t="shared" si="5"/>
        <v>Portuguese</v>
      </c>
      <c r="Q30" s="49">
        <f t="shared" si="6"/>
        <v>45</v>
      </c>
    </row>
    <row r="31" spans="2:17" x14ac:dyDescent="0.4">
      <c r="B31" s="32"/>
      <c r="C31" s="25">
        <v>100</v>
      </c>
      <c r="D31" s="26" t="s">
        <v>106</v>
      </c>
      <c r="E31" s="27">
        <f>VLOOKUP($C31,'Data Sheet 0'!$A$5:$CE$253,2+Sheet1!$D$9)</f>
        <v>0</v>
      </c>
      <c r="F31" s="28">
        <f t="shared" si="0"/>
        <v>0</v>
      </c>
      <c r="G31" s="24"/>
      <c r="H31" s="27">
        <f>VLOOKUP($C31,'Data Sheet 0'!$A$5:$CE$253,2+Sheet1!$D$15)</f>
        <v>1059</v>
      </c>
      <c r="I31" s="28">
        <f t="shared" si="1"/>
        <v>0.1707951570944502</v>
      </c>
      <c r="K31" s="49">
        <v>27</v>
      </c>
      <c r="L31" s="47" t="s">
        <v>106</v>
      </c>
      <c r="M31" s="51">
        <f t="shared" si="2"/>
        <v>0</v>
      </c>
      <c r="N31" s="49">
        <f t="shared" si="3"/>
        <v>2.7000000000000001E-3</v>
      </c>
      <c r="O31" s="49">
        <f t="shared" si="4"/>
        <v>50</v>
      </c>
      <c r="P31" s="49" t="str">
        <f t="shared" si="5"/>
        <v>French</v>
      </c>
      <c r="Q31" s="49">
        <f t="shared" si="6"/>
        <v>44</v>
      </c>
    </row>
    <row r="32" spans="2:17" x14ac:dyDescent="0.4">
      <c r="B32" s="21" t="s">
        <v>350</v>
      </c>
      <c r="C32" s="25">
        <v>101</v>
      </c>
      <c r="D32" s="26" t="s">
        <v>107</v>
      </c>
      <c r="E32" s="27">
        <f>VLOOKUP($C32,'Data Sheet 0'!$A$5:$CE$253,2+Sheet1!$D$9)</f>
        <v>48</v>
      </c>
      <c r="F32" s="28">
        <f t="shared" si="0"/>
        <v>0.2353518019122334</v>
      </c>
      <c r="G32" s="24"/>
      <c r="H32" s="27">
        <f>VLOOKUP($C32,'Data Sheet 0'!$A$5:$CE$253,2+Sheet1!$D$15)</f>
        <v>844</v>
      </c>
      <c r="I32" s="28">
        <f t="shared" si="1"/>
        <v>0.13612003077215862</v>
      </c>
      <c r="K32" s="49">
        <v>28</v>
      </c>
      <c r="L32" s="47" t="s">
        <v>107</v>
      </c>
      <c r="M32" s="51">
        <f t="shared" si="2"/>
        <v>48</v>
      </c>
      <c r="N32" s="49">
        <f t="shared" si="3"/>
        <v>48.002800000000001</v>
      </c>
      <c r="O32" s="49">
        <f t="shared" si="4"/>
        <v>24</v>
      </c>
      <c r="P32" s="49" t="str">
        <f t="shared" si="5"/>
        <v>Dutch</v>
      </c>
      <c r="Q32" s="49">
        <f t="shared" si="6"/>
        <v>36</v>
      </c>
    </row>
    <row r="33" spans="2:17" x14ac:dyDescent="0.4">
      <c r="B33" s="32"/>
      <c r="C33" s="25">
        <v>102</v>
      </c>
      <c r="D33" s="26" t="s">
        <v>108</v>
      </c>
      <c r="E33" s="27">
        <f>VLOOKUP($C33,'Data Sheet 0'!$A$5:$CE$253,2+Sheet1!$D$9)</f>
        <v>4</v>
      </c>
      <c r="F33" s="28">
        <f t="shared" si="0"/>
        <v>1.9612650159352783E-2</v>
      </c>
      <c r="G33" s="24"/>
      <c r="H33" s="27">
        <f>VLOOKUP($C33,'Data Sheet 0'!$A$5:$CE$253,2+Sheet1!$D$15)</f>
        <v>982</v>
      </c>
      <c r="I33" s="28">
        <f t="shared" si="1"/>
        <v>0.15837662348135043</v>
      </c>
      <c r="K33" s="49">
        <v>29</v>
      </c>
      <c r="L33" s="47" t="s">
        <v>108</v>
      </c>
      <c r="M33" s="51">
        <f t="shared" si="2"/>
        <v>4</v>
      </c>
      <c r="N33" s="49">
        <f t="shared" si="3"/>
        <v>4.0029000000000003</v>
      </c>
      <c r="O33" s="49">
        <f t="shared" si="4"/>
        <v>44</v>
      </c>
      <c r="P33" s="49" t="str">
        <f t="shared" si="5"/>
        <v>Urdu</v>
      </c>
      <c r="Q33" s="49">
        <f t="shared" si="6"/>
        <v>27</v>
      </c>
    </row>
    <row r="34" spans="2:17" x14ac:dyDescent="0.4">
      <c r="B34" s="21" t="s">
        <v>351</v>
      </c>
      <c r="C34" s="25">
        <v>103</v>
      </c>
      <c r="D34" s="26" t="s">
        <v>109</v>
      </c>
      <c r="E34" s="27">
        <f>VLOOKUP($C34,'Data Sheet 0'!$A$5:$CE$253,2+Sheet1!$D$9)</f>
        <v>6</v>
      </c>
      <c r="F34" s="28">
        <f t="shared" si="0"/>
        <v>2.9418975239029175E-2</v>
      </c>
      <c r="G34" s="24"/>
      <c r="H34" s="27">
        <f>VLOOKUP($C34,'Data Sheet 0'!$A$5:$CE$253,2+Sheet1!$D$15)</f>
        <v>770</v>
      </c>
      <c r="I34" s="28">
        <f t="shared" si="1"/>
        <v>0.12418533613099778</v>
      </c>
      <c r="K34" s="49">
        <v>30</v>
      </c>
      <c r="L34" s="47" t="s">
        <v>109</v>
      </c>
      <c r="M34" s="51">
        <f t="shared" si="2"/>
        <v>6</v>
      </c>
      <c r="N34" s="49">
        <f t="shared" si="3"/>
        <v>6.0030000000000001</v>
      </c>
      <c r="O34" s="49">
        <f t="shared" si="4"/>
        <v>34</v>
      </c>
      <c r="P34" s="49" t="str">
        <f t="shared" si="5"/>
        <v>Russian</v>
      </c>
      <c r="Q34" s="49">
        <f t="shared" si="6"/>
        <v>27</v>
      </c>
    </row>
    <row r="35" spans="2:17" x14ac:dyDescent="0.4">
      <c r="B35" s="32"/>
      <c r="C35" s="25">
        <v>104</v>
      </c>
      <c r="D35" s="26" t="s">
        <v>110</v>
      </c>
      <c r="E35" s="27">
        <f>VLOOKUP($C35,'Data Sheet 0'!$A$5:$CE$253,2+Sheet1!$D$9)</f>
        <v>14</v>
      </c>
      <c r="F35" s="28">
        <f t="shared" si="0"/>
        <v>6.8644275557734738E-2</v>
      </c>
      <c r="G35" s="24"/>
      <c r="H35" s="27">
        <f>VLOOKUP($C35,'Data Sheet 0'!$A$5:$CE$253,2+Sheet1!$D$15)</f>
        <v>644</v>
      </c>
      <c r="I35" s="28">
        <f t="shared" si="1"/>
        <v>0.10386409930956178</v>
      </c>
      <c r="K35" s="49">
        <v>31</v>
      </c>
      <c r="L35" s="47" t="s">
        <v>110</v>
      </c>
      <c r="M35" s="51">
        <f t="shared" si="2"/>
        <v>14</v>
      </c>
      <c r="N35" s="49">
        <f t="shared" si="3"/>
        <v>14.0031</v>
      </c>
      <c r="O35" s="49">
        <f t="shared" si="4"/>
        <v>33</v>
      </c>
      <c r="P35" s="49" t="str">
        <f t="shared" si="5"/>
        <v>Tamil</v>
      </c>
      <c r="Q35" s="49">
        <f t="shared" si="6"/>
        <v>21</v>
      </c>
    </row>
    <row r="36" spans="2:17" x14ac:dyDescent="0.4">
      <c r="B36" s="21" t="s">
        <v>333</v>
      </c>
      <c r="C36" s="25">
        <v>105</v>
      </c>
      <c r="D36" s="26" t="s">
        <v>111</v>
      </c>
      <c r="E36" s="27">
        <f>VLOOKUP($C36,'Data Sheet 0'!$A$5:$CE$253,2+Sheet1!$D$9)</f>
        <v>5</v>
      </c>
      <c r="F36" s="28">
        <f t="shared" si="0"/>
        <v>2.4515812699190977E-2</v>
      </c>
      <c r="G36" s="24"/>
      <c r="H36" s="27">
        <f>VLOOKUP($C36,'Data Sheet 0'!$A$5:$CE$253,2+Sheet1!$D$15)</f>
        <v>629</v>
      </c>
      <c r="I36" s="28">
        <f t="shared" si="1"/>
        <v>0.10144490444986703</v>
      </c>
      <c r="K36" s="49">
        <v>32</v>
      </c>
      <c r="L36" s="47" t="s">
        <v>111</v>
      </c>
      <c r="M36" s="51">
        <f t="shared" si="2"/>
        <v>5</v>
      </c>
      <c r="N36" s="49">
        <f t="shared" si="3"/>
        <v>5.0031999999999996</v>
      </c>
      <c r="O36" s="49">
        <f t="shared" si="4"/>
        <v>39</v>
      </c>
      <c r="P36" s="49" t="str">
        <f t="shared" si="5"/>
        <v>Bosnian</v>
      </c>
      <c r="Q36" s="49">
        <f t="shared" si="6"/>
        <v>17</v>
      </c>
    </row>
    <row r="37" spans="2:17" x14ac:dyDescent="0.4">
      <c r="B37" s="37"/>
      <c r="C37" s="25">
        <v>106</v>
      </c>
      <c r="D37" s="26" t="s">
        <v>112</v>
      </c>
      <c r="E37" s="27">
        <f>VLOOKUP($C37,'Data Sheet 0'!$A$5:$CE$253,2+Sheet1!$D$9)</f>
        <v>45</v>
      </c>
      <c r="F37" s="28">
        <f t="shared" si="0"/>
        <v>0.22064231429271883</v>
      </c>
      <c r="G37" s="24"/>
      <c r="H37" s="27">
        <f>VLOOKUP($C37,'Data Sheet 0'!$A$5:$CE$253,2+Sheet1!$D$15)</f>
        <v>606</v>
      </c>
      <c r="I37" s="28">
        <f t="shared" si="1"/>
        <v>9.7735472331668377E-2</v>
      </c>
      <c r="K37" s="49">
        <v>33</v>
      </c>
      <c r="L37" s="47" t="s">
        <v>112</v>
      </c>
      <c r="M37" s="51">
        <f t="shared" si="2"/>
        <v>45</v>
      </c>
      <c r="N37" s="49">
        <f t="shared" si="3"/>
        <v>45.003300000000003</v>
      </c>
      <c r="O37" s="49">
        <f t="shared" si="4"/>
        <v>26</v>
      </c>
      <c r="P37" s="49" t="str">
        <f t="shared" si="5"/>
        <v>Albanian</v>
      </c>
      <c r="Q37" s="49">
        <f t="shared" si="6"/>
        <v>14</v>
      </c>
    </row>
    <row r="38" spans="2:17" x14ac:dyDescent="0.4">
      <c r="B38" s="21" t="s">
        <v>352</v>
      </c>
      <c r="C38" s="25">
        <v>107</v>
      </c>
      <c r="D38" s="26" t="s">
        <v>113</v>
      </c>
      <c r="E38" s="27">
        <f>VLOOKUP($C38,'Data Sheet 0'!$A$5:$CE$253,2+Sheet1!$D$9)</f>
        <v>4</v>
      </c>
      <c r="F38" s="28">
        <f t="shared" si="0"/>
        <v>1.9612650159352783E-2</v>
      </c>
      <c r="G38" s="24"/>
      <c r="H38" s="27">
        <f>VLOOKUP($C38,'Data Sheet 0'!$A$5:$CE$253,2+Sheet1!$D$15)</f>
        <v>639</v>
      </c>
      <c r="I38" s="28">
        <f t="shared" si="1"/>
        <v>0.10305770102299687</v>
      </c>
      <c r="K38" s="49">
        <v>34</v>
      </c>
      <c r="L38" s="47" t="s">
        <v>113</v>
      </c>
      <c r="M38" s="51">
        <f t="shared" si="2"/>
        <v>4</v>
      </c>
      <c r="N38" s="49">
        <f t="shared" si="3"/>
        <v>4.0034000000000001</v>
      </c>
      <c r="O38" s="49">
        <f t="shared" si="4"/>
        <v>43</v>
      </c>
      <c r="P38" s="49" t="str">
        <f t="shared" si="5"/>
        <v>Hakka</v>
      </c>
      <c r="Q38" s="49">
        <f t="shared" si="6"/>
        <v>6</v>
      </c>
    </row>
    <row r="39" spans="2:17" x14ac:dyDescent="0.4">
      <c r="B39" s="37"/>
      <c r="C39" s="25">
        <v>108</v>
      </c>
      <c r="D39" s="26" t="s">
        <v>114</v>
      </c>
      <c r="E39" s="27">
        <f>VLOOKUP($C39,'Data Sheet 0'!$A$5:$CE$253,2+Sheet1!$D$9)</f>
        <v>4</v>
      </c>
      <c r="F39" s="28">
        <f t="shared" si="0"/>
        <v>1.9612650159352783E-2</v>
      </c>
      <c r="G39" s="24"/>
      <c r="H39" s="27">
        <f>VLOOKUP($C39,'Data Sheet 0'!$A$5:$CE$253,2+Sheet1!$D$15)</f>
        <v>593</v>
      </c>
      <c r="I39" s="28">
        <f t="shared" si="1"/>
        <v>9.5638836786599596E-2</v>
      </c>
      <c r="K39" s="49">
        <v>35</v>
      </c>
      <c r="L39" s="47" t="s">
        <v>114</v>
      </c>
      <c r="M39" s="51">
        <f t="shared" si="2"/>
        <v>4</v>
      </c>
      <c r="N39" s="49">
        <f t="shared" si="3"/>
        <v>4.0034999999999998</v>
      </c>
      <c r="O39" s="49">
        <f t="shared" si="4"/>
        <v>42</v>
      </c>
      <c r="P39" s="49" t="str">
        <f t="shared" si="5"/>
        <v>Gujarati</v>
      </c>
      <c r="Q39" s="49">
        <f t="shared" si="6"/>
        <v>5</v>
      </c>
    </row>
    <row r="40" spans="2:17" x14ac:dyDescent="0.4">
      <c r="B40" s="21" t="s">
        <v>331</v>
      </c>
      <c r="C40" s="25">
        <v>109</v>
      </c>
      <c r="D40" s="26" t="s">
        <v>115</v>
      </c>
      <c r="E40" s="27">
        <f>VLOOKUP($C40,'Data Sheet 0'!$A$5:$CE$253,2+Sheet1!$D$9)</f>
        <v>17</v>
      </c>
      <c r="F40" s="28">
        <f t="shared" si="0"/>
        <v>8.3353763177249324E-2</v>
      </c>
      <c r="G40" s="24"/>
      <c r="H40" s="27">
        <f>VLOOKUP($C40,'Data Sheet 0'!$A$5:$CE$253,2+Sheet1!$D$15)</f>
        <v>540</v>
      </c>
      <c r="I40" s="28">
        <f t="shared" si="1"/>
        <v>8.7091014949011433E-2</v>
      </c>
      <c r="K40" s="49">
        <v>36</v>
      </c>
      <c r="L40" s="47" t="s">
        <v>115</v>
      </c>
      <c r="M40" s="51">
        <f t="shared" si="2"/>
        <v>17</v>
      </c>
      <c r="N40" s="49">
        <f t="shared" si="3"/>
        <v>17.003599999999999</v>
      </c>
      <c r="O40" s="49">
        <f t="shared" si="4"/>
        <v>32</v>
      </c>
      <c r="P40" s="49" t="str">
        <f t="shared" si="5"/>
        <v>Japanese</v>
      </c>
      <c r="Q40" s="49">
        <f t="shared" si="6"/>
        <v>5</v>
      </c>
    </row>
    <row r="41" spans="2:17" x14ac:dyDescent="0.4">
      <c r="B41" s="37"/>
      <c r="C41" s="25">
        <v>110</v>
      </c>
      <c r="D41" s="26" t="s">
        <v>116</v>
      </c>
      <c r="E41" s="27">
        <f>VLOOKUP($C41,'Data Sheet 0'!$A$5:$CE$253,2+Sheet1!$D$9)</f>
        <v>0</v>
      </c>
      <c r="F41" s="28">
        <f t="shared" si="0"/>
        <v>0</v>
      </c>
      <c r="G41" s="24"/>
      <c r="H41" s="27">
        <f>VLOOKUP($C41,'Data Sheet 0'!$A$5:$CE$253,2+Sheet1!$D$15)</f>
        <v>570</v>
      </c>
      <c r="I41" s="28">
        <f t="shared" si="1"/>
        <v>9.1929404668400966E-2</v>
      </c>
      <c r="K41" s="49">
        <v>37</v>
      </c>
      <c r="L41" s="47" t="s">
        <v>116</v>
      </c>
      <c r="M41" s="51">
        <f t="shared" si="2"/>
        <v>0</v>
      </c>
      <c r="N41" s="49">
        <f t="shared" si="3"/>
        <v>3.7000000000000002E-3</v>
      </c>
      <c r="O41" s="49">
        <f t="shared" si="4"/>
        <v>49</v>
      </c>
      <c r="P41" s="49" t="str">
        <f t="shared" si="5"/>
        <v>Armenian</v>
      </c>
      <c r="Q41" s="49">
        <f t="shared" si="6"/>
        <v>5</v>
      </c>
    </row>
    <row r="42" spans="2:17" x14ac:dyDescent="0.4">
      <c r="B42" s="21" t="s">
        <v>353</v>
      </c>
      <c r="C42" s="25">
        <v>111</v>
      </c>
      <c r="D42" s="26" t="s">
        <v>117</v>
      </c>
      <c r="E42" s="27">
        <f>VLOOKUP($C42,'Data Sheet 0'!$A$5:$CE$253,2+Sheet1!$D$9)</f>
        <v>354</v>
      </c>
      <c r="F42" s="28">
        <f t="shared" si="0"/>
        <v>1.7357195391027214</v>
      </c>
      <c r="G42" s="24"/>
      <c r="H42" s="27">
        <f>VLOOKUP($C42,'Data Sheet 0'!$A$5:$CE$253,2+Sheet1!$D$15)</f>
        <v>536</v>
      </c>
      <c r="I42" s="28">
        <f t="shared" si="1"/>
        <v>8.6445896319759491E-2</v>
      </c>
      <c r="K42" s="49">
        <v>38</v>
      </c>
      <c r="L42" s="47" t="s">
        <v>117</v>
      </c>
      <c r="M42" s="51">
        <f t="shared" si="2"/>
        <v>354</v>
      </c>
      <c r="N42" s="49">
        <f t="shared" si="3"/>
        <v>354.00380000000001</v>
      </c>
      <c r="O42" s="49">
        <f t="shared" si="4"/>
        <v>7</v>
      </c>
      <c r="P42" s="49" t="str">
        <f t="shared" si="5"/>
        <v>Czech</v>
      </c>
      <c r="Q42" s="49">
        <f t="shared" si="6"/>
        <v>5</v>
      </c>
    </row>
    <row r="43" spans="2:17" x14ac:dyDescent="0.4">
      <c r="C43" s="25">
        <v>112</v>
      </c>
      <c r="D43" s="26" t="s">
        <v>118</v>
      </c>
      <c r="E43" s="27">
        <f>VLOOKUP($C43,'Data Sheet 0'!$A$5:$CE$253,2+Sheet1!$D$9)</f>
        <v>5</v>
      </c>
      <c r="F43" s="28">
        <f t="shared" si="0"/>
        <v>2.4515812699190977E-2</v>
      </c>
      <c r="G43" s="24"/>
      <c r="H43" s="27">
        <f>VLOOKUP($C43,'Data Sheet 0'!$A$5:$CE$253,2+Sheet1!$D$15)</f>
        <v>452</v>
      </c>
      <c r="I43" s="28">
        <f t="shared" si="1"/>
        <v>7.2898405105468828E-2</v>
      </c>
      <c r="K43" s="49">
        <v>39</v>
      </c>
      <c r="L43" s="47" t="s">
        <v>118</v>
      </c>
      <c r="M43" s="51">
        <f t="shared" si="2"/>
        <v>5</v>
      </c>
      <c r="N43" s="49">
        <f t="shared" si="3"/>
        <v>5.0038999999999998</v>
      </c>
      <c r="O43" s="49">
        <f t="shared" si="4"/>
        <v>38</v>
      </c>
      <c r="P43" s="49" t="str">
        <f t="shared" si="5"/>
        <v>Persian (excluding Dari)</v>
      </c>
      <c r="Q43" s="49">
        <f t="shared" si="6"/>
        <v>5</v>
      </c>
    </row>
    <row r="44" spans="2:17" x14ac:dyDescent="0.4">
      <c r="B44" s="82" t="s">
        <v>406</v>
      </c>
      <c r="C44" s="25">
        <v>113</v>
      </c>
      <c r="D44" s="26" t="s">
        <v>119</v>
      </c>
      <c r="E44" s="27">
        <f>VLOOKUP($C44,'Data Sheet 0'!$A$5:$CE$253,2+Sheet1!$D$9)</f>
        <v>4</v>
      </c>
      <c r="F44" s="28">
        <f t="shared" si="0"/>
        <v>1.9612650159352783E-2</v>
      </c>
      <c r="G44" s="24"/>
      <c r="H44" s="27">
        <f>VLOOKUP($C44,'Data Sheet 0'!$A$5:$CE$253,2+Sheet1!$D$15)</f>
        <v>426</v>
      </c>
      <c r="I44" s="28">
        <f t="shared" si="1"/>
        <v>6.8705134015331251E-2</v>
      </c>
      <c r="K44" s="49">
        <v>40</v>
      </c>
      <c r="L44" s="47" t="s">
        <v>119</v>
      </c>
      <c r="M44" s="51">
        <f t="shared" si="2"/>
        <v>4</v>
      </c>
      <c r="N44" s="49">
        <f t="shared" si="3"/>
        <v>4.0039999999999996</v>
      </c>
      <c r="O44" s="49">
        <f t="shared" si="4"/>
        <v>41</v>
      </c>
      <c r="P44" s="49" t="str">
        <f t="shared" si="5"/>
        <v>Afrikaans</v>
      </c>
      <c r="Q44" s="49">
        <f t="shared" si="6"/>
        <v>4</v>
      </c>
    </row>
    <row r="45" spans="2:17" x14ac:dyDescent="0.4">
      <c r="C45" s="25">
        <v>114</v>
      </c>
      <c r="D45" s="26" t="s">
        <v>120</v>
      </c>
      <c r="E45" s="27">
        <f>VLOOKUP($C45,'Data Sheet 0'!$A$5:$CE$253,2+Sheet1!$D$9)</f>
        <v>5</v>
      </c>
      <c r="F45" s="28">
        <f t="shared" si="0"/>
        <v>2.4515812699190977E-2</v>
      </c>
      <c r="G45" s="24"/>
      <c r="H45" s="27">
        <f>VLOOKUP($C45,'Data Sheet 0'!$A$5:$CE$253,2+Sheet1!$D$15)</f>
        <v>482</v>
      </c>
      <c r="I45" s="28">
        <f t="shared" si="1"/>
        <v>7.773679482485836E-2</v>
      </c>
      <c r="K45" s="49">
        <v>41</v>
      </c>
      <c r="L45" s="47" t="s">
        <v>120</v>
      </c>
      <c r="M45" s="51">
        <f t="shared" si="2"/>
        <v>5</v>
      </c>
      <c r="N45" s="49">
        <f t="shared" si="3"/>
        <v>5.0041000000000002</v>
      </c>
      <c r="O45" s="49">
        <f t="shared" si="4"/>
        <v>37</v>
      </c>
      <c r="P45" s="49" t="str">
        <f t="shared" si="5"/>
        <v>Latvian</v>
      </c>
      <c r="Q45" s="49">
        <f t="shared" si="6"/>
        <v>4</v>
      </c>
    </row>
    <row r="46" spans="2:17" x14ac:dyDescent="0.4">
      <c r="C46" s="25">
        <v>115</v>
      </c>
      <c r="D46" s="26" t="s">
        <v>121</v>
      </c>
      <c r="E46" s="27">
        <f>VLOOKUP($C46,'Data Sheet 0'!$A$5:$CE$253,2+Sheet1!$D$9)</f>
        <v>0</v>
      </c>
      <c r="F46" s="28">
        <f t="shared" si="0"/>
        <v>0</v>
      </c>
      <c r="G46" s="24"/>
      <c r="H46" s="27">
        <f>VLOOKUP($C46,'Data Sheet 0'!$A$5:$CE$253,2+Sheet1!$D$15)</f>
        <v>459</v>
      </c>
      <c r="I46" s="28">
        <f t="shared" si="1"/>
        <v>7.4027362706659716E-2</v>
      </c>
      <c r="K46" s="49">
        <v>42</v>
      </c>
      <c r="L46" s="47" t="s">
        <v>121</v>
      </c>
      <c r="M46" s="51">
        <f t="shared" si="2"/>
        <v>0</v>
      </c>
      <c r="N46" s="49">
        <f t="shared" si="3"/>
        <v>4.2000000000000006E-3</v>
      </c>
      <c r="O46" s="49">
        <f t="shared" si="4"/>
        <v>48</v>
      </c>
      <c r="P46" s="49" t="str">
        <f t="shared" si="5"/>
        <v>Indonesian</v>
      </c>
      <c r="Q46" s="49">
        <f t="shared" si="6"/>
        <v>4</v>
      </c>
    </row>
    <row r="47" spans="2:17" x14ac:dyDescent="0.4">
      <c r="C47" s="25">
        <v>116</v>
      </c>
      <c r="D47" s="26" t="s">
        <v>122</v>
      </c>
      <c r="E47" s="27">
        <f>VLOOKUP($C47,'Data Sheet 0'!$A$5:$CE$253,2+Sheet1!$D$9)</f>
        <v>66</v>
      </c>
      <c r="F47" s="28">
        <f t="shared" si="0"/>
        <v>0.32360872762932091</v>
      </c>
      <c r="G47" s="24"/>
      <c r="H47" s="27">
        <f>VLOOKUP($C47,'Data Sheet 0'!$A$5:$CE$253,2+Sheet1!$D$15)</f>
        <v>432</v>
      </c>
      <c r="I47" s="28">
        <f t="shared" si="1"/>
        <v>6.9672811959209158E-2</v>
      </c>
      <c r="K47" s="49">
        <v>43</v>
      </c>
      <c r="L47" s="47" t="s">
        <v>122</v>
      </c>
      <c r="M47" s="51">
        <f t="shared" si="2"/>
        <v>66</v>
      </c>
      <c r="N47" s="49">
        <f t="shared" si="3"/>
        <v>66.004300000000001</v>
      </c>
      <c r="O47" s="49">
        <f t="shared" si="4"/>
        <v>21</v>
      </c>
      <c r="P47" s="49" t="str">
        <f t="shared" si="5"/>
        <v>Romanian</v>
      </c>
      <c r="Q47" s="49">
        <f t="shared" si="6"/>
        <v>4</v>
      </c>
    </row>
    <row r="48" spans="2:17" x14ac:dyDescent="0.4">
      <c r="C48" s="25">
        <v>117</v>
      </c>
      <c r="D48" s="26" t="s">
        <v>123</v>
      </c>
      <c r="E48" s="27">
        <f>VLOOKUP($C48,'Data Sheet 0'!$A$5:$CE$253,2+Sheet1!$D$9)</f>
        <v>5</v>
      </c>
      <c r="F48" s="28">
        <f t="shared" si="0"/>
        <v>2.4515812699190977E-2</v>
      </c>
      <c r="G48" s="24"/>
      <c r="H48" s="27">
        <f>VLOOKUP($C48,'Data Sheet 0'!$A$5:$CE$253,2+Sheet1!$D$15)</f>
        <v>419</v>
      </c>
      <c r="I48" s="28">
        <f t="shared" si="1"/>
        <v>6.7576176414140363E-2</v>
      </c>
      <c r="K48" s="49">
        <v>44</v>
      </c>
      <c r="L48" s="47" t="s">
        <v>123</v>
      </c>
      <c r="M48" s="51">
        <f t="shared" si="2"/>
        <v>5</v>
      </c>
      <c r="N48" s="49">
        <f t="shared" si="3"/>
        <v>5.0044000000000004</v>
      </c>
      <c r="O48" s="49">
        <f t="shared" si="4"/>
        <v>36</v>
      </c>
      <c r="P48" s="49" t="str">
        <f t="shared" si="5"/>
        <v>Khmer</v>
      </c>
      <c r="Q48" s="49">
        <f t="shared" si="6"/>
        <v>4</v>
      </c>
    </row>
    <row r="49" spans="3:17" x14ac:dyDescent="0.4">
      <c r="C49" s="25">
        <v>118</v>
      </c>
      <c r="D49" s="26" t="s">
        <v>124</v>
      </c>
      <c r="E49" s="27">
        <f>VLOOKUP($C49,'Data Sheet 0'!$A$5:$CE$253,2+Sheet1!$D$9)</f>
        <v>4</v>
      </c>
      <c r="F49" s="28">
        <f t="shared" si="0"/>
        <v>1.9612650159352783E-2</v>
      </c>
      <c r="G49" s="24"/>
      <c r="H49" s="27">
        <f>VLOOKUP($C49,'Data Sheet 0'!$A$5:$CE$253,2+Sheet1!$D$15)</f>
        <v>349</v>
      </c>
      <c r="I49" s="28">
        <f t="shared" si="1"/>
        <v>5.6286600402231469E-2</v>
      </c>
      <c r="K49" s="49">
        <v>45</v>
      </c>
      <c r="L49" s="47" t="s">
        <v>124</v>
      </c>
      <c r="M49" s="51">
        <f t="shared" si="2"/>
        <v>4</v>
      </c>
      <c r="N49" s="49">
        <f t="shared" si="3"/>
        <v>4.0045000000000002</v>
      </c>
      <c r="O49" s="49">
        <f t="shared" si="4"/>
        <v>40</v>
      </c>
      <c r="P49" s="49" t="str">
        <f t="shared" si="5"/>
        <v>Slovak</v>
      </c>
      <c r="Q49" s="49">
        <f t="shared" si="6"/>
        <v>3</v>
      </c>
    </row>
    <row r="50" spans="3:17" x14ac:dyDescent="0.4">
      <c r="C50" s="25">
        <v>119</v>
      </c>
      <c r="D50" s="26" t="s">
        <v>125</v>
      </c>
      <c r="E50" s="27">
        <f>VLOOKUP($C50,'Data Sheet 0'!$A$5:$CE$253,2+Sheet1!$D$9)</f>
        <v>3</v>
      </c>
      <c r="F50" s="28">
        <f t="shared" si="0"/>
        <v>1.4709487619514587E-2</v>
      </c>
      <c r="G50" s="24"/>
      <c r="H50" s="27">
        <f>VLOOKUP($C50,'Data Sheet 0'!$A$5:$CE$253,2+Sheet1!$D$15)</f>
        <v>402</v>
      </c>
      <c r="I50" s="28">
        <f t="shared" si="1"/>
        <v>6.4834422239819625E-2</v>
      </c>
      <c r="K50" s="49">
        <v>46</v>
      </c>
      <c r="L50" s="47" t="s">
        <v>125</v>
      </c>
      <c r="M50" s="51">
        <f t="shared" si="2"/>
        <v>3</v>
      </c>
      <c r="N50" s="49">
        <f t="shared" si="3"/>
        <v>3.0045999999999999</v>
      </c>
      <c r="O50" s="49">
        <f t="shared" si="4"/>
        <v>45</v>
      </c>
      <c r="P50" s="49" t="str">
        <f t="shared" si="5"/>
        <v>Korean</v>
      </c>
      <c r="Q50" s="49">
        <f t="shared" si="6"/>
        <v>0</v>
      </c>
    </row>
    <row r="51" spans="3:17" x14ac:dyDescent="0.4">
      <c r="C51" s="25">
        <v>120</v>
      </c>
      <c r="D51" s="26" t="s">
        <v>126</v>
      </c>
      <c r="E51" s="27">
        <f>VLOOKUP($C51,'Data Sheet 0'!$A$5:$CE$253,2+Sheet1!$D$9)</f>
        <v>5</v>
      </c>
      <c r="F51" s="28">
        <f t="shared" si="0"/>
        <v>2.4515812699190977E-2</v>
      </c>
      <c r="G51" s="24"/>
      <c r="H51" s="27">
        <f>VLOOKUP($C51,'Data Sheet 0'!$A$5:$CE$253,2+Sheet1!$D$15)</f>
        <v>387</v>
      </c>
      <c r="I51" s="28">
        <f t="shared" si="1"/>
        <v>6.2415227380124859E-2</v>
      </c>
      <c r="K51" s="49">
        <v>47</v>
      </c>
      <c r="L51" s="47" t="s">
        <v>126</v>
      </c>
      <c r="M51" s="51">
        <f t="shared" si="2"/>
        <v>5</v>
      </c>
      <c r="N51" s="49">
        <f t="shared" si="3"/>
        <v>5.0046999999999997</v>
      </c>
      <c r="O51" s="49">
        <f t="shared" si="4"/>
        <v>35</v>
      </c>
      <c r="P51" s="49" t="str">
        <f t="shared" si="5"/>
        <v>Mauritian Creole</v>
      </c>
      <c r="Q51" s="49">
        <f t="shared" si="6"/>
        <v>0</v>
      </c>
    </row>
    <row r="52" spans="3:17" x14ac:dyDescent="0.4">
      <c r="C52" s="25">
        <v>121</v>
      </c>
      <c r="D52" s="26" t="s">
        <v>127</v>
      </c>
      <c r="E52" s="27">
        <f>VLOOKUP($C52,'Data Sheet 0'!$A$5:$CE$253,2+Sheet1!$D$9)</f>
        <v>0</v>
      </c>
      <c r="F52" s="28">
        <f t="shared" si="0"/>
        <v>0</v>
      </c>
      <c r="G52" s="24"/>
      <c r="H52" s="27">
        <f>VLOOKUP($C52,'Data Sheet 0'!$A$5:$CE$253,2+Sheet1!$D$15)</f>
        <v>354</v>
      </c>
      <c r="I52" s="28">
        <f t="shared" si="1"/>
        <v>5.7092998688796387E-2</v>
      </c>
      <c r="K52" s="49">
        <v>48</v>
      </c>
      <c r="L52" s="47" t="s">
        <v>127</v>
      </c>
      <c r="M52" s="51">
        <f t="shared" si="2"/>
        <v>0</v>
      </c>
      <c r="N52" s="49">
        <f t="shared" si="3"/>
        <v>4.8000000000000004E-3</v>
      </c>
      <c r="O52" s="49">
        <f t="shared" si="4"/>
        <v>47</v>
      </c>
      <c r="P52" s="49" t="str">
        <f t="shared" si="5"/>
        <v>Yiddish</v>
      </c>
      <c r="Q52" s="49">
        <f t="shared" si="6"/>
        <v>0</v>
      </c>
    </row>
    <row r="53" spans="3:17" x14ac:dyDescent="0.4">
      <c r="C53" s="25">
        <v>122</v>
      </c>
      <c r="D53" s="26" t="s">
        <v>128</v>
      </c>
      <c r="E53" s="27">
        <f>VLOOKUP($C53,'Data Sheet 0'!$A$5:$CE$253,2+Sheet1!$D$9)</f>
        <v>27</v>
      </c>
      <c r="F53" s="28">
        <f t="shared" si="0"/>
        <v>0.13238538857563129</v>
      </c>
      <c r="G53" s="24"/>
      <c r="H53" s="27">
        <f>VLOOKUP($C53,'Data Sheet 0'!$A$5:$CE$253,2+Sheet1!$D$15)</f>
        <v>335</v>
      </c>
      <c r="I53" s="28">
        <f t="shared" si="1"/>
        <v>5.4028685199849685E-2</v>
      </c>
      <c r="K53" s="49">
        <v>49</v>
      </c>
      <c r="L53" s="47" t="s">
        <v>128</v>
      </c>
      <c r="M53" s="51">
        <f t="shared" si="2"/>
        <v>27</v>
      </c>
      <c r="N53" s="49">
        <f t="shared" si="3"/>
        <v>27.004899999999999</v>
      </c>
      <c r="O53" s="49">
        <f t="shared" si="4"/>
        <v>29</v>
      </c>
      <c r="P53" s="49" t="str">
        <f t="shared" si="5"/>
        <v>Hebrew</v>
      </c>
      <c r="Q53" s="49">
        <f t="shared" si="6"/>
        <v>0</v>
      </c>
    </row>
    <row r="54" spans="3:17" x14ac:dyDescent="0.4">
      <c r="C54" s="25">
        <v>123</v>
      </c>
      <c r="D54" s="26" t="s">
        <v>129</v>
      </c>
      <c r="E54" s="27">
        <f>VLOOKUP($C54,'Data Sheet 0'!$A$5:$CE$253,2+Sheet1!$D$9)</f>
        <v>0</v>
      </c>
      <c r="F54" s="28">
        <f t="shared" si="0"/>
        <v>0</v>
      </c>
      <c r="G54" s="24"/>
      <c r="H54" s="27">
        <f>VLOOKUP($C54,'Data Sheet 0'!$A$5:$CE$253,2+Sheet1!$D$15)</f>
        <v>329</v>
      </c>
      <c r="I54" s="28">
        <f t="shared" si="1"/>
        <v>5.3061007255971786E-2</v>
      </c>
      <c r="K54" s="49">
        <v>50</v>
      </c>
      <c r="L54" s="47" t="s">
        <v>129</v>
      </c>
      <c r="M54" s="51">
        <f t="shared" si="2"/>
        <v>0</v>
      </c>
      <c r="N54" s="49">
        <f t="shared" si="3"/>
        <v>5.0000000000000001E-3</v>
      </c>
      <c r="O54" s="49">
        <f t="shared" si="4"/>
        <v>46</v>
      </c>
      <c r="P54" s="49" t="str">
        <f t="shared" si="5"/>
        <v>Min Nan</v>
      </c>
      <c r="Q54" s="49">
        <f t="shared" si="6"/>
        <v>0</v>
      </c>
    </row>
    <row r="55" spans="3:17" x14ac:dyDescent="0.4">
      <c r="D55" s="26" t="s">
        <v>143</v>
      </c>
      <c r="E55" s="27">
        <f>Gender!E7-SUM(E5:E54)</f>
        <v>2011</v>
      </c>
      <c r="F55" s="28">
        <f>E55/E$56*100</f>
        <v>9.8602598676146105</v>
      </c>
      <c r="G55" s="24"/>
      <c r="H55" s="27">
        <f>Gender!H7-SUM(H5:H54)</f>
        <v>49599</v>
      </c>
      <c r="I55" s="28">
        <f>H55/H$56*100</f>
        <v>7.9993097230667001</v>
      </c>
    </row>
    <row r="56" spans="3:17" x14ac:dyDescent="0.4">
      <c r="D56" s="33" t="s">
        <v>14</v>
      </c>
      <c r="E56" s="34">
        <f>SUM(E5:E55)</f>
        <v>20395</v>
      </c>
      <c r="F56" s="35">
        <f t="shared" si="0"/>
        <v>100</v>
      </c>
      <c r="G56" s="36"/>
      <c r="H56" s="34">
        <f>SUM(H5:H55)</f>
        <v>620041</v>
      </c>
      <c r="I56" s="35">
        <f t="shared" si="1"/>
        <v>100</v>
      </c>
    </row>
    <row r="57" spans="3:17" x14ac:dyDescent="0.4">
      <c r="C57" s="41"/>
      <c r="G57" s="24"/>
    </row>
    <row r="58" spans="3:17" x14ac:dyDescent="0.4">
      <c r="C58" s="25">
        <v>124</v>
      </c>
      <c r="D58" s="53" t="s">
        <v>130</v>
      </c>
      <c r="E58" s="27">
        <f>VLOOKUP($C58,'Data Sheet 0'!$A$5:$CE$253,2+Sheet1!$D$9)</f>
        <v>9562</v>
      </c>
      <c r="F58" s="28">
        <f>E58/E56*100</f>
        <v>46.884040205932827</v>
      </c>
      <c r="G58" s="24"/>
      <c r="H58" s="27">
        <f>VLOOKUP($C58,'Data Sheet 0'!$A$5:$CE$253,2+Sheet1!$D$15)</f>
        <v>232277</v>
      </c>
      <c r="I58" s="28">
        <f>H58/H56*100</f>
        <v>37.461554961688016</v>
      </c>
    </row>
    <row r="60" spans="3:17" x14ac:dyDescent="0.4">
      <c r="C60" s="41"/>
      <c r="G60" s="24"/>
    </row>
    <row r="61" spans="3:17" x14ac:dyDescent="0.4">
      <c r="C61" s="41"/>
      <c r="G61" s="24"/>
    </row>
    <row r="62" spans="3:17" x14ac:dyDescent="0.4">
      <c r="C62" s="41"/>
      <c r="G62" s="24"/>
    </row>
    <row r="63" spans="3:17" x14ac:dyDescent="0.4">
      <c r="C63" s="41"/>
    </row>
    <row r="64" spans="3:17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800-000000000000}"/>
    <hyperlink ref="B4" location="Gender!C2" display="Gender!C2" xr:uid="{00000000-0004-0000-0800-000001000000}"/>
    <hyperlink ref="B6" location="Age!C2" display="Age!C2" xr:uid="{00000000-0004-0000-0800-000002000000}"/>
    <hyperlink ref="B8" location="Indigenous!C2" display="Indigenous!C2" xr:uid="{00000000-0004-0000-0800-000003000000}"/>
    <hyperlink ref="B10" location="Birthplaces!C2" display="Birthplaces!C2" xr:uid="{00000000-0004-0000-0800-000004000000}"/>
    <hyperlink ref="B12" location="Language!C2" display="Language!C2" xr:uid="{00000000-0004-0000-0800-000005000000}"/>
    <hyperlink ref="B14" location="Fluency!C2" display="Fluency!C2" xr:uid="{00000000-0004-0000-0800-000006000000}"/>
    <hyperlink ref="B16" location="'Year of arrival'!C2" display="'Year of arrival'!C2" xr:uid="{00000000-0004-0000-0800-000007000000}"/>
    <hyperlink ref="B18" location="Religion!C2" display="Religion!C2" xr:uid="{00000000-0004-0000-0800-000008000000}"/>
    <hyperlink ref="B20" location="'School Level'!C2" display="'School Level'!C2" xr:uid="{00000000-0004-0000-0800-000009000000}"/>
    <hyperlink ref="B22" location="'Post School'!C2" display="'Post School'!C2" xr:uid="{00000000-0004-0000-0800-00000A000000}"/>
    <hyperlink ref="B24" location="'Labour force'!C2" display="'Labour force'!C2" xr:uid="{00000000-0004-0000-0800-00000B000000}"/>
    <hyperlink ref="B26" location="Volunteering!C2" display="Volunteering!C2" xr:uid="{00000000-0004-0000-0800-00000C000000}"/>
    <hyperlink ref="B28" location="Incomes!C2" display="Incomes!C2" xr:uid="{00000000-0004-0000-0800-00000D000000}"/>
    <hyperlink ref="B30" location="Disability!C2" display="Disability!C2" xr:uid="{00000000-0004-0000-0800-00000E000000}"/>
    <hyperlink ref="B32" location="Carers!C2" display="Carers!C2" xr:uid="{00000000-0004-0000-0800-00000F000000}"/>
    <hyperlink ref="B34" location="'Marital Status'!C2" display="'Marital Status'!C2" xr:uid="{00000000-0004-0000-0800-000010000000}"/>
    <hyperlink ref="B36" location="Relationship!C2" display="Relationship!C2" xr:uid="{00000000-0004-0000-0800-000011000000}"/>
    <hyperlink ref="B38" location="'Home ownership'!C2" display="'Home ownership'!C2" xr:uid="{00000000-0004-0000-0800-000012000000}"/>
    <hyperlink ref="B40" location="'Non Private Accom'!C2" display="'Non Private Accom'!C2" xr:uid="{00000000-0004-0000-0800-000013000000}"/>
    <hyperlink ref="B42" location="Pensions!C2" display="Pensions!C2" xr:uid="{00000000-0004-0000-0800-000014000000}"/>
    <hyperlink ref="B44" location="Comparison!E3" display="Comparison!E3" xr:uid="{00000000-0004-0000-0800-000015000000}"/>
  </hyperlink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A6819713</value>
    </field>
    <field name="Objective-Title">
      <value order="0">ZZZZZZ Profile of older residents by municipality</value>
    </field>
    <field name="Objective-Description">
      <value order="0"/>
    </field>
    <field name="Objective-CreationStamp">
      <value order="0">2020-08-30T21:53:52Z</value>
    </field>
    <field name="Objective-IsApproved">
      <value order="0">false</value>
    </field>
    <field name="Objective-IsPublished">
      <value order="0">true</value>
    </field>
    <field name="Objective-DatePublished">
      <value order="0">2020-11-24T07:15:42Z</value>
    </field>
    <field name="Objective-ModificationStamp">
      <value order="0">2021-04-21T23:23:18Z</value>
    </field>
    <field name="Objective-Owner">
      <value order="0">Fran McKechnie</value>
    </field>
    <field name="Objective-Path">
      <value order="0">Classified Object:Classified Object:Classified Object:Classified Object:Webpage Stats B Statistical data for Victorian municipalities</value>
    </field>
    <field name="Objective-Parent">
      <value order="0">Webpage Stats B Statistical data for Victorian municipalities</value>
    </field>
    <field name="Objective-State">
      <value order="0">Published</value>
    </field>
    <field name="Objective-VersionId">
      <value order="0">vA8897415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qA1096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Data Sheet 0</vt:lpstr>
      <vt:lpstr>template_rse</vt:lpstr>
      <vt:lpstr>Sheet1</vt:lpstr>
      <vt:lpstr>format</vt:lpstr>
      <vt:lpstr>Gender</vt:lpstr>
      <vt:lpstr>Age</vt:lpstr>
      <vt:lpstr>Indigenous</vt:lpstr>
      <vt:lpstr>Birthplaces</vt:lpstr>
      <vt:lpstr>Language</vt:lpstr>
      <vt:lpstr>Fluency</vt:lpstr>
      <vt:lpstr>Year of arrival</vt:lpstr>
      <vt:lpstr>Religion</vt:lpstr>
      <vt:lpstr>School Level</vt:lpstr>
      <vt:lpstr>Post School</vt:lpstr>
      <vt:lpstr>Labour force</vt:lpstr>
      <vt:lpstr>Volunteering</vt:lpstr>
      <vt:lpstr>Incomes</vt:lpstr>
      <vt:lpstr>Disability</vt:lpstr>
      <vt:lpstr>Carers</vt:lpstr>
      <vt:lpstr>Marital Status</vt:lpstr>
      <vt:lpstr>Relationship</vt:lpstr>
      <vt:lpstr>Home ownership</vt:lpstr>
      <vt:lpstr>Non Private Accom</vt:lpstr>
      <vt:lpstr>Pensions</vt:lpstr>
      <vt:lpstr>Comparison</vt:lpstr>
      <vt:lpstr>Age!Print_Area</vt:lpstr>
      <vt:lpstr>Birthplaces!Print_Area</vt:lpstr>
      <vt:lpstr>Carers!Print_Area</vt:lpstr>
      <vt:lpstr>Comparison!Print_Area</vt:lpstr>
      <vt:lpstr>Disability!Print_Area</vt:lpstr>
      <vt:lpstr>Fluency!Print_Area</vt:lpstr>
      <vt:lpstr>Gender!Print_Area</vt:lpstr>
      <vt:lpstr>'Home ownership'!Print_Area</vt:lpstr>
      <vt:lpstr>Incomes!Print_Area</vt:lpstr>
      <vt:lpstr>Indigenous!Print_Area</vt:lpstr>
      <vt:lpstr>'Labour force'!Print_Area</vt:lpstr>
      <vt:lpstr>Language!Print_Area</vt:lpstr>
      <vt:lpstr>'Marital Status'!Print_Area</vt:lpstr>
      <vt:lpstr>'Non Private Accom'!Print_Area</vt:lpstr>
      <vt:lpstr>Pensions!Print_Area</vt:lpstr>
      <vt:lpstr>'Post School'!Print_Area</vt:lpstr>
      <vt:lpstr>Relationship!Print_Area</vt:lpstr>
      <vt:lpstr>Religion!Print_Area</vt:lpstr>
      <vt:lpstr>'School Level'!Print_Area</vt:lpstr>
      <vt:lpstr>Sheet1!Print_Area</vt:lpstr>
      <vt:lpstr>Volunteering!Print_Area</vt:lpstr>
      <vt:lpstr>'Year of arrival'!Print_Area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Castledine</dc:creator>
  <cp:lastModifiedBy>Hayden</cp:lastModifiedBy>
  <cp:lastPrinted>2018-10-21T09:54:58Z</cp:lastPrinted>
  <dcterms:created xsi:type="dcterms:W3CDTF">2008-05-21T05:29:44Z</dcterms:created>
  <dcterms:modified xsi:type="dcterms:W3CDTF">2020-08-19T05:12:07Z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A6819713</vt:lpwstr>
  </property>
  <property fmtid="{D5CDD505-2E9C-101B-9397-08002B2CF9AE}" pid="4" name="Objective-Title">
    <vt:lpwstr>ZZZZZZ Profile of older residents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2020-08-30T21:53:52Z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2020-11-24T07:15:42Z</vt:filetime>
  </property>
  <property fmtid="{D5CDD505-2E9C-101B-9397-08002B2CF9AE}" pid="10" name="Objective-ModificationStamp">
    <vt:filetime>2021-04-21T23:23:18Z</vt:filetime>
  </property>
  <property fmtid="{D5CDD505-2E9C-101B-9397-08002B2CF9AE}" pid="11" name="Objective-Owner">
    <vt:lpwstr>Fran McKechnie</vt:lpwstr>
  </property>
  <property fmtid="{D5CDD505-2E9C-101B-9397-08002B2CF9AE}" pid="12" name="Objective-Path">
    <vt:lpwstr>Classified Object:Classified Object:Classified Object:Classified Object:Webpage Stats B Statistical data for Victorian municipalities</vt:lpwstr>
  </property>
  <property fmtid="{D5CDD505-2E9C-101B-9397-08002B2CF9AE}" pid="13" name="Objective-Parent">
    <vt:lpwstr>Webpage Stats B Statistical data for Victorian municipalities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vA8897415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qA1096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