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d217880e533948d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201E3129-B05B-4A80-881B-8A41365C7E42}" xr6:coauthVersionLast="47" xr6:coauthVersionMax="47" xr10:uidLastSave="{00000000-0000-0000-0000-000000000000}"/>
  <bookViews>
    <workbookView xWindow="-98" yWindow="-98" windowWidth="20715" windowHeight="13276" activeTab="1" xr2:uid="{00000000-000D-0000-FFFF-FFFF00000000}"/>
  </bookViews>
  <sheets>
    <sheet name="Original" sheetId="1" r:id="rId1"/>
    <sheet name="Front" sheetId="4" r:id="rId2"/>
    <sheet name="CGD Changes 2015-2016" sheetId="5" r:id="rId3"/>
  </sheets>
  <definedNames>
    <definedName name="_xlnm.Print_Area" localSheetId="2">'CGD Changes 2015-2016'!$B$1:$I$33</definedName>
    <definedName name="_xlnm.Print_Area" localSheetId="1">Front!$V$1:$AR$62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5" l="1"/>
  <c r="C32" i="5"/>
  <c r="C31" i="5"/>
  <c r="Z35" i="4" l="1"/>
  <c r="Z36" i="4"/>
  <c r="Z34" i="4"/>
  <c r="Y34" i="4"/>
  <c r="Y35" i="4"/>
  <c r="Y36" i="4"/>
  <c r="Y9" i="4"/>
  <c r="Z33" i="4"/>
  <c r="Y33" i="4"/>
  <c r="Y8" i="4"/>
  <c r="AA8" i="4" l="1"/>
  <c r="Y30" i="4" s="1"/>
  <c r="Y29" i="4"/>
  <c r="AM10" i="4"/>
  <c r="AN10" i="4" s="1"/>
  <c r="AM11" i="4"/>
  <c r="AN11" i="4" s="1"/>
  <c r="AM12" i="4"/>
  <c r="AN12" i="4" s="1"/>
  <c r="AM13" i="4"/>
  <c r="AN13" i="4" s="1"/>
  <c r="AM14" i="4"/>
  <c r="AN14" i="4" s="1"/>
  <c r="AM15" i="4"/>
  <c r="AN15" i="4" s="1"/>
  <c r="AM16" i="4"/>
  <c r="AN16" i="4" s="1"/>
  <c r="AM17" i="4"/>
  <c r="AN17" i="4" s="1"/>
  <c r="AM18" i="4"/>
  <c r="AN18" i="4" s="1"/>
  <c r="AM19" i="4"/>
  <c r="AN19" i="4" s="1"/>
  <c r="AM20" i="4"/>
  <c r="AN20" i="4" s="1"/>
  <c r="AM21" i="4"/>
  <c r="AN21" i="4" s="1"/>
  <c r="AM22" i="4"/>
  <c r="AN22" i="4" s="1"/>
  <c r="AM23" i="4"/>
  <c r="AN23" i="4" s="1"/>
  <c r="AM24" i="4"/>
  <c r="AN24" i="4" s="1"/>
  <c r="AM25" i="4"/>
  <c r="AN25" i="4" s="1"/>
  <c r="AM26" i="4"/>
  <c r="AN26" i="4" s="1"/>
  <c r="AM27" i="4"/>
  <c r="AN27" i="4" s="1"/>
  <c r="AM28" i="4"/>
  <c r="AN28" i="4" s="1"/>
  <c r="AM29" i="4"/>
  <c r="AN29" i="4" s="1"/>
  <c r="AM30" i="4"/>
  <c r="AN30" i="4" s="1"/>
  <c r="AM31" i="4"/>
  <c r="AN31" i="4" s="1"/>
  <c r="AM32" i="4"/>
  <c r="AN32" i="4" s="1"/>
  <c r="AM33" i="4"/>
  <c r="AN33" i="4" s="1"/>
  <c r="AM34" i="4"/>
  <c r="AN34" i="4" s="1"/>
  <c r="AM35" i="4"/>
  <c r="AN35" i="4" s="1"/>
  <c r="AM36" i="4"/>
  <c r="AN36" i="4" s="1"/>
  <c r="AM37" i="4"/>
  <c r="AN37" i="4" s="1"/>
  <c r="AM38" i="4"/>
  <c r="AN38" i="4" s="1"/>
  <c r="AM39" i="4"/>
  <c r="AN39" i="4" s="1"/>
  <c r="AM40" i="4"/>
  <c r="AN40" i="4" s="1"/>
  <c r="AM41" i="4"/>
  <c r="AN41" i="4" s="1"/>
  <c r="AM42" i="4"/>
  <c r="AN42" i="4" s="1"/>
  <c r="AM43" i="4"/>
  <c r="AN43" i="4" s="1"/>
  <c r="AM44" i="4"/>
  <c r="AN44" i="4" s="1"/>
  <c r="AM45" i="4"/>
  <c r="AN45" i="4" s="1"/>
  <c r="AM46" i="4"/>
  <c r="AN46" i="4" s="1"/>
  <c r="AM47" i="4"/>
  <c r="AN47" i="4" s="1"/>
  <c r="AM48" i="4"/>
  <c r="AN48" i="4" s="1"/>
  <c r="AM49" i="4"/>
  <c r="AN49" i="4" s="1"/>
  <c r="AM50" i="4"/>
  <c r="AN50" i="4" s="1"/>
  <c r="AM51" i="4"/>
  <c r="AN51" i="4" s="1"/>
  <c r="AM52" i="4"/>
  <c r="AN52" i="4" s="1"/>
  <c r="AM53" i="4"/>
  <c r="AN53" i="4" s="1"/>
  <c r="AM54" i="4"/>
  <c r="AN54" i="4" s="1"/>
  <c r="AM55" i="4"/>
  <c r="AN55" i="4" s="1"/>
  <c r="AM56" i="4"/>
  <c r="AN56" i="4" s="1"/>
  <c r="AM57" i="4"/>
  <c r="AN57" i="4" s="1"/>
  <c r="AM58" i="4"/>
  <c r="AN58" i="4" s="1"/>
  <c r="AM59" i="4"/>
  <c r="AN59" i="4" s="1"/>
  <c r="AM60" i="4"/>
  <c r="AN60" i="4" s="1"/>
  <c r="AM61" i="4"/>
  <c r="AN61" i="4" s="1"/>
  <c r="AM62" i="4"/>
  <c r="AN62" i="4" s="1"/>
  <c r="AM63" i="4"/>
  <c r="AN63" i="4" s="1"/>
  <c r="AM64" i="4"/>
  <c r="AN64" i="4" s="1"/>
  <c r="AM65" i="4"/>
  <c r="AN65" i="4" s="1"/>
  <c r="AM66" i="4"/>
  <c r="AN66" i="4" s="1"/>
  <c r="AM67" i="4"/>
  <c r="AN67" i="4" s="1"/>
  <c r="AM68" i="4"/>
  <c r="AN68" i="4" s="1"/>
  <c r="AM69" i="4"/>
  <c r="AN69" i="4" s="1"/>
  <c r="AM70" i="4"/>
  <c r="AN70" i="4" s="1"/>
  <c r="AM71" i="4"/>
  <c r="AN71" i="4" s="1"/>
  <c r="AM72" i="4"/>
  <c r="AN72" i="4" s="1"/>
  <c r="AM73" i="4"/>
  <c r="AN73" i="4" s="1"/>
  <c r="AM74" i="4"/>
  <c r="AN74" i="4" s="1"/>
  <c r="AM75" i="4"/>
  <c r="AN75" i="4" s="1"/>
  <c r="AM76" i="4"/>
  <c r="AN76" i="4" s="1"/>
  <c r="AM77" i="4"/>
  <c r="AN77" i="4" s="1"/>
  <c r="AM78" i="4"/>
  <c r="AN78" i="4" s="1"/>
  <c r="AM79" i="4"/>
  <c r="AN79" i="4" s="1"/>
  <c r="AM80" i="4"/>
  <c r="AN80" i="4" s="1"/>
  <c r="AM81" i="4"/>
  <c r="AN81" i="4" s="1"/>
  <c r="AM82" i="4"/>
  <c r="AN82" i="4" s="1"/>
  <c r="AM83" i="4"/>
  <c r="AN83" i="4" s="1"/>
  <c r="AM84" i="4"/>
  <c r="AN84" i="4" s="1"/>
  <c r="AM85" i="4"/>
  <c r="AN85" i="4" s="1"/>
  <c r="AM9" i="4"/>
  <c r="AN9" i="4" s="1"/>
  <c r="AM8" i="4"/>
  <c r="AN8" i="4" s="1"/>
  <c r="AM7" i="4"/>
  <c r="AN7" i="4" s="1"/>
  <c r="Y14" i="4"/>
  <c r="AO8" i="4" l="1"/>
  <c r="AO85" i="4"/>
  <c r="AO81" i="4"/>
  <c r="AO77" i="4"/>
  <c r="AO73" i="4"/>
  <c r="AO69" i="4"/>
  <c r="AO65" i="4"/>
  <c r="AO61" i="4"/>
  <c r="AO57" i="4"/>
  <c r="AO53" i="4"/>
  <c r="AO49" i="4"/>
  <c r="AO45" i="4"/>
  <c r="AO41" i="4"/>
  <c r="AO37" i="4"/>
  <c r="AO33" i="4"/>
  <c r="AO31" i="4"/>
  <c r="AO27" i="4"/>
  <c r="AO23" i="4"/>
  <c r="AO21" i="4"/>
  <c r="AO19" i="4"/>
  <c r="AO17" i="4"/>
  <c r="AO15" i="4"/>
  <c r="AO13" i="4"/>
  <c r="AO11" i="4"/>
  <c r="AO7" i="4"/>
  <c r="AO82" i="4"/>
  <c r="AO78" i="4"/>
  <c r="AO74" i="4"/>
  <c r="AO70" i="4"/>
  <c r="AO66" i="4"/>
  <c r="AO62" i="4"/>
  <c r="AO58" i="4"/>
  <c r="AO54" i="4"/>
  <c r="AO50" i="4"/>
  <c r="AO46" i="4"/>
  <c r="AO42" i="4"/>
  <c r="AO38" i="4"/>
  <c r="AO34" i="4"/>
  <c r="AO30" i="4"/>
  <c r="AO26" i="4"/>
  <c r="AO22" i="4"/>
  <c r="AO18" i="4"/>
  <c r="AO14" i="4"/>
  <c r="AO10" i="4"/>
  <c r="AO83" i="4"/>
  <c r="AO79" i="4"/>
  <c r="AO75" i="4"/>
  <c r="AO71" i="4"/>
  <c r="AO67" i="4"/>
  <c r="AO63" i="4"/>
  <c r="AO59" i="4"/>
  <c r="AO55" i="4"/>
  <c r="AO51" i="4"/>
  <c r="AO47" i="4"/>
  <c r="AO43" i="4"/>
  <c r="AO39" i="4"/>
  <c r="AO35" i="4"/>
  <c r="AO29" i="4"/>
  <c r="AO25" i="4"/>
  <c r="AO9" i="4"/>
  <c r="AO84" i="4"/>
  <c r="AO80" i="4"/>
  <c r="AO76" i="4"/>
  <c r="AO72" i="4"/>
  <c r="AO68" i="4"/>
  <c r="AO64" i="4"/>
  <c r="AO60" i="4"/>
  <c r="AO56" i="4"/>
  <c r="AO52" i="4"/>
  <c r="AO48" i="4"/>
  <c r="AO44" i="4"/>
  <c r="AO40" i="4"/>
  <c r="AO36" i="4"/>
  <c r="AO32" i="4"/>
  <c r="AO28" i="4"/>
  <c r="AO24" i="4"/>
  <c r="AO20" i="4"/>
  <c r="AO16" i="4"/>
  <c r="AO12" i="4"/>
  <c r="AA10" i="4"/>
  <c r="AA11" i="4"/>
  <c r="AA12" i="4"/>
  <c r="AA13" i="4"/>
  <c r="AA14" i="4"/>
  <c r="AA9" i="4"/>
  <c r="AA29" i="4"/>
  <c r="Y10" i="4"/>
  <c r="Y11" i="4"/>
  <c r="Y12" i="4"/>
  <c r="Y13" i="4"/>
  <c r="Y5" i="1"/>
  <c r="Z5" i="1"/>
  <c r="AA5" i="1"/>
  <c r="AB5" i="1"/>
  <c r="AC5" i="1"/>
  <c r="X5" i="1"/>
  <c r="W5" i="1"/>
  <c r="S5" i="1"/>
  <c r="T5" i="1"/>
  <c r="U5" i="1"/>
  <c r="V5" i="1"/>
  <c r="R5" i="1"/>
  <c r="M5" i="1"/>
  <c r="N5" i="1"/>
  <c r="O5" i="1"/>
  <c r="P5" i="1"/>
  <c r="Q5" i="1"/>
  <c r="L5" i="1"/>
  <c r="AA30" i="4" l="1"/>
  <c r="AP9" i="4"/>
  <c r="AQ57" i="4"/>
  <c r="AQ71" i="4"/>
  <c r="AQ75" i="4"/>
  <c r="AQ79" i="4"/>
  <c r="AQ83" i="4"/>
  <c r="AP8" i="4"/>
  <c r="AP10" i="4"/>
  <c r="AP12" i="4"/>
  <c r="AP14" i="4"/>
  <c r="AP16" i="4"/>
  <c r="AP18" i="4"/>
  <c r="AP20" i="4"/>
  <c r="AP22" i="4"/>
  <c r="AP24" i="4"/>
  <c r="AP26" i="4"/>
  <c r="AP28" i="4"/>
  <c r="AP30" i="4"/>
  <c r="AP32" i="4"/>
  <c r="AP34" i="4"/>
  <c r="AP36" i="4"/>
  <c r="AP38" i="4"/>
  <c r="AP40" i="4"/>
  <c r="AP42" i="4"/>
  <c r="AP44" i="4"/>
  <c r="AP46" i="4"/>
  <c r="AP48" i="4"/>
  <c r="AP50" i="4"/>
  <c r="AP52" i="4"/>
  <c r="AP54" i="4"/>
  <c r="AP56" i="4"/>
  <c r="AP58" i="4"/>
  <c r="AP60" i="4"/>
  <c r="AP62" i="4"/>
  <c r="AP64" i="4"/>
  <c r="AP66" i="4"/>
  <c r="AP68" i="4"/>
  <c r="AP70" i="4"/>
  <c r="AP72" i="4"/>
  <c r="AP74" i="4"/>
  <c r="AP76" i="4"/>
  <c r="AP78" i="4"/>
  <c r="AP80" i="4"/>
  <c r="AP82" i="4"/>
  <c r="AP84" i="4"/>
  <c r="AP7" i="4"/>
  <c r="AQ8" i="4"/>
  <c r="AQ10" i="4"/>
  <c r="AQ12" i="4"/>
  <c r="AQ14" i="4"/>
  <c r="AQ16" i="4"/>
  <c r="AQ18" i="4"/>
  <c r="AQ20" i="4"/>
  <c r="AQ22" i="4"/>
  <c r="AQ24" i="4"/>
  <c r="AQ26" i="4"/>
  <c r="AQ28" i="4"/>
  <c r="AQ30" i="4"/>
  <c r="AQ32" i="4"/>
  <c r="AQ34" i="4"/>
  <c r="AQ36" i="4"/>
  <c r="AQ38" i="4"/>
  <c r="AQ40" i="4"/>
  <c r="AQ42" i="4"/>
  <c r="AQ44" i="4"/>
  <c r="AQ46" i="4"/>
  <c r="AQ48" i="4"/>
  <c r="AQ50" i="4"/>
  <c r="AQ52" i="4"/>
  <c r="AQ54" i="4"/>
  <c r="AQ56" i="4"/>
  <c r="AQ58" i="4"/>
  <c r="AQ60" i="4"/>
  <c r="AQ62" i="4"/>
  <c r="AQ64" i="4"/>
  <c r="AQ66" i="4"/>
  <c r="AQ68" i="4"/>
  <c r="AQ70" i="4"/>
  <c r="AQ72" i="4"/>
  <c r="AQ74" i="4"/>
  <c r="AQ76" i="4"/>
  <c r="AQ78" i="4"/>
  <c r="AQ80" i="4"/>
  <c r="AQ82" i="4"/>
  <c r="AQ84" i="4"/>
  <c r="AP11" i="4"/>
  <c r="AP13" i="4"/>
  <c r="AP15" i="4"/>
  <c r="AP17" i="4"/>
  <c r="AP19" i="4"/>
  <c r="AP21" i="4"/>
  <c r="AP23" i="4"/>
  <c r="AP25" i="4"/>
  <c r="AP27" i="4"/>
  <c r="AP29" i="4"/>
  <c r="AP31" i="4"/>
  <c r="AP33" i="4"/>
  <c r="AP35" i="4"/>
  <c r="AP37" i="4"/>
  <c r="AP39" i="4"/>
  <c r="AP41" i="4"/>
  <c r="AP43" i="4"/>
  <c r="AP45" i="4"/>
  <c r="AP47" i="4"/>
  <c r="AP49" i="4"/>
  <c r="AP51" i="4"/>
  <c r="AP53" i="4"/>
  <c r="AP55" i="4"/>
  <c r="AP57" i="4"/>
  <c r="AP59" i="4"/>
  <c r="AP61" i="4"/>
  <c r="AP63" i="4"/>
  <c r="AP65" i="4"/>
  <c r="AP67" i="4"/>
  <c r="AP69" i="4"/>
  <c r="AP71" i="4"/>
  <c r="AP73" i="4"/>
  <c r="AP75" i="4"/>
  <c r="AP77" i="4"/>
  <c r="AP79" i="4"/>
  <c r="AP81" i="4"/>
  <c r="AP83" i="4"/>
  <c r="AP85" i="4"/>
  <c r="AQ7" i="4"/>
  <c r="AQ9" i="4"/>
  <c r="AQ11" i="4"/>
  <c r="AQ13" i="4"/>
  <c r="AQ15" i="4"/>
  <c r="AQ17" i="4"/>
  <c r="AQ19" i="4"/>
  <c r="AQ21" i="4"/>
  <c r="AQ23" i="4"/>
  <c r="AQ25" i="4"/>
  <c r="AQ27" i="4"/>
  <c r="AQ29" i="4"/>
  <c r="AQ31" i="4"/>
  <c r="AQ33" i="4"/>
  <c r="AQ35" i="4"/>
  <c r="AQ37" i="4"/>
  <c r="AQ39" i="4"/>
  <c r="AQ41" i="4"/>
  <c r="AQ43" i="4"/>
  <c r="AQ45" i="4"/>
  <c r="AQ47" i="4"/>
  <c r="AQ49" i="4"/>
  <c r="AQ51" i="4"/>
  <c r="AQ53" i="4"/>
  <c r="AQ55" i="4"/>
  <c r="AQ59" i="4"/>
  <c r="AQ61" i="4"/>
  <c r="AQ63" i="4"/>
  <c r="AQ65" i="4"/>
  <c r="AQ67" i="4"/>
  <c r="AQ69" i="4"/>
  <c r="AQ73" i="4"/>
  <c r="AQ77" i="4"/>
  <c r="AQ81" i="4"/>
  <c r="AQ85" i="4"/>
</calcChain>
</file>

<file path=xl/sharedStrings.xml><?xml version="1.0" encoding="utf-8"?>
<sst xmlns="http://schemas.openxmlformats.org/spreadsheetml/2006/main" count="277" uniqueCount="96">
  <si>
    <t>12-&lt;15 Months</t>
  </si>
  <si>
    <t>Greater Dandenong (C)</t>
  </si>
  <si>
    <t>Southern Metro</t>
  </si>
  <si>
    <t>Victoria</t>
  </si>
  <si>
    <t>24-&lt;27 Months</t>
  </si>
  <si>
    <t>60-&lt;63 Months</t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</si>
  <si>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</si>
  <si>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</si>
  <si>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</si>
  <si>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</si>
  <si>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</si>
  <si>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</si>
  <si>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</si>
  <si>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</si>
  <si>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</si>
  <si>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</si>
  <si>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</si>
  <si>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</si>
  <si>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</si>
  <si>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</si>
  <si>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</si>
  <si>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</si>
  <si>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</si>
  <si>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</si>
  <si>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</si>
  <si>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</si>
  <si>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</si>
  <si>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</si>
  <si>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</si>
  <si>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</si>
  <si>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</si>
  <si>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</si>
  <si>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</si>
  <si>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</si>
  <si>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</si>
  <si>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</si>
  <si>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</si>
  <si>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</si>
  <si>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</si>
  <si>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</si>
  <si>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</si>
  <si>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</si>
  <si>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</si>
  <si>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</si>
  <si>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</si>
  <si>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</si>
  <si>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</si>
  <si>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</si>
  <si>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</si>
  <si>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</si>
  <si>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</si>
  <si>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</si>
  <si>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</si>
  <si>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</si>
  <si>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</si>
  <si>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</si>
  <si>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</si>
  <si>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</si>
  <si>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</si>
  <si>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</si>
  <si>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</si>
  <si>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</si>
  <si>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</si>
  <si>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</si>
  <si>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</si>
  <si>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</si>
  <si>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</si>
  <si>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</si>
  <si>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</si>
  <si>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</si>
  <si>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</si>
  <si>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</si>
  <si>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</si>
  <si>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</si>
  <si>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</si>
  <si>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</si>
  <si>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</si>
  <si>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</si>
  <si>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</si>
  <si>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</si>
  <si>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</si>
  <si>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</si>
  <si>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</si>
  <si>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</si>
  <si>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</si>
  <si>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IMMUNIZATION RATES by AGE and Municipality: 2012 to 2017</t>
  </si>
  <si>
    <t>Change in five years</t>
  </si>
  <si>
    <t>Select age range below, to compare 2017 immunization rates</t>
  </si>
  <si>
    <t>Per cent of Persons NOT Fully Immunised: Victoria, 2012 to 2017</t>
  </si>
  <si>
    <t>Select municipalities and age range, below</t>
  </si>
  <si>
    <t>Per cent of Eligible Population NOT Fully Covered, by Age: 2015-2017</t>
  </si>
  <si>
    <t>Greater Dandenong</t>
  </si>
  <si>
    <t>12-15 Months</t>
  </si>
  <si>
    <t>24-27 Months</t>
  </si>
  <si>
    <t>60-63 Months</t>
  </si>
  <si>
    <r>
      <t>Per cent declines in per cent of persons not fully covered</t>
    </r>
    <r>
      <rPr>
        <sz val="8"/>
        <color theme="3" tint="-0.499984740745262"/>
        <rFont val="Calibri"/>
        <family val="2"/>
        <scheme val="minor"/>
      </rPr>
      <t xml:space="preserve"> (relative to 2015 levels)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</si>
</sst>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1"/>
      <name val="Times New Roman"/>
      <family val="1"/>
    </font>
    <font>
      <sz val="1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22"/>
      <color rgb="FF008000"/>
      <name val="Garamond"/>
      <family val="1"/>
    </font>
    <font>
      <sz val="14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9"/>
      <color rgb="FFFFFF00"/>
      <name val="Calibri"/>
      <family val="2"/>
      <scheme val="minor"/>
    </font>
    <font>
      <b/>
      <sz val="9"/>
      <color rgb="FFFFFF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3" tint="-0.499984740745262"/>
      <name val="Calibri"/>
      <family val="2"/>
      <scheme val="minor"/>
    </font>
    <font>
      <sz val="8"/>
      <color theme="3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Protection="1">
      <protection locked="0"/>
    </xf>
    <xf numFmtId="0" fontId="2" fillId="3" borderId="2" xfId="0" applyFont="1" applyFill="1" applyBorder="1" applyProtection="1">
      <protection locked="0"/>
    </xf>
    <xf numFmtId="0" fontId="1" fillId="0" borderId="2" xfId="0" applyFont="1" applyBorder="1" applyProtection="1">
      <protection hidden="1"/>
    </xf>
    <xf numFmtId="164" fontId="1" fillId="0" borderId="2" xfId="0" applyNumberFormat="1" applyFont="1" applyBorder="1" applyProtection="1">
      <protection hidden="1"/>
    </xf>
    <xf numFmtId="0" fontId="1" fillId="0" borderId="0" xfId="0" applyFont="1" applyBorder="1" applyProtection="1">
      <protection hidden="1"/>
    </xf>
    <xf numFmtId="164" fontId="1" fillId="0" borderId="0" xfId="0" applyNumberFormat="1" applyFont="1" applyBorder="1" applyProtection="1">
      <protection hidden="1"/>
    </xf>
    <xf numFmtId="0" fontId="3" fillId="4" borderId="3" xfId="0" applyFont="1" applyFill="1" applyBorder="1" applyProtection="1">
      <protection hidden="1"/>
    </xf>
    <xf numFmtId="164" fontId="3" fillId="4" borderId="3" xfId="0" applyNumberFormat="1" applyFont="1" applyFill="1" applyBorder="1" applyProtection="1">
      <protection hidden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3" fontId="4" fillId="0" borderId="0" xfId="0" applyNumberFormat="1" applyFont="1" applyFill="1" applyBorder="1" applyAlignment="1" applyProtection="1">
      <alignment vertical="center"/>
      <protection hidden="1"/>
    </xf>
    <xf numFmtId="0" fontId="5" fillId="0" borderId="0" xfId="0" applyFont="1"/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7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0" fillId="0" borderId="0" xfId="0" applyProtection="1">
      <protection locked="0" hidden="1"/>
    </xf>
    <xf numFmtId="0" fontId="15" fillId="0" borderId="0" xfId="0" applyFont="1" applyProtection="1">
      <protection hidden="1"/>
    </xf>
    <xf numFmtId="0" fontId="8" fillId="0" borderId="0" xfId="0" applyFont="1" applyProtection="1">
      <protection hidden="1"/>
    </xf>
    <xf numFmtId="164" fontId="7" fillId="0" borderId="0" xfId="0" applyNumberFormat="1" applyFont="1" applyAlignment="1" applyProtection="1">
      <alignment horizontal="left"/>
      <protection hidden="1"/>
    </xf>
    <xf numFmtId="0" fontId="7" fillId="0" borderId="0" xfId="0" applyFont="1" applyAlignment="1" applyProtection="1">
      <alignment horizontal="center"/>
      <protection locked="0" hidden="1"/>
    </xf>
    <xf numFmtId="1" fontId="9" fillId="0" borderId="0" xfId="0" applyNumberFormat="1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left"/>
      <protection hidden="1"/>
    </xf>
    <xf numFmtId="164" fontId="13" fillId="0" borderId="0" xfId="0" applyNumberFormat="1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1" fontId="12" fillId="0" borderId="0" xfId="0" applyNumberFormat="1" applyFont="1" applyAlignment="1" applyProtection="1">
      <alignment horizontal="center"/>
      <protection hidden="1"/>
    </xf>
    <xf numFmtId="0" fontId="13" fillId="0" borderId="0" xfId="0" applyFont="1" applyProtection="1">
      <protection hidden="1"/>
    </xf>
    <xf numFmtId="0" fontId="11" fillId="8" borderId="12" xfId="0" applyFont="1" applyFill="1" applyBorder="1" applyProtection="1">
      <protection hidden="1"/>
    </xf>
    <xf numFmtId="164" fontId="10" fillId="6" borderId="12" xfId="0" applyNumberFormat="1" applyFont="1" applyFill="1" applyBorder="1" applyAlignment="1" applyProtection="1">
      <alignment horizontal="center"/>
      <protection hidden="1"/>
    </xf>
    <xf numFmtId="0" fontId="11" fillId="9" borderId="12" xfId="0" applyFont="1" applyFill="1" applyBorder="1" applyProtection="1">
      <protection hidden="1"/>
    </xf>
    <xf numFmtId="164" fontId="10" fillId="5" borderId="12" xfId="0" applyNumberFormat="1" applyFont="1" applyFill="1" applyBorder="1" applyAlignment="1" applyProtection="1">
      <alignment horizontal="center"/>
      <protection hidden="1"/>
    </xf>
    <xf numFmtId="0" fontId="0" fillId="0" borderId="0" xfId="0" applyFont="1" applyProtection="1">
      <protection hidden="1"/>
    </xf>
    <xf numFmtId="0" fontId="7" fillId="0" borderId="0" xfId="0" applyFont="1" applyProtection="1">
      <protection locked="0" hidden="1"/>
    </xf>
    <xf numFmtId="0" fontId="17" fillId="0" borderId="0" xfId="0" applyFont="1"/>
    <xf numFmtId="0" fontId="18" fillId="0" borderId="0" xfId="0" applyFont="1"/>
    <xf numFmtId="0" fontId="19" fillId="10" borderId="0" xfId="0" applyFont="1" applyFill="1" applyBorder="1"/>
    <xf numFmtId="0" fontId="20" fillId="10" borderId="0" xfId="0" applyFont="1" applyFill="1" applyBorder="1" applyAlignment="1">
      <alignment horizontal="right" indent="2"/>
    </xf>
    <xf numFmtId="0" fontId="21" fillId="0" borderId="13" xfId="0" applyFont="1" applyBorder="1"/>
    <xf numFmtId="0" fontId="21" fillId="0" borderId="13" xfId="0" applyFont="1" applyBorder="1" applyAlignment="1">
      <alignment horizontal="right" indent="2"/>
    </xf>
    <xf numFmtId="0" fontId="21" fillId="0" borderId="12" xfId="0" applyFont="1" applyBorder="1"/>
    <xf numFmtId="0" fontId="21" fillId="0" borderId="12" xfId="0" applyFont="1" applyBorder="1" applyAlignment="1">
      <alignment horizontal="right" indent="2"/>
    </xf>
    <xf numFmtId="0" fontId="22" fillId="11" borderId="0" xfId="0" applyFont="1" applyFill="1"/>
    <xf numFmtId="0" fontId="24" fillId="11" borderId="0" xfId="0" applyFont="1" applyFill="1"/>
    <xf numFmtId="1" fontId="21" fillId="6" borderId="12" xfId="0" applyNumberFormat="1" applyFont="1" applyFill="1" applyBorder="1" applyAlignment="1">
      <alignment horizontal="center"/>
    </xf>
    <xf numFmtId="0" fontId="25" fillId="3" borderId="2" xfId="0" applyFont="1" applyFill="1" applyBorder="1" applyProtection="1">
      <protection locked="0"/>
    </xf>
    <xf numFmtId="164" fontId="21" fillId="0" borderId="0" xfId="0" applyNumberFormat="1" applyFont="1"/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0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164" fontId="7" fillId="6" borderId="0" xfId="0" applyNumberFormat="1" applyFont="1" applyFill="1" applyAlignment="1" applyProtection="1">
      <alignment horizontal="center"/>
      <protection hidden="1"/>
    </xf>
    <xf numFmtId="164" fontId="7" fillId="7" borderId="0" xfId="0" applyNumberFormat="1" applyFont="1" applyFill="1" applyAlignment="1" applyProtection="1">
      <alignment horizontal="center"/>
      <protection hidden="1"/>
    </xf>
    <xf numFmtId="164" fontId="7" fillId="5" borderId="0" xfId="0" applyNumberFormat="1" applyFont="1" applyFill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6" fillId="0" borderId="0" xfId="0" applyFont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d7fffbafab9f42df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70124366984251E-2"/>
          <c:y val="5.7940176479572496E-2"/>
          <c:w val="0.88159215037879302"/>
          <c:h val="0.873943812101066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Front!$Y$8</c:f>
              <c:strCache>
                <c:ptCount val="1"/>
                <c:pt idx="0">
                  <c:v>Greater Geelong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Front!$X$9:$X$14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Front!$Y$9:$Y$14</c:f>
              <c:numCache>
                <c:formatCode>0.0</c:formatCode>
                <c:ptCount val="6"/>
                <c:pt idx="0">
                  <c:v>6.75</c:v>
                </c:pt>
                <c:pt idx="1">
                  <c:v>5.9200000000000017</c:v>
                </c:pt>
                <c:pt idx="2">
                  <c:v>6.4924999999999926</c:v>
                </c:pt>
                <c:pt idx="3">
                  <c:v>6.2400000000000091</c:v>
                </c:pt>
                <c:pt idx="4">
                  <c:v>4.8425000000000011</c:v>
                </c:pt>
                <c:pt idx="5">
                  <c:v>3.7849999999999966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72-4EA2-86B8-2837C4CFA8DF}"/>
            </c:ext>
          </c:extLst>
        </c:ser>
        <c:ser>
          <c:idx val="1"/>
          <c:order val="1"/>
          <c:tx>
            <c:strRef>
              <c:f>Front!$AA$8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Front!$X$9:$X$14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Front!$AA$9:$AA$14</c:f>
              <c:numCache>
                <c:formatCode>0.0</c:formatCode>
                <c:ptCount val="6"/>
                <c:pt idx="0">
                  <c:v>7.6500000000000057</c:v>
                </c:pt>
                <c:pt idx="1">
                  <c:v>8.9650000000000034</c:v>
                </c:pt>
                <c:pt idx="2">
                  <c:v>9.3081650000000025</c:v>
                </c:pt>
                <c:pt idx="3">
                  <c:v>7.8250000000000171</c:v>
                </c:pt>
                <c:pt idx="4">
                  <c:v>6.6499999999999915</c:v>
                </c:pt>
                <c:pt idx="5">
                  <c:v>5.7674999999999983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72-4EA2-86B8-2837C4CF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49086976"/>
        <c:axId val="149089280"/>
      </c:barChart>
      <c:catAx>
        <c:axId val="14908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089280"/>
        <c:crosses val="autoZero"/>
        <c:auto val="1"/>
        <c:lblAlgn val="ctr"/>
        <c:lblOffset val="100"/>
        <c:noMultiLvlLbl val="0"/>
      </c:catAx>
      <c:valAx>
        <c:axId val="1490892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Immunization Rate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49086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537310046460303E-2"/>
          <c:y val="4.2620653978547385E-3"/>
          <c:w val="0.32585451376534713"/>
          <c:h val="8.492407376845061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24494854809816"/>
          <c:y val="2.5321302648327756E-2"/>
          <c:w val="0.7223586635003959"/>
          <c:h val="0.963786992872515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Front!$AP$7:$AP$85</c:f>
              <c:strCache>
                <c:ptCount val="79"/>
                <c:pt idx="0">
                  <c:v>Towong </c:v>
                </c:pt>
                <c:pt idx="1">
                  <c:v>Melbourne </c:v>
                </c:pt>
                <c:pt idx="2">
                  <c:v>Loddon </c:v>
                </c:pt>
                <c:pt idx="3">
                  <c:v>Hepburn </c:v>
                </c:pt>
                <c:pt idx="4">
                  <c:v>Mount Alexander </c:v>
                </c:pt>
                <c:pt idx="5">
                  <c:v>Surf Coast </c:v>
                </c:pt>
                <c:pt idx="6">
                  <c:v>Glenelg </c:v>
                </c:pt>
                <c:pt idx="7">
                  <c:v>Strathbogie </c:v>
                </c:pt>
                <c:pt idx="8">
                  <c:v>East Gippsland </c:v>
                </c:pt>
                <c:pt idx="9">
                  <c:v>Hobsons Bay </c:v>
                </c:pt>
                <c:pt idx="10">
                  <c:v>Glen Eira </c:v>
                </c:pt>
                <c:pt idx="11">
                  <c:v>Alpine </c:v>
                </c:pt>
                <c:pt idx="12">
                  <c:v>Moreland </c:v>
                </c:pt>
                <c:pt idx="13">
                  <c:v>Kingston </c:v>
                </c:pt>
                <c:pt idx="14">
                  <c:v>Moorabool </c:v>
                </c:pt>
                <c:pt idx="15">
                  <c:v>Port Phillip </c:v>
                </c:pt>
                <c:pt idx="16">
                  <c:v>Mildura </c:v>
                </c:pt>
                <c:pt idx="17">
                  <c:v>Monash </c:v>
                </c:pt>
                <c:pt idx="18">
                  <c:v>Queenscliffe </c:v>
                </c:pt>
                <c:pt idx="19">
                  <c:v>Greater Dandenong </c:v>
                </c:pt>
                <c:pt idx="20">
                  <c:v>Maribyrnong </c:v>
                </c:pt>
                <c:pt idx="21">
                  <c:v>Bayside </c:v>
                </c:pt>
                <c:pt idx="22">
                  <c:v>Indigo </c:v>
                </c:pt>
                <c:pt idx="23">
                  <c:v>Mornington Peninsula </c:v>
                </c:pt>
                <c:pt idx="24">
                  <c:v>Boroondara </c:v>
                </c:pt>
                <c:pt idx="25">
                  <c:v>Wyndham </c:v>
                </c:pt>
                <c:pt idx="26">
                  <c:v>Baw Baw </c:v>
                </c:pt>
                <c:pt idx="27">
                  <c:v>Stonnington </c:v>
                </c:pt>
                <c:pt idx="28">
                  <c:v>Manningham </c:v>
                </c:pt>
                <c:pt idx="29">
                  <c:v>Swan Hill </c:v>
                </c:pt>
                <c:pt idx="30">
                  <c:v>Casey </c:v>
                </c:pt>
                <c:pt idx="31">
                  <c:v>Campaspe </c:v>
                </c:pt>
                <c:pt idx="32">
                  <c:v>Wangaratta </c:v>
                </c:pt>
                <c:pt idx="33">
                  <c:v>Melton </c:v>
                </c:pt>
                <c:pt idx="34">
                  <c:v>Yarra Ranges </c:v>
                </c:pt>
                <c:pt idx="35">
                  <c:v>Cardinia </c:v>
                </c:pt>
                <c:pt idx="36">
                  <c:v>Brimbank </c:v>
                </c:pt>
                <c:pt idx="37">
                  <c:v>Hume </c:v>
                </c:pt>
                <c:pt idx="38">
                  <c:v>Yarra </c:v>
                </c:pt>
                <c:pt idx="39">
                  <c:v>Greater Bendigo </c:v>
                </c:pt>
                <c:pt idx="40">
                  <c:v>Maroondah </c:v>
                </c:pt>
                <c:pt idx="41">
                  <c:v>Banyule </c:v>
                </c:pt>
                <c:pt idx="42">
                  <c:v>Ballarat </c:v>
                </c:pt>
                <c:pt idx="43">
                  <c:v>Colac-Otway </c:v>
                </c:pt>
                <c:pt idx="44">
                  <c:v>Darebin </c:v>
                </c:pt>
                <c:pt idx="45">
                  <c:v>Frankston </c:v>
                </c:pt>
                <c:pt idx="46">
                  <c:v>Whittlesea </c:v>
                </c:pt>
                <c:pt idx="47">
                  <c:v>Northern Grampians </c:v>
                </c:pt>
                <c:pt idx="48">
                  <c:v>Nillumbik </c:v>
                </c:pt>
                <c:pt idx="49">
                  <c:v>Greater Geelong </c:v>
                </c:pt>
                <c:pt idx="50">
                  <c:v>Benalla </c:v>
                </c:pt>
                <c:pt idx="51">
                  <c:v>Whitehorse </c:v>
                </c:pt>
                <c:pt idx="52">
                  <c:v>Moira </c:v>
                </c:pt>
                <c:pt idx="53">
                  <c:v>Moonee Valley </c:v>
                </c:pt>
                <c:pt idx="54">
                  <c:v>Macedon Ranges </c:v>
                </c:pt>
                <c:pt idx="55">
                  <c:v>Latrobe </c:v>
                </c:pt>
                <c:pt idx="56">
                  <c:v>Greater Shepparton </c:v>
                </c:pt>
                <c:pt idx="57">
                  <c:v>Bass Coast </c:v>
                </c:pt>
                <c:pt idx="58">
                  <c:v>Mitchell </c:v>
                </c:pt>
                <c:pt idx="59">
                  <c:v>Moyne </c:v>
                </c:pt>
                <c:pt idx="60">
                  <c:v>Ararat </c:v>
                </c:pt>
                <c:pt idx="61">
                  <c:v>Southern Grampians </c:v>
                </c:pt>
                <c:pt idx="62">
                  <c:v>Knox </c:v>
                </c:pt>
                <c:pt idx="63">
                  <c:v>Central Goldfields </c:v>
                </c:pt>
                <c:pt idx="64">
                  <c:v>Buloke </c:v>
                </c:pt>
                <c:pt idx="65">
                  <c:v>Wellington </c:v>
                </c:pt>
                <c:pt idx="66">
                  <c:v>South Gippsland </c:v>
                </c:pt>
                <c:pt idx="67">
                  <c:v>Wodonga </c:v>
                </c:pt>
                <c:pt idx="68">
                  <c:v>Corangamite </c:v>
                </c:pt>
                <c:pt idx="69">
                  <c:v>Horsham </c:v>
                </c:pt>
                <c:pt idx="70">
                  <c:v>Gannawarra </c:v>
                </c:pt>
                <c:pt idx="71">
                  <c:v>Murrindindi </c:v>
                </c:pt>
                <c:pt idx="72">
                  <c:v>Mansfield </c:v>
                </c:pt>
                <c:pt idx="73">
                  <c:v>Yarriambiack </c:v>
                </c:pt>
                <c:pt idx="74">
                  <c:v>Warrnambool </c:v>
                </c:pt>
                <c:pt idx="75">
                  <c:v>West Wimmera </c:v>
                </c:pt>
                <c:pt idx="76">
                  <c:v>Pyrenees </c:v>
                </c:pt>
                <c:pt idx="77">
                  <c:v>Hindmarsh </c:v>
                </c:pt>
                <c:pt idx="78">
                  <c:v>Golden Plains </c:v>
                </c:pt>
              </c:strCache>
            </c:strRef>
          </c:cat>
          <c:val>
            <c:numRef>
              <c:f>Front!$AQ$7:$AQ$85</c:f>
              <c:numCache>
                <c:formatCode>0.0</c:formatCode>
                <c:ptCount val="79"/>
                <c:pt idx="0">
                  <c:v>13.579999999999998</c:v>
                </c:pt>
                <c:pt idx="1">
                  <c:v>10.185000000000002</c:v>
                </c:pt>
                <c:pt idx="2">
                  <c:v>9.9424999999999955</c:v>
                </c:pt>
                <c:pt idx="3">
                  <c:v>8.9224999999999994</c:v>
                </c:pt>
                <c:pt idx="4">
                  <c:v>8.7399999999999949</c:v>
                </c:pt>
                <c:pt idx="5">
                  <c:v>8.3075000000000045</c:v>
                </c:pt>
                <c:pt idx="6">
                  <c:v>8.2349999999999994</c:v>
                </c:pt>
                <c:pt idx="7">
                  <c:v>7.707499999999996</c:v>
                </c:pt>
                <c:pt idx="8">
                  <c:v>7.4849999999999994</c:v>
                </c:pt>
                <c:pt idx="9">
                  <c:v>7.3300000000000125</c:v>
                </c:pt>
                <c:pt idx="10">
                  <c:v>6.9475000000000051</c:v>
                </c:pt>
                <c:pt idx="11">
                  <c:v>6.9025000000000034</c:v>
                </c:pt>
                <c:pt idx="12">
                  <c:v>6.8500000000000085</c:v>
                </c:pt>
                <c:pt idx="13">
                  <c:v>6.8474999999999966</c:v>
                </c:pt>
                <c:pt idx="14">
                  <c:v>6.8025000000000091</c:v>
                </c:pt>
                <c:pt idx="15">
                  <c:v>6.7675000000000125</c:v>
                </c:pt>
                <c:pt idx="16">
                  <c:v>6.7025000000000006</c:v>
                </c:pt>
                <c:pt idx="17">
                  <c:v>6.6999999999999886</c:v>
                </c:pt>
                <c:pt idx="18">
                  <c:v>6.6975000000000051</c:v>
                </c:pt>
                <c:pt idx="19">
                  <c:v>6.6574999999999989</c:v>
                </c:pt>
                <c:pt idx="20">
                  <c:v>6.5724999999999909</c:v>
                </c:pt>
                <c:pt idx="21">
                  <c:v>6.5625</c:v>
                </c:pt>
                <c:pt idx="22">
                  <c:v>6.5299999999999869</c:v>
                </c:pt>
                <c:pt idx="23">
                  <c:v>6.4899999999999949</c:v>
                </c:pt>
                <c:pt idx="24">
                  <c:v>6.4000000000000057</c:v>
                </c:pt>
                <c:pt idx="25">
                  <c:v>6.2800000000000011</c:v>
                </c:pt>
                <c:pt idx="26">
                  <c:v>6.2250000000000085</c:v>
                </c:pt>
                <c:pt idx="27">
                  <c:v>6.1799999999999926</c:v>
                </c:pt>
                <c:pt idx="28">
                  <c:v>6.0974999999999966</c:v>
                </c:pt>
                <c:pt idx="29">
                  <c:v>6.0499999999999972</c:v>
                </c:pt>
                <c:pt idx="30">
                  <c:v>5.8925000000000125</c:v>
                </c:pt>
                <c:pt idx="31">
                  <c:v>5.8900000000000006</c:v>
                </c:pt>
                <c:pt idx="32">
                  <c:v>5.875</c:v>
                </c:pt>
                <c:pt idx="33">
                  <c:v>5.8474999999999966</c:v>
                </c:pt>
                <c:pt idx="34">
                  <c:v>5.8375000000000057</c:v>
                </c:pt>
                <c:pt idx="35">
                  <c:v>5.7800000000000011</c:v>
                </c:pt>
                <c:pt idx="36">
                  <c:v>5.769999999999996</c:v>
                </c:pt>
                <c:pt idx="37">
                  <c:v>5.75</c:v>
                </c:pt>
                <c:pt idx="38">
                  <c:v>5.6499999999999915</c:v>
                </c:pt>
                <c:pt idx="39">
                  <c:v>5.4650000000000034</c:v>
                </c:pt>
                <c:pt idx="40">
                  <c:v>5.4449999999999932</c:v>
                </c:pt>
                <c:pt idx="41">
                  <c:v>5.4125000000000085</c:v>
                </c:pt>
                <c:pt idx="42">
                  <c:v>5.2925000000000182</c:v>
                </c:pt>
                <c:pt idx="43">
                  <c:v>5.2800000000000011</c:v>
                </c:pt>
                <c:pt idx="44">
                  <c:v>5.1400000000000006</c:v>
                </c:pt>
                <c:pt idx="45">
                  <c:v>5.042500000000004</c:v>
                </c:pt>
                <c:pt idx="46">
                  <c:v>5.022500000000008</c:v>
                </c:pt>
                <c:pt idx="47">
                  <c:v>4.9924999999999926</c:v>
                </c:pt>
                <c:pt idx="48">
                  <c:v>4.9000000000000057</c:v>
                </c:pt>
                <c:pt idx="49">
                  <c:v>4.8675000000000068</c:v>
                </c:pt>
                <c:pt idx="50">
                  <c:v>4.6899999999999977</c:v>
                </c:pt>
                <c:pt idx="51">
                  <c:v>4.6724999999999994</c:v>
                </c:pt>
                <c:pt idx="52">
                  <c:v>4.6174999999999926</c:v>
                </c:pt>
                <c:pt idx="53">
                  <c:v>4.582499999999996</c:v>
                </c:pt>
                <c:pt idx="54">
                  <c:v>4.457499999999996</c:v>
                </c:pt>
                <c:pt idx="55">
                  <c:v>4.3474999999999966</c:v>
                </c:pt>
                <c:pt idx="56">
                  <c:v>4.3474999999999966</c:v>
                </c:pt>
                <c:pt idx="57">
                  <c:v>4.1674999999999898</c:v>
                </c:pt>
                <c:pt idx="58">
                  <c:v>3.7300000000000182</c:v>
                </c:pt>
                <c:pt idx="59">
                  <c:v>3.7025000000000148</c:v>
                </c:pt>
                <c:pt idx="60">
                  <c:v>3.6949999999999932</c:v>
                </c:pt>
                <c:pt idx="61">
                  <c:v>3.5500000000000114</c:v>
                </c:pt>
                <c:pt idx="62">
                  <c:v>3.5474999999999994</c:v>
                </c:pt>
                <c:pt idx="63">
                  <c:v>3.5125000000000028</c:v>
                </c:pt>
                <c:pt idx="64">
                  <c:v>3.3125</c:v>
                </c:pt>
                <c:pt idx="65">
                  <c:v>3.272500000000008</c:v>
                </c:pt>
                <c:pt idx="66">
                  <c:v>2.9925000000000068</c:v>
                </c:pt>
                <c:pt idx="67">
                  <c:v>2.832499999999996</c:v>
                </c:pt>
                <c:pt idx="68">
                  <c:v>2.4200000000000017</c:v>
                </c:pt>
                <c:pt idx="69">
                  <c:v>2.1899999999999977</c:v>
                </c:pt>
                <c:pt idx="70">
                  <c:v>1.9249999999999972</c:v>
                </c:pt>
                <c:pt idx="71">
                  <c:v>1.7199999999999989</c:v>
                </c:pt>
                <c:pt idx="72">
                  <c:v>1.667500000000004</c:v>
                </c:pt>
                <c:pt idx="73">
                  <c:v>1.3900000000000006</c:v>
                </c:pt>
                <c:pt idx="74">
                  <c:v>1.1899999999999977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6-4E9C-AB7B-3C17F6EA8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8"/>
        <c:axId val="165106816"/>
        <c:axId val="180378240"/>
      </c:barChart>
      <c:catAx>
        <c:axId val="1651068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0378240"/>
        <c:crosses val="autoZero"/>
        <c:auto val="1"/>
        <c:lblAlgn val="ctr"/>
        <c:lblOffset val="100"/>
        <c:noMultiLvlLbl val="0"/>
      </c:catAx>
      <c:valAx>
        <c:axId val="180378240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5106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81930887671298"/>
          <c:y val="9.6564292885190958E-2"/>
          <c:w val="0.89318069112328702"/>
          <c:h val="0.82777949071181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Front!$Y$33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Front!$X$34:$X$36</c:f>
              <c:strCache>
                <c:ptCount val="3"/>
                <c:pt idx="0">
                  <c:v>12-&lt;15 Months</c:v>
                </c:pt>
                <c:pt idx="1">
                  <c:v>24-&lt;27 Months</c:v>
                </c:pt>
                <c:pt idx="2">
                  <c:v>60-&lt;63 Months</c:v>
                </c:pt>
              </c:strCache>
            </c:strRef>
          </c:cat>
          <c:val>
            <c:numRef>
              <c:f>Front!$Y$34:$Y$36</c:f>
              <c:numCache>
                <c:formatCode>0.0</c:formatCode>
                <c:ptCount val="3"/>
                <c:pt idx="0">
                  <c:v>6.6574999999999989</c:v>
                </c:pt>
                <c:pt idx="1">
                  <c:v>9.0100000000000051</c:v>
                </c:pt>
                <c:pt idx="2">
                  <c:v>7.7625000000000028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06-4877-A5F1-E460FA09E7F3}"/>
            </c:ext>
          </c:extLst>
        </c:ser>
        <c:ser>
          <c:idx val="1"/>
          <c:order val="1"/>
          <c:tx>
            <c:strRef>
              <c:f>Front!$Z$33</c:f>
              <c:strCache>
                <c:ptCount val="1"/>
                <c:pt idx="0">
                  <c:v>Victoria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Front!$X$34:$X$36</c:f>
              <c:strCache>
                <c:ptCount val="3"/>
                <c:pt idx="0">
                  <c:v>12-&lt;15 Months</c:v>
                </c:pt>
                <c:pt idx="1">
                  <c:v>24-&lt;27 Months</c:v>
                </c:pt>
                <c:pt idx="2">
                  <c:v>60-&lt;63 Months</c:v>
                </c:pt>
              </c:strCache>
            </c:strRef>
          </c:cat>
          <c:val>
            <c:numRef>
              <c:f>Front!$Z$34:$Z$36</c:f>
              <c:numCache>
                <c:formatCode>0.0</c:formatCode>
                <c:ptCount val="3"/>
                <c:pt idx="0">
                  <c:v>5.7674999999999983</c:v>
                </c:pt>
                <c:pt idx="1">
                  <c:v>8.7600000000000051</c:v>
                </c:pt>
                <c:pt idx="2">
                  <c:v>5.7674999999999983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06-4877-A5F1-E460FA09E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9136"/>
        <c:axId val="72140672"/>
      </c:barChart>
      <c:catAx>
        <c:axId val="72139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140672"/>
        <c:crosses val="autoZero"/>
        <c:auto val="1"/>
        <c:lblAlgn val="ctr"/>
        <c:lblOffset val="100"/>
        <c:noMultiLvlLbl val="0"/>
      </c:catAx>
      <c:valAx>
        <c:axId val="721406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Immunisation Rate</a:t>
                </a:r>
              </a:p>
            </c:rich>
          </c:tx>
          <c:layout>
            <c:manualLayout>
              <c:xMode val="edge"/>
              <c:yMode val="edge"/>
              <c:x val="2.9914002685148236E-3"/>
              <c:y val="0.2712242503145561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2139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694703484645073"/>
          <c:y val="1.540172061825584E-3"/>
          <c:w val="0.2612557301305079"/>
          <c:h val="0.1172900262467191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2174103237095"/>
          <c:y val="2.4397875959992293E-2"/>
          <c:w val="0.8413584864391952"/>
          <c:h val="0.89543560575057257"/>
        </c:manualLayout>
      </c:layout>
      <c:lineChart>
        <c:grouping val="standard"/>
        <c:varyColors val="0"/>
        <c:ser>
          <c:idx val="0"/>
          <c:order val="0"/>
          <c:tx>
            <c:strRef>
              <c:f>'CGD Changes 2015-2016'!$B$5</c:f>
              <c:strCache>
                <c:ptCount val="1"/>
                <c:pt idx="0">
                  <c:v>12-15 Months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0881777076613189E-2"/>
                  <c:y val="5.3259908116673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BA-4B2F-9F5A-1C268E7818D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BA-4B2F-9F5A-1C268E78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50000"/>
                      </a:schemeClr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'CGD Changes 2015-2016'!$C$4:$E$4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'CGD Changes 2015-2016'!$C$5:$E$5</c:f>
              <c:numCache>
                <c:formatCode>General</c:formatCode>
                <c:ptCount val="3"/>
                <c:pt idx="0">
                  <c:v>10.6</c:v>
                </c:pt>
                <c:pt idx="1">
                  <c:v>7.6</c:v>
                </c:pt>
                <c:pt idx="2">
                  <c:v>6.7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5BA-4B2F-9F5A-1C268E7818D2}"/>
            </c:ext>
          </c:extLst>
        </c:ser>
        <c:ser>
          <c:idx val="1"/>
          <c:order val="1"/>
          <c:tx>
            <c:strRef>
              <c:f>'CGD Changes 2015-2016'!$B$6</c:f>
              <c:strCache>
                <c:ptCount val="1"/>
                <c:pt idx="0">
                  <c:v>24-27 Months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3333333333333361E-2"/>
                  <c:y val="-2.7986002591459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BA-4B2F-9F5A-1C268E7818D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BA-4B2F-9F5A-1C268E78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'CGD Changes 2015-2016'!$C$4:$E$4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'CGD Changes 2015-2016'!$C$6:$E$6</c:f>
              <c:numCache>
                <c:formatCode>General</c:formatCode>
                <c:ptCount val="3"/>
                <c:pt idx="0">
                  <c:v>12.4</c:v>
                </c:pt>
                <c:pt idx="1">
                  <c:v>10.6</c:v>
                </c:pt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BA-4B2F-9F5A-1C268E7818D2}"/>
            </c:ext>
          </c:extLst>
        </c:ser>
        <c:ser>
          <c:idx val="2"/>
          <c:order val="2"/>
          <c:tx>
            <c:strRef>
              <c:f>'CGD Changes 2015-2016'!$B$7</c:f>
              <c:strCache>
                <c:ptCount val="1"/>
                <c:pt idx="0">
                  <c:v>60-63 Months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8496377577132021E-2"/>
                  <c:y val="-4.20713922403109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BA-4B2F-9F5A-1C268E7818D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BA-4B2F-9F5A-1C268E7818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008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'CGD Changes 2015-2016'!$C$4:$E$4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'CGD Changes 2015-2016'!$C$7:$E$7</c:f>
              <c:numCache>
                <c:formatCode>General</c:formatCode>
                <c:ptCount val="3"/>
                <c:pt idx="0">
                  <c:v>10.5</c:v>
                </c:pt>
                <c:pt idx="1">
                  <c:v>8.4</c:v>
                </c:pt>
                <c:pt idx="2">
                  <c:v>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B5BA-4B2F-9F5A-1C268E78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409792"/>
        <c:axId val="87411328"/>
      </c:lineChart>
      <c:catAx>
        <c:axId val="8740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87411328"/>
        <c:crosses val="autoZero"/>
        <c:auto val="1"/>
        <c:lblAlgn val="ctr"/>
        <c:lblOffset val="100"/>
        <c:noMultiLvlLbl val="0"/>
      </c:catAx>
      <c:valAx>
        <c:axId val="87411328"/>
        <c:scaling>
          <c:orientation val="minMax"/>
          <c:min val="6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8740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246540738758281"/>
          <c:y val="0.64706060282134203"/>
          <c:w val="0.23943088363954507"/>
          <c:h val="0.1955960192475940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V$7" fmlaRange="$C$7:$C$86" sel="27" val="25"/>
</file>

<file path=xl/ctrlProps/ctrlProp2.xml><?xml version="1.0" encoding="utf-8"?>
<formControlPr xmlns="http://schemas.microsoft.com/office/spreadsheetml/2009/9/main" objectType="Drop" dropLines="3" dropStyle="combo" dx="16" fmlaLink="$Z$5" fmlaRange="$AV$1:$AV$3" sel="3" val="0"/>
</file>

<file path=xl/ctrlProps/ctrlProp3.xml><?xml version="1.0" encoding="utf-8"?>
<formControlPr xmlns="http://schemas.microsoft.com/office/spreadsheetml/2009/9/main" objectType="Drop" dropLines="45" dropStyle="combo" dx="16" fmlaLink="$Z$7" fmlaRange="$C$7:$C$86" sel="80" val="35"/>
</file>

<file path=xl/ctrlProps/ctrlProp4.xml><?xml version="1.0" encoding="utf-8"?>
<formControlPr xmlns="http://schemas.microsoft.com/office/spreadsheetml/2009/9/main" objectType="Drop" dropLines="3" dropStyle="combo" dx="16" fmlaLink="$AL$5" fmlaRange="$AV$1:$AV$3" sel="1" val="0"/>
</file>

<file path=xl/ctrlProps/ctrlProp5.xml><?xml version="1.0" encoding="utf-8"?>
<formControlPr xmlns="http://schemas.microsoft.com/office/spreadsheetml/2009/9/main" objectType="Drop" dropLines="45" dropStyle="combo" dx="16" fmlaLink="$V$32" fmlaRange="$C$7:$C$86" sel="26" val="0"/>
</file>

<file path=xl/ctrlProps/ctrlProp6.xml><?xml version="1.0" encoding="utf-8"?>
<formControlPr xmlns="http://schemas.microsoft.com/office/spreadsheetml/2009/9/main" objectType="Drop" dropLines="45" dropStyle="combo" dx="16" fmlaLink="$Z$32" fmlaRange="$C$7:$C$86" sel="80" val="35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19050</xdr:colOff>
      <xdr:row>7</xdr:row>
      <xdr:rowOff>42862</xdr:rowOff>
    </xdr:from>
    <xdr:to>
      <xdr:col>32</xdr:col>
      <xdr:colOff>342900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34</xdr:col>
      <xdr:colOff>28577</xdr:colOff>
      <xdr:row>5</xdr:row>
      <xdr:rowOff>19050</xdr:rowOff>
    </xdr:from>
    <xdr:to>
      <xdr:col>43</xdr:col>
      <xdr:colOff>781051</xdr:colOff>
      <xdr:row>61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6</xdr:row>
          <xdr:rowOff>0</xdr:rowOff>
        </xdr:from>
        <xdr:to>
          <xdr:col>24</xdr:col>
          <xdr:colOff>514350</xdr:colOff>
          <xdr:row>7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</xdr:row>
          <xdr:rowOff>190500</xdr:rowOff>
        </xdr:from>
        <xdr:to>
          <xdr:col>28</xdr:col>
          <xdr:colOff>19050</xdr:colOff>
          <xdr:row>5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0</xdr:rowOff>
        </xdr:from>
        <xdr:to>
          <xdr:col>28</xdr:col>
          <xdr:colOff>190500</xdr:colOff>
          <xdr:row>7</xdr:row>
          <xdr:rowOff>19050</xdr:rowOff>
        </xdr:to>
        <xdr:sp macro="" textlink="">
          <xdr:nvSpPr>
            <xdr:cNvPr id="4099" name="Drop Down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4</xdr:row>
          <xdr:rowOff>9525</xdr:rowOff>
        </xdr:from>
        <xdr:to>
          <xdr:col>38</xdr:col>
          <xdr:colOff>114300</xdr:colOff>
          <xdr:row>5</xdr:row>
          <xdr:rowOff>19050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31</xdr:row>
          <xdr:rowOff>0</xdr:rowOff>
        </xdr:from>
        <xdr:to>
          <xdr:col>24</xdr:col>
          <xdr:colOff>514350</xdr:colOff>
          <xdr:row>32</xdr:row>
          <xdr:rowOff>19050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31</xdr:row>
          <xdr:rowOff>0</xdr:rowOff>
        </xdr:from>
        <xdr:to>
          <xdr:col>28</xdr:col>
          <xdr:colOff>190500</xdr:colOff>
          <xdr:row>32</xdr:row>
          <xdr:rowOff>19050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19050</xdr:colOff>
      <xdr:row>32</xdr:row>
      <xdr:rowOff>23811</xdr:rowOff>
    </xdr:from>
    <xdr:to>
      <xdr:col>32</xdr:col>
      <xdr:colOff>333375</xdr:colOff>
      <xdr:row>50</xdr:row>
      <xdr:rowOff>161925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7</xdr:row>
      <xdr:rowOff>19051</xdr:rowOff>
    </xdr:from>
    <xdr:to>
      <xdr:col>8</xdr:col>
      <xdr:colOff>542925</xdr:colOff>
      <xdr:row>27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5"/>
  <sheetViews>
    <sheetView showGridLines="0" workbookViewId="0">
      <pane xSplit="29" ySplit="14" topLeftCell="AD15" activePane="bottomRight" state="frozen"/>
      <selection pane="topRight" activeCell="AD1" sqref="AD1"/>
      <selection pane="bottomLeft" activeCell="A15" sqref="A15"/>
      <selection pane="bottomRight" activeCell="AE1" sqref="AE1"/>
    </sheetView>
  </sheetViews>
  <sheetFormatPr defaultRowHeight="14.25" x14ac:dyDescent="0.45"/>
  <cols>
    <col min="1" max="1" width="2.1328125" customWidth="1"/>
    <col min="2" max="2" width="13.59765625" customWidth="1"/>
    <col min="3" max="3" width="20" customWidth="1"/>
    <col min="4" max="9" width="7" customWidth="1"/>
    <col min="10" max="10" width="3" customWidth="1"/>
    <col min="11" max="11" width="16.265625" bestFit="1" customWidth="1"/>
    <col min="12" max="30" width="7.59765625" customWidth="1"/>
  </cols>
  <sheetData>
    <row r="1" spans="1:29" ht="21" x14ac:dyDescent="0.65">
      <c r="K1" s="18" t="s">
        <v>85</v>
      </c>
    </row>
    <row r="2" spans="1:29" ht="14.65" thickBot="1" x14ac:dyDescent="0.5"/>
    <row r="3" spans="1:29" ht="14.65" thickTop="1" x14ac:dyDescent="0.45">
      <c r="A3" s="9"/>
      <c r="B3" s="10"/>
      <c r="C3" s="10"/>
      <c r="D3" s="10"/>
      <c r="E3" s="10"/>
      <c r="F3" s="10"/>
      <c r="G3" s="10"/>
      <c r="H3" s="10"/>
      <c r="I3" s="10"/>
      <c r="J3" s="11"/>
      <c r="L3" t="s">
        <v>0</v>
      </c>
      <c r="R3" t="s">
        <v>4</v>
      </c>
      <c r="X3" t="s">
        <v>5</v>
      </c>
    </row>
    <row r="4" spans="1:29" x14ac:dyDescent="0.45">
      <c r="A4" s="12"/>
      <c r="B4" s="1"/>
      <c r="C4" s="1"/>
      <c r="D4" s="2">
        <v>2012</v>
      </c>
      <c r="E4" s="2">
        <v>2013</v>
      </c>
      <c r="F4" s="2">
        <v>2014</v>
      </c>
      <c r="G4" s="2">
        <v>2015</v>
      </c>
      <c r="H4" s="2">
        <v>2016</v>
      </c>
      <c r="I4" s="2">
        <v>2017</v>
      </c>
      <c r="J4" s="13"/>
      <c r="L4" s="55">
        <v>2012</v>
      </c>
      <c r="M4" s="55">
        <v>2013</v>
      </c>
      <c r="N4" s="55">
        <v>2014</v>
      </c>
      <c r="O4" s="55">
        <v>2015</v>
      </c>
      <c r="P4" s="55">
        <v>2016</v>
      </c>
      <c r="Q4" s="55">
        <v>2017</v>
      </c>
      <c r="R4" s="55">
        <v>2012</v>
      </c>
      <c r="S4" s="55">
        <v>2013</v>
      </c>
      <c r="T4" s="55">
        <v>2014</v>
      </c>
      <c r="U4" s="55">
        <v>2015</v>
      </c>
      <c r="V4" s="55">
        <v>2016</v>
      </c>
      <c r="W4" s="55">
        <v>2017</v>
      </c>
      <c r="X4" s="55">
        <v>2012</v>
      </c>
      <c r="Y4" s="55">
        <v>2013</v>
      </c>
      <c r="Z4" s="55">
        <v>2014</v>
      </c>
      <c r="AA4" s="55">
        <v>2015</v>
      </c>
      <c r="AB4" s="55">
        <v>2016</v>
      </c>
      <c r="AC4" s="55">
        <v>2017</v>
      </c>
    </row>
    <row r="5" spans="1:29" x14ac:dyDescent="0.45">
      <c r="A5" s="12"/>
      <c r="B5" s="57" t="s">
        <v>0</v>
      </c>
      <c r="C5" s="3" t="s">
        <v>1</v>
      </c>
      <c r="D5" s="4">
        <v>95.237499999999997</v>
      </c>
      <c r="E5" s="4">
        <v>98.53</v>
      </c>
      <c r="F5" s="4">
        <v>94.394999999999996</v>
      </c>
      <c r="G5" s="4">
        <v>95.405000000000001</v>
      </c>
      <c r="H5" s="4">
        <v>100</v>
      </c>
      <c r="I5" s="4">
        <v>98.61</v>
      </c>
      <c r="J5" s="13"/>
      <c r="L5" s="56">
        <f>D5</f>
        <v>95.237499999999997</v>
      </c>
      <c r="M5" s="56">
        <f t="shared" ref="M5:Q5" si="0">E5</f>
        <v>98.53</v>
      </c>
      <c r="N5" s="56">
        <f t="shared" si="0"/>
        <v>94.394999999999996</v>
      </c>
      <c r="O5" s="56">
        <f t="shared" si="0"/>
        <v>95.405000000000001</v>
      </c>
      <c r="P5" s="56">
        <f t="shared" si="0"/>
        <v>100</v>
      </c>
      <c r="Q5" s="56">
        <f t="shared" si="0"/>
        <v>98.61</v>
      </c>
      <c r="R5" s="56">
        <f>D8</f>
        <v>97.025000000000006</v>
      </c>
      <c r="S5" s="56">
        <f t="shared" ref="S5:V5" si="1">E8</f>
        <v>97.1875</v>
      </c>
      <c r="T5" s="56">
        <f t="shared" si="1"/>
        <v>94.935000000000002</v>
      </c>
      <c r="U5" s="56">
        <f t="shared" si="1"/>
        <v>98.685000000000002</v>
      </c>
      <c r="V5" s="56">
        <f t="shared" si="1"/>
        <v>100</v>
      </c>
      <c r="W5" s="56">
        <f>I8</f>
        <v>98.61</v>
      </c>
      <c r="X5" s="56">
        <f>D11</f>
        <v>93.42</v>
      </c>
      <c r="Y5" s="56">
        <f t="shared" ref="Y5:AC5" si="2">E11</f>
        <v>94.564999999999998</v>
      </c>
      <c r="Z5" s="56">
        <f t="shared" si="2"/>
        <v>98.912499999999994</v>
      </c>
      <c r="AA5" s="56">
        <f t="shared" si="2"/>
        <v>96.25</v>
      </c>
      <c r="AB5" s="56">
        <f t="shared" si="2"/>
        <v>98.685000000000002</v>
      </c>
      <c r="AC5" s="56">
        <f t="shared" si="2"/>
        <v>96.667500000000004</v>
      </c>
    </row>
    <row r="6" spans="1:29" x14ac:dyDescent="0.45">
      <c r="A6" s="12"/>
      <c r="B6" s="58"/>
      <c r="C6" s="5" t="s">
        <v>2</v>
      </c>
      <c r="D6" s="6">
        <v>93.25</v>
      </c>
      <c r="E6" s="6">
        <v>92.889247499999996</v>
      </c>
      <c r="F6" s="6">
        <v>92.078569750000014</v>
      </c>
      <c r="G6" s="6">
        <v>93.470132500000005</v>
      </c>
      <c r="H6" s="6">
        <v>95.11</v>
      </c>
      <c r="I6" s="6">
        <v>95.532499999999999</v>
      </c>
      <c r="J6" s="13"/>
      <c r="K6" s="17" t="s">
        <v>6</v>
      </c>
      <c r="L6" s="56">
        <v>96.08</v>
      </c>
      <c r="M6" s="56">
        <v>90.415000000000006</v>
      </c>
      <c r="N6" s="56">
        <v>91.704999999999998</v>
      </c>
      <c r="O6" s="56">
        <v>89.094999999999999</v>
      </c>
      <c r="P6" s="56">
        <v>92.797499999999999</v>
      </c>
      <c r="Q6" s="56">
        <v>93.097499999999997</v>
      </c>
      <c r="R6" s="56">
        <v>91.507499999999993</v>
      </c>
      <c r="S6" s="56">
        <v>94.289999999999992</v>
      </c>
      <c r="T6" s="56">
        <v>89.265000000000001</v>
      </c>
      <c r="U6" s="56">
        <v>88.405000000000001</v>
      </c>
      <c r="V6" s="56">
        <v>90.202500000000001</v>
      </c>
      <c r="W6" s="56">
        <v>90.974999999999994</v>
      </c>
      <c r="X6" s="56">
        <v>95.157500000000013</v>
      </c>
      <c r="Y6" s="56">
        <v>94.314999999999998</v>
      </c>
      <c r="Z6" s="56">
        <v>91.78</v>
      </c>
      <c r="AA6" s="56">
        <v>92.507500000000007</v>
      </c>
      <c r="AB6" s="56">
        <v>96.007499999999993</v>
      </c>
      <c r="AC6" s="56">
        <v>96.477499999999992</v>
      </c>
    </row>
    <row r="7" spans="1:29" x14ac:dyDescent="0.45">
      <c r="A7" s="12"/>
      <c r="B7" s="59"/>
      <c r="C7" s="7" t="s">
        <v>3</v>
      </c>
      <c r="D7" s="8">
        <v>92.35</v>
      </c>
      <c r="E7" s="8">
        <v>91.034999999999997</v>
      </c>
      <c r="F7" s="8">
        <v>90.691834999999998</v>
      </c>
      <c r="G7" s="8">
        <v>92.174999999999983</v>
      </c>
      <c r="H7" s="8">
        <v>93.350000000000009</v>
      </c>
      <c r="I7" s="8">
        <v>94.232500000000002</v>
      </c>
      <c r="J7" s="13"/>
      <c r="K7" s="17" t="s">
        <v>7</v>
      </c>
      <c r="L7" s="56">
        <v>90.82</v>
      </c>
      <c r="M7" s="56">
        <v>92.467500000000001</v>
      </c>
      <c r="N7" s="56">
        <v>88.3</v>
      </c>
      <c r="O7" s="56">
        <v>93.885000000000005</v>
      </c>
      <c r="P7" s="56">
        <v>95.69</v>
      </c>
      <c r="Q7" s="56">
        <v>96.305000000000007</v>
      </c>
      <c r="R7" s="56">
        <v>94.787499999999994</v>
      </c>
      <c r="S7" s="56">
        <v>93.365000000000009</v>
      </c>
      <c r="T7" s="56">
        <v>92.610000000000014</v>
      </c>
      <c r="U7" s="56">
        <v>85.932500000000005</v>
      </c>
      <c r="V7" s="56">
        <v>92.067499999999995</v>
      </c>
      <c r="W7" s="56">
        <v>95.110000000000014</v>
      </c>
      <c r="X7" s="56">
        <v>90.732500000000002</v>
      </c>
      <c r="Y7" s="56">
        <v>91.784999999999982</v>
      </c>
      <c r="Z7" s="56">
        <v>91.78</v>
      </c>
      <c r="AA7" s="56">
        <v>92.822500000000019</v>
      </c>
      <c r="AB7" s="56">
        <v>93.00500000000001</v>
      </c>
      <c r="AC7" s="56">
        <v>95.482500000000002</v>
      </c>
    </row>
    <row r="8" spans="1:29" x14ac:dyDescent="0.45">
      <c r="A8" s="12"/>
      <c r="B8" s="57" t="s">
        <v>4</v>
      </c>
      <c r="C8" s="3" t="s">
        <v>1</v>
      </c>
      <c r="D8" s="4">
        <v>97.025000000000006</v>
      </c>
      <c r="E8" s="4">
        <v>97.1875</v>
      </c>
      <c r="F8" s="4">
        <v>94.935000000000002</v>
      </c>
      <c r="G8" s="4">
        <v>98.685000000000002</v>
      </c>
      <c r="H8" s="4">
        <v>100</v>
      </c>
      <c r="I8" s="4">
        <v>98.61</v>
      </c>
      <c r="J8" s="13"/>
      <c r="K8" s="17" t="s">
        <v>8</v>
      </c>
      <c r="L8" s="56">
        <v>92.672499999999999</v>
      </c>
      <c r="M8" s="56">
        <v>92.352499999999992</v>
      </c>
      <c r="N8" s="56">
        <v>91.892499999999998</v>
      </c>
      <c r="O8" s="56">
        <v>92.635000000000005</v>
      </c>
      <c r="P8" s="56">
        <v>95.154999999999987</v>
      </c>
      <c r="Q8" s="56">
        <v>94.707499999999982</v>
      </c>
      <c r="R8" s="56">
        <v>94.254999999999995</v>
      </c>
      <c r="S8" s="56">
        <v>93.325000000000003</v>
      </c>
      <c r="T8" s="56">
        <v>93.66</v>
      </c>
      <c r="U8" s="56">
        <v>92.574999999999989</v>
      </c>
      <c r="V8" s="56">
        <v>93.894999999999996</v>
      </c>
      <c r="W8" s="56">
        <v>94.082499999999996</v>
      </c>
      <c r="X8" s="56">
        <v>92.534999999999997</v>
      </c>
      <c r="Y8" s="56">
        <v>92.605000000000004</v>
      </c>
      <c r="Z8" s="56">
        <v>93.76</v>
      </c>
      <c r="AA8" s="56">
        <v>93.655000000000001</v>
      </c>
      <c r="AB8" s="56">
        <v>94.787499999999994</v>
      </c>
      <c r="AC8" s="56">
        <v>96.782499999999999</v>
      </c>
    </row>
    <row r="9" spans="1:29" x14ac:dyDescent="0.45">
      <c r="A9" s="12"/>
      <c r="B9" s="58"/>
      <c r="C9" s="5" t="s">
        <v>2</v>
      </c>
      <c r="D9" s="6">
        <v>94.052499999999995</v>
      </c>
      <c r="E9" s="6">
        <v>93.851467499999998</v>
      </c>
      <c r="F9" s="6">
        <v>94.084421499999991</v>
      </c>
      <c r="G9" s="6">
        <v>92.087597500000001</v>
      </c>
      <c r="H9" s="6">
        <v>93.359999999999985</v>
      </c>
      <c r="I9" s="6">
        <v>94.092500000000001</v>
      </c>
      <c r="J9" s="13"/>
      <c r="K9" s="17" t="s">
        <v>9</v>
      </c>
      <c r="L9" s="56">
        <v>93.515000000000001</v>
      </c>
      <c r="M9" s="56">
        <v>91.089999999999989</v>
      </c>
      <c r="N9" s="56">
        <v>92.657499999999999</v>
      </c>
      <c r="O9" s="56">
        <v>92.882499999999993</v>
      </c>
      <c r="P9" s="56">
        <v>93.424999999999997</v>
      </c>
      <c r="Q9" s="56">
        <v>94.587499999999991</v>
      </c>
      <c r="R9" s="56">
        <v>94.054999999999993</v>
      </c>
      <c r="S9" s="56">
        <v>94.002499999999998</v>
      </c>
      <c r="T9" s="56">
        <v>91.844999999999985</v>
      </c>
      <c r="U9" s="56">
        <v>91.79</v>
      </c>
      <c r="V9" s="56">
        <v>92.782499999999999</v>
      </c>
      <c r="W9" s="56">
        <v>93.064999999999998</v>
      </c>
      <c r="X9" s="56">
        <v>89.894999999999996</v>
      </c>
      <c r="Y9" s="56">
        <v>93.16</v>
      </c>
      <c r="Z9" s="56">
        <v>92.990000000000009</v>
      </c>
      <c r="AA9" s="56">
        <v>94.522500000000008</v>
      </c>
      <c r="AB9" s="56">
        <v>93.772499999999994</v>
      </c>
      <c r="AC9" s="56">
        <v>93.032499999999999</v>
      </c>
    </row>
    <row r="10" spans="1:29" x14ac:dyDescent="0.45">
      <c r="A10" s="12"/>
      <c r="B10" s="59"/>
      <c r="C10" s="7" t="s">
        <v>3</v>
      </c>
      <c r="D10" s="8">
        <v>93.377499999999998</v>
      </c>
      <c r="E10" s="8">
        <v>92.794999999999987</v>
      </c>
      <c r="F10" s="8">
        <v>91.793512500000006</v>
      </c>
      <c r="G10" s="8">
        <v>89.724999999999994</v>
      </c>
      <c r="H10" s="8">
        <v>91.6</v>
      </c>
      <c r="I10" s="8">
        <v>91.24</v>
      </c>
      <c r="J10" s="13"/>
      <c r="K10" s="17" t="s">
        <v>10</v>
      </c>
      <c r="L10" s="56">
        <v>94.064999999999998</v>
      </c>
      <c r="M10" s="56">
        <v>88.617500000000007</v>
      </c>
      <c r="N10" s="56">
        <v>86.625</v>
      </c>
      <c r="O10" s="56">
        <v>91.202500000000001</v>
      </c>
      <c r="P10" s="56">
        <v>94.77</v>
      </c>
      <c r="Q10" s="56">
        <v>95.83250000000001</v>
      </c>
      <c r="R10" s="56">
        <v>93.134999999999991</v>
      </c>
      <c r="S10" s="56">
        <v>96.039999999999992</v>
      </c>
      <c r="T10" s="56">
        <v>92.685000000000002</v>
      </c>
      <c r="U10" s="56">
        <v>87.245000000000005</v>
      </c>
      <c r="V10" s="56">
        <v>90.72</v>
      </c>
      <c r="W10" s="56">
        <v>93.757499999999993</v>
      </c>
      <c r="X10" s="56">
        <v>92.782499999999999</v>
      </c>
      <c r="Y10" s="56">
        <v>94.015000000000001</v>
      </c>
      <c r="Z10" s="56">
        <v>91.282499999999999</v>
      </c>
      <c r="AA10" s="56">
        <v>91.4375</v>
      </c>
      <c r="AB10" s="56">
        <v>94.224999999999994</v>
      </c>
      <c r="AC10" s="56">
        <v>94.784999999999997</v>
      </c>
    </row>
    <row r="11" spans="1:29" x14ac:dyDescent="0.45">
      <c r="A11" s="12"/>
      <c r="B11" s="58" t="s">
        <v>5</v>
      </c>
      <c r="C11" s="5" t="s">
        <v>1</v>
      </c>
      <c r="D11" s="6">
        <v>93.42</v>
      </c>
      <c r="E11" s="6">
        <v>94.564999999999998</v>
      </c>
      <c r="F11" s="6">
        <v>98.912499999999994</v>
      </c>
      <c r="G11" s="6">
        <v>96.25</v>
      </c>
      <c r="H11" s="6">
        <v>98.685000000000002</v>
      </c>
      <c r="I11" s="6">
        <v>96.667500000000004</v>
      </c>
      <c r="J11" s="13"/>
      <c r="K11" s="17" t="s">
        <v>11</v>
      </c>
      <c r="L11" s="56">
        <v>92.67</v>
      </c>
      <c r="M11" s="56">
        <v>92.157499999999999</v>
      </c>
      <c r="N11" s="56">
        <v>90.385000000000005</v>
      </c>
      <c r="O11" s="56">
        <v>94.22999999999999</v>
      </c>
      <c r="P11" s="56">
        <v>93.622499999999988</v>
      </c>
      <c r="Q11" s="56">
        <v>93.774999999999991</v>
      </c>
      <c r="R11" s="56">
        <v>93.1</v>
      </c>
      <c r="S11" s="56">
        <v>94.067499999999995</v>
      </c>
      <c r="T11" s="56">
        <v>93.972499999999997</v>
      </c>
      <c r="U11" s="56">
        <v>88.66</v>
      </c>
      <c r="V11" s="56">
        <v>94.529999999999987</v>
      </c>
      <c r="W11" s="56">
        <v>91.757500000000007</v>
      </c>
      <c r="X11" s="56">
        <v>92.864999999999995</v>
      </c>
      <c r="Y11" s="56">
        <v>94.162499999999994</v>
      </c>
      <c r="Z11" s="56">
        <v>90.932500000000005</v>
      </c>
      <c r="AA11" s="56">
        <v>93.81</v>
      </c>
      <c r="AB11" s="56">
        <v>95.242500000000007</v>
      </c>
      <c r="AC11" s="56">
        <v>95.167500000000004</v>
      </c>
    </row>
    <row r="12" spans="1:29" x14ac:dyDescent="0.45">
      <c r="A12" s="12"/>
      <c r="B12" s="58"/>
      <c r="C12" s="5" t="s">
        <v>2</v>
      </c>
      <c r="D12" s="6">
        <v>93.25</v>
      </c>
      <c r="E12" s="6">
        <v>92.889247499999996</v>
      </c>
      <c r="F12" s="6">
        <v>92.078569750000014</v>
      </c>
      <c r="G12" s="6">
        <v>93.470132500000005</v>
      </c>
      <c r="H12" s="6">
        <v>95.11</v>
      </c>
      <c r="I12" s="6">
        <v>95.532499999999999</v>
      </c>
      <c r="J12" s="13"/>
      <c r="K12" s="17" t="s">
        <v>12</v>
      </c>
      <c r="L12" s="56">
        <v>90.372500000000002</v>
      </c>
      <c r="M12" s="56">
        <v>89.155000000000001</v>
      </c>
      <c r="N12" s="56">
        <v>88.924999999999997</v>
      </c>
      <c r="O12" s="56">
        <v>92.392499999999998</v>
      </c>
      <c r="P12" s="56">
        <v>91.532499999999999</v>
      </c>
      <c r="Q12" s="56">
        <v>93.4375</v>
      </c>
      <c r="R12" s="56">
        <v>92.992499999999993</v>
      </c>
      <c r="S12" s="56">
        <v>90.575000000000003</v>
      </c>
      <c r="T12" s="56">
        <v>89.43</v>
      </c>
      <c r="U12" s="56">
        <v>87.81750000000001</v>
      </c>
      <c r="V12" s="56">
        <v>91.172499999999999</v>
      </c>
      <c r="W12" s="56">
        <v>92.27000000000001</v>
      </c>
      <c r="X12" s="56">
        <v>92.357500000000002</v>
      </c>
      <c r="Y12" s="56">
        <v>90.817499999999995</v>
      </c>
      <c r="Z12" s="56">
        <v>90.972499999999997</v>
      </c>
      <c r="AA12" s="56">
        <v>93.257500000000007</v>
      </c>
      <c r="AB12" s="56">
        <v>90.999999999999986</v>
      </c>
      <c r="AC12" s="56">
        <v>93.350000000000009</v>
      </c>
    </row>
    <row r="13" spans="1:29" x14ac:dyDescent="0.45">
      <c r="A13" s="12"/>
      <c r="B13" s="59"/>
      <c r="C13" s="7" t="s">
        <v>3</v>
      </c>
      <c r="D13" s="8">
        <v>92.35</v>
      </c>
      <c r="E13" s="8">
        <v>91.034999999999997</v>
      </c>
      <c r="F13" s="8">
        <v>90.691834999999998</v>
      </c>
      <c r="G13" s="8">
        <v>92.174999999999983</v>
      </c>
      <c r="H13" s="8">
        <v>93.350000000000009</v>
      </c>
      <c r="I13" s="8">
        <v>94.232500000000002</v>
      </c>
      <c r="J13" s="13"/>
      <c r="K13" s="17" t="s">
        <v>13</v>
      </c>
      <c r="L13" s="56">
        <v>91.424999999999997</v>
      </c>
      <c r="M13" s="56">
        <v>92.137500000000003</v>
      </c>
      <c r="N13" s="56">
        <v>93.617500000000007</v>
      </c>
      <c r="O13" s="56">
        <v>95.817499999999995</v>
      </c>
      <c r="P13" s="56">
        <v>91.497500000000002</v>
      </c>
      <c r="Q13" s="56">
        <v>95.31</v>
      </c>
      <c r="R13" s="56">
        <v>94.294999999999987</v>
      </c>
      <c r="S13" s="56">
        <v>95.230000000000018</v>
      </c>
      <c r="T13" s="56">
        <v>96.667500000000004</v>
      </c>
      <c r="U13" s="56">
        <v>93.04</v>
      </c>
      <c r="V13" s="56">
        <v>88.00500000000001</v>
      </c>
      <c r="W13" s="56">
        <v>92.284999999999997</v>
      </c>
      <c r="X13" s="56">
        <v>93.300000000000011</v>
      </c>
      <c r="Y13" s="56">
        <v>93.447500000000005</v>
      </c>
      <c r="Z13" s="56">
        <v>92.765000000000015</v>
      </c>
      <c r="AA13" s="56">
        <v>93.442499999999995</v>
      </c>
      <c r="AB13" s="56">
        <v>94.702500000000001</v>
      </c>
      <c r="AC13" s="56">
        <v>95.142500000000013</v>
      </c>
    </row>
    <row r="14" spans="1:29" ht="14.65" thickBot="1" x14ac:dyDescent="0.5">
      <c r="A14" s="14"/>
      <c r="B14" s="15"/>
      <c r="C14" s="15"/>
      <c r="D14" s="15"/>
      <c r="E14" s="15"/>
      <c r="F14" s="15"/>
      <c r="G14" s="15"/>
      <c r="H14" s="15"/>
      <c r="I14" s="15"/>
      <c r="J14" s="16"/>
      <c r="K14" s="17" t="s">
        <v>14</v>
      </c>
      <c r="L14" s="56">
        <v>92.337500000000006</v>
      </c>
      <c r="M14" s="56">
        <v>91.324999999999989</v>
      </c>
      <c r="N14" s="56">
        <v>92.182500000000005</v>
      </c>
      <c r="O14" s="56">
        <v>93.077500000000001</v>
      </c>
      <c r="P14" s="56">
        <v>93.707499999999996</v>
      </c>
      <c r="Q14" s="56">
        <v>93.6</v>
      </c>
      <c r="R14" s="56">
        <v>93.277500000000003</v>
      </c>
      <c r="S14" s="56">
        <v>92.805000000000007</v>
      </c>
      <c r="T14" s="56">
        <v>91.164999999999992</v>
      </c>
      <c r="U14" s="56">
        <v>89.95750000000001</v>
      </c>
      <c r="V14" s="56">
        <v>91.277499999999989</v>
      </c>
      <c r="W14" s="56">
        <v>91.570000000000007</v>
      </c>
      <c r="X14" s="56">
        <v>92.61</v>
      </c>
      <c r="Y14" s="56">
        <v>92.232500000000002</v>
      </c>
      <c r="Z14" s="56">
        <v>91.674999999999997</v>
      </c>
      <c r="AA14" s="56">
        <v>92.08</v>
      </c>
      <c r="AB14" s="56">
        <v>92.655000000000001</v>
      </c>
      <c r="AC14" s="56">
        <v>94.337500000000006</v>
      </c>
    </row>
    <row r="15" spans="1:29" ht="14.65" thickTop="1" x14ac:dyDescent="0.45">
      <c r="K15" s="17" t="s">
        <v>15</v>
      </c>
      <c r="L15" s="56">
        <v>92.477499999999992</v>
      </c>
      <c r="M15" s="56">
        <v>89.904999999999987</v>
      </c>
      <c r="N15" s="56">
        <v>88.942499999999995</v>
      </c>
      <c r="O15" s="56">
        <v>90.429999999999993</v>
      </c>
      <c r="P15" s="56">
        <v>92.277499999999989</v>
      </c>
      <c r="Q15" s="56">
        <v>94.23</v>
      </c>
      <c r="R15" s="56">
        <v>92.602499999999992</v>
      </c>
      <c r="S15" s="56">
        <v>91.487499999999997</v>
      </c>
      <c r="T15" s="56">
        <v>89.454999999999998</v>
      </c>
      <c r="U15" s="56">
        <v>88.605000000000004</v>
      </c>
      <c r="V15" s="56">
        <v>90.190000000000012</v>
      </c>
      <c r="W15" s="56">
        <v>91.16749999999999</v>
      </c>
      <c r="X15" s="56">
        <v>92.490000000000009</v>
      </c>
      <c r="Y15" s="56">
        <v>92.649999999999991</v>
      </c>
      <c r="Z15" s="56">
        <v>92.22</v>
      </c>
      <c r="AA15" s="56">
        <v>92.495000000000005</v>
      </c>
      <c r="AB15" s="56">
        <v>94.124999999999986</v>
      </c>
      <c r="AC15" s="56">
        <v>93.147500000000008</v>
      </c>
    </row>
    <row r="16" spans="1:29" x14ac:dyDescent="0.45">
      <c r="K16" s="17" t="s">
        <v>16</v>
      </c>
      <c r="L16" s="56">
        <v>95.3125</v>
      </c>
      <c r="M16" s="56">
        <v>97.727499999999992</v>
      </c>
      <c r="N16" s="56">
        <v>90.075000000000003</v>
      </c>
      <c r="O16" s="56">
        <v>96.11</v>
      </c>
      <c r="P16" s="56">
        <v>91.477499999999992</v>
      </c>
      <c r="Q16" s="56">
        <v>96.6875</v>
      </c>
      <c r="R16" s="56">
        <v>95.237499999999997</v>
      </c>
      <c r="S16" s="56">
        <v>95</v>
      </c>
      <c r="T16" s="56">
        <v>95.577500000000001</v>
      </c>
      <c r="U16" s="56">
        <v>94.495000000000005</v>
      </c>
      <c r="V16" s="56">
        <v>94.722499999999997</v>
      </c>
      <c r="W16" s="56">
        <v>95.347499999999997</v>
      </c>
      <c r="X16" s="56">
        <v>96.667500000000004</v>
      </c>
      <c r="Y16" s="56">
        <v>96.164999999999992</v>
      </c>
      <c r="Z16" s="56">
        <v>94.727499999999992</v>
      </c>
      <c r="AA16" s="56">
        <v>92.775000000000006</v>
      </c>
      <c r="AB16" s="56">
        <v>97.222499999999997</v>
      </c>
      <c r="AC16" s="56">
        <v>100</v>
      </c>
    </row>
    <row r="17" spans="11:29" x14ac:dyDescent="0.45">
      <c r="K17" s="17" t="s">
        <v>17</v>
      </c>
      <c r="L17" s="56">
        <v>92.66</v>
      </c>
      <c r="M17" s="56">
        <v>93.262499999999989</v>
      </c>
      <c r="N17" s="56">
        <v>92.06750000000001</v>
      </c>
      <c r="O17" s="56">
        <v>89.909999999999982</v>
      </c>
      <c r="P17" s="56">
        <v>94.8</v>
      </c>
      <c r="Q17" s="56">
        <v>94.11</v>
      </c>
      <c r="R17" s="56">
        <v>95.077500000000001</v>
      </c>
      <c r="S17" s="56">
        <v>93.522499999999994</v>
      </c>
      <c r="T17" s="56">
        <v>95.147500000000008</v>
      </c>
      <c r="U17" s="56">
        <v>90.967500000000001</v>
      </c>
      <c r="V17" s="56">
        <v>93.48</v>
      </c>
      <c r="W17" s="56">
        <v>93.087500000000006</v>
      </c>
      <c r="X17" s="56">
        <v>93.982500000000002</v>
      </c>
      <c r="Y17" s="56">
        <v>95.927499999999995</v>
      </c>
      <c r="Z17" s="56">
        <v>94.802500000000009</v>
      </c>
      <c r="AA17" s="56">
        <v>94.242499999999993</v>
      </c>
      <c r="AB17" s="56">
        <v>95.337500000000006</v>
      </c>
      <c r="AC17" s="56">
        <v>96.262500000000003</v>
      </c>
    </row>
    <row r="18" spans="11:29" x14ac:dyDescent="0.45">
      <c r="K18" s="17" t="s">
        <v>18</v>
      </c>
      <c r="L18" s="56">
        <v>91.185000000000002</v>
      </c>
      <c r="M18" s="56">
        <v>91.149999999999991</v>
      </c>
      <c r="N18" s="56">
        <v>91.38</v>
      </c>
      <c r="O18" s="56">
        <v>92.427499999999995</v>
      </c>
      <c r="P18" s="56">
        <v>92.992500000000007</v>
      </c>
      <c r="Q18" s="56">
        <v>94.22</v>
      </c>
      <c r="R18" s="56">
        <v>93.177500000000009</v>
      </c>
      <c r="S18" s="56">
        <v>92.612499999999997</v>
      </c>
      <c r="T18" s="56">
        <v>91.14500000000001</v>
      </c>
      <c r="U18" s="56">
        <v>89.405000000000001</v>
      </c>
      <c r="V18" s="56">
        <v>91.572500000000005</v>
      </c>
      <c r="W18" s="56">
        <v>91.015000000000015</v>
      </c>
      <c r="X18" s="56">
        <v>91.417500000000004</v>
      </c>
      <c r="Y18" s="56">
        <v>91.83</v>
      </c>
      <c r="Z18" s="56">
        <v>92.38</v>
      </c>
      <c r="AA18" s="56">
        <v>94.112499999999997</v>
      </c>
      <c r="AB18" s="56">
        <v>94.12</v>
      </c>
      <c r="AC18" s="56">
        <v>93.507500000000007</v>
      </c>
    </row>
    <row r="19" spans="11:29" x14ac:dyDescent="0.45">
      <c r="K19" s="17" t="s">
        <v>19</v>
      </c>
      <c r="L19" s="56">
        <v>92.15</v>
      </c>
      <c r="M19" s="56">
        <v>91.18249999999999</v>
      </c>
      <c r="N19" s="56">
        <v>89.98</v>
      </c>
      <c r="O19" s="56">
        <v>91.800000000000011</v>
      </c>
      <c r="P19" s="56">
        <v>93.762500000000003</v>
      </c>
      <c r="Q19" s="56">
        <v>94.107499999999987</v>
      </c>
      <c r="R19" s="56">
        <v>94.97999999999999</v>
      </c>
      <c r="S19" s="56">
        <v>93.397500000000008</v>
      </c>
      <c r="T19" s="56">
        <v>92.03</v>
      </c>
      <c r="U19" s="56">
        <v>89.63</v>
      </c>
      <c r="V19" s="56">
        <v>91.837500000000006</v>
      </c>
      <c r="W19" s="56">
        <v>92.054999999999993</v>
      </c>
      <c r="X19" s="56">
        <v>92.614999999999995</v>
      </c>
      <c r="Y19" s="56">
        <v>93.337499999999991</v>
      </c>
      <c r="Z19" s="56">
        <v>92.765000000000001</v>
      </c>
      <c r="AA19" s="56">
        <v>93.797499999999999</v>
      </c>
      <c r="AB19" s="56">
        <v>93.685000000000002</v>
      </c>
      <c r="AC19" s="56">
        <v>93.712500000000006</v>
      </c>
    </row>
    <row r="20" spans="11:29" x14ac:dyDescent="0.45">
      <c r="K20" s="17" t="s">
        <v>20</v>
      </c>
      <c r="L20" s="56">
        <v>93.394999999999996</v>
      </c>
      <c r="M20" s="56">
        <v>92.737500000000011</v>
      </c>
      <c r="N20" s="56">
        <v>92.427499999999995</v>
      </c>
      <c r="O20" s="56">
        <v>92.36</v>
      </c>
      <c r="P20" s="56">
        <v>94.907499999999999</v>
      </c>
      <c r="Q20" s="56">
        <v>96.487499999999997</v>
      </c>
      <c r="R20" s="56">
        <v>96.025000000000006</v>
      </c>
      <c r="S20" s="56">
        <v>95.757500000000007</v>
      </c>
      <c r="T20" s="56">
        <v>94.01</v>
      </c>
      <c r="U20" s="56">
        <v>88.662499999999994</v>
      </c>
      <c r="V20" s="56">
        <v>96.4</v>
      </c>
      <c r="W20" s="56">
        <v>91.52</v>
      </c>
      <c r="X20" s="56">
        <v>92.32</v>
      </c>
      <c r="Y20" s="56">
        <v>95.174999999999997</v>
      </c>
      <c r="Z20" s="56">
        <v>97.327500000000015</v>
      </c>
      <c r="AA20" s="56">
        <v>96.424999999999997</v>
      </c>
      <c r="AB20" s="56">
        <v>95.392499999999998</v>
      </c>
      <c r="AC20" s="56">
        <v>99.405000000000001</v>
      </c>
    </row>
    <row r="21" spans="11:29" x14ac:dyDescent="0.45">
      <c r="K21" s="17" t="s">
        <v>21</v>
      </c>
      <c r="L21" s="56">
        <v>94.292500000000004</v>
      </c>
      <c r="M21" s="56">
        <v>92.745000000000005</v>
      </c>
      <c r="N21" s="56">
        <v>93.29</v>
      </c>
      <c r="O21" s="56">
        <v>92.515000000000015</v>
      </c>
      <c r="P21" s="56">
        <v>94.704999999999998</v>
      </c>
      <c r="Q21" s="56">
        <v>94.72</v>
      </c>
      <c r="R21" s="56">
        <v>95.892500000000013</v>
      </c>
      <c r="S21" s="56">
        <v>95.155000000000001</v>
      </c>
      <c r="T21" s="56">
        <v>93.337499999999991</v>
      </c>
      <c r="U21" s="56">
        <v>91.907499999999999</v>
      </c>
      <c r="V21" s="56">
        <v>88.76</v>
      </c>
      <c r="W21" s="56">
        <v>91.70750000000001</v>
      </c>
      <c r="X21" s="56">
        <v>92.814999999999998</v>
      </c>
      <c r="Y21" s="56">
        <v>94.399999999999991</v>
      </c>
      <c r="Z21" s="56">
        <v>93.655000000000001</v>
      </c>
      <c r="AA21" s="56">
        <v>92.04249999999999</v>
      </c>
      <c r="AB21" s="56">
        <v>95.080000000000013</v>
      </c>
      <c r="AC21" s="56">
        <v>96.25</v>
      </c>
    </row>
    <row r="22" spans="11:29" x14ac:dyDescent="0.45">
      <c r="K22" s="17" t="s">
        <v>22</v>
      </c>
      <c r="L22" s="56">
        <v>93.487499999999997</v>
      </c>
      <c r="M22" s="56">
        <v>93.922499999999999</v>
      </c>
      <c r="N22" s="56">
        <v>93.477500000000006</v>
      </c>
      <c r="O22" s="56">
        <v>89.977499999999992</v>
      </c>
      <c r="P22" s="56">
        <v>92.594999999999999</v>
      </c>
      <c r="Q22" s="56">
        <v>97.58</v>
      </c>
      <c r="R22" s="56">
        <v>92.967500000000001</v>
      </c>
      <c r="S22" s="56">
        <v>91.15</v>
      </c>
      <c r="T22" s="56">
        <v>93.460000000000008</v>
      </c>
      <c r="U22" s="56">
        <v>92.375</v>
      </c>
      <c r="V22" s="56">
        <v>88.894999999999996</v>
      </c>
      <c r="W22" s="56">
        <v>94.725000000000009</v>
      </c>
      <c r="X22" s="56">
        <v>94.947499999999991</v>
      </c>
      <c r="Y22" s="56">
        <v>92.622500000000002</v>
      </c>
      <c r="Z22" s="56">
        <v>94.105000000000004</v>
      </c>
      <c r="AA22" s="56">
        <v>90.135000000000005</v>
      </c>
      <c r="AB22" s="56">
        <v>92.237499999999997</v>
      </c>
      <c r="AC22" s="56">
        <v>95.9</v>
      </c>
    </row>
    <row r="23" spans="11:29" x14ac:dyDescent="0.45">
      <c r="K23" s="17" t="s">
        <v>23</v>
      </c>
      <c r="L23" s="56">
        <v>93.117499999999993</v>
      </c>
      <c r="M23" s="56">
        <v>90.797499999999999</v>
      </c>
      <c r="N23" s="56">
        <v>89.81</v>
      </c>
      <c r="O23" s="56">
        <v>92.419999999999987</v>
      </c>
      <c r="P23" s="56">
        <v>93.73</v>
      </c>
      <c r="Q23" s="56">
        <v>94.86</v>
      </c>
      <c r="R23" s="56">
        <v>92.42</v>
      </c>
      <c r="S23" s="56">
        <v>92.984999999999999</v>
      </c>
      <c r="T23" s="56">
        <v>90.48</v>
      </c>
      <c r="U23" s="56">
        <v>87.65</v>
      </c>
      <c r="V23" s="56">
        <v>92.025000000000006</v>
      </c>
      <c r="W23" s="56">
        <v>90.962500000000006</v>
      </c>
      <c r="X23" s="56">
        <v>91.14</v>
      </c>
      <c r="Y23" s="56">
        <v>91.955000000000013</v>
      </c>
      <c r="Z23" s="56">
        <v>91.497500000000002</v>
      </c>
      <c r="AA23" s="56">
        <v>91.834999999999994</v>
      </c>
      <c r="AB23" s="56">
        <v>93.685000000000002</v>
      </c>
      <c r="AC23" s="56">
        <v>92.397499999999994</v>
      </c>
    </row>
    <row r="24" spans="11:29" x14ac:dyDescent="0.45">
      <c r="K24" s="17" t="s">
        <v>24</v>
      </c>
      <c r="L24" s="56">
        <v>92.185000000000002</v>
      </c>
      <c r="M24" s="56">
        <v>93.427499999999995</v>
      </c>
      <c r="N24" s="56">
        <v>88.987500000000011</v>
      </c>
      <c r="O24" s="56">
        <v>92.13</v>
      </c>
      <c r="P24" s="56">
        <v>94.202500000000001</v>
      </c>
      <c r="Q24" s="56">
        <v>92.515000000000001</v>
      </c>
      <c r="R24" s="56">
        <v>95.912500000000009</v>
      </c>
      <c r="S24" s="56">
        <v>94.64500000000001</v>
      </c>
      <c r="T24" s="56">
        <v>95.019999999999982</v>
      </c>
      <c r="U24" s="56">
        <v>90.127500000000012</v>
      </c>
      <c r="V24" s="56">
        <v>92.014999999999986</v>
      </c>
      <c r="W24" s="56">
        <v>93.03</v>
      </c>
      <c r="X24" s="56">
        <v>92.497500000000002</v>
      </c>
      <c r="Y24" s="56">
        <v>95.032499999999999</v>
      </c>
      <c r="Z24" s="56">
        <v>92.122500000000002</v>
      </c>
      <c r="AA24" s="56">
        <v>92.217500000000001</v>
      </c>
      <c r="AB24" s="56">
        <v>96.392499999999998</v>
      </c>
      <c r="AC24" s="56">
        <v>94.674999999999997</v>
      </c>
    </row>
    <row r="25" spans="11:29" x14ac:dyDescent="0.45">
      <c r="K25" s="17" t="s">
        <v>25</v>
      </c>
      <c r="L25" s="56">
        <v>92.72</v>
      </c>
      <c r="M25" s="56">
        <v>91.39</v>
      </c>
      <c r="N25" s="56">
        <v>91.640000000000015</v>
      </c>
      <c r="O25" s="56">
        <v>92.77</v>
      </c>
      <c r="P25" s="56">
        <v>94.97</v>
      </c>
      <c r="Q25" s="56">
        <v>94.957499999999996</v>
      </c>
      <c r="R25" s="56">
        <v>93.615000000000009</v>
      </c>
      <c r="S25" s="56">
        <v>94.412499999999994</v>
      </c>
      <c r="T25" s="56">
        <v>92.282500000000013</v>
      </c>
      <c r="U25" s="56">
        <v>90.612500000000011</v>
      </c>
      <c r="V25" s="56">
        <v>92.257500000000007</v>
      </c>
      <c r="W25" s="56">
        <v>92.197499999999991</v>
      </c>
      <c r="X25" s="56">
        <v>92.325000000000003</v>
      </c>
      <c r="Y25" s="56">
        <v>92.96</v>
      </c>
      <c r="Z25" s="56">
        <v>91.842500000000001</v>
      </c>
      <c r="AA25" s="56">
        <v>93.122500000000002</v>
      </c>
      <c r="AB25" s="56">
        <v>94.402500000000003</v>
      </c>
      <c r="AC25" s="56">
        <v>94.842500000000001</v>
      </c>
    </row>
    <row r="26" spans="11:29" x14ac:dyDescent="0.45">
      <c r="K26" s="17" t="s">
        <v>26</v>
      </c>
      <c r="L26" s="56">
        <v>89.829999999999984</v>
      </c>
      <c r="M26" s="56">
        <v>92.239999999999981</v>
      </c>
      <c r="N26" s="56">
        <v>93.045000000000002</v>
      </c>
      <c r="O26" s="56">
        <v>93.407499999999999</v>
      </c>
      <c r="P26" s="56">
        <v>95.92</v>
      </c>
      <c r="Q26" s="56">
        <v>98.075000000000003</v>
      </c>
      <c r="R26" s="56">
        <v>94.222500000000011</v>
      </c>
      <c r="S26" s="56">
        <v>92.887499999999989</v>
      </c>
      <c r="T26" s="56">
        <v>91.827499999999986</v>
      </c>
      <c r="U26" s="56">
        <v>89.222499999999997</v>
      </c>
      <c r="V26" s="56">
        <v>97.575000000000003</v>
      </c>
      <c r="W26" s="56">
        <v>93.185000000000002</v>
      </c>
      <c r="X26" s="56">
        <v>92.06</v>
      </c>
      <c r="Y26" s="56">
        <v>92.647500000000008</v>
      </c>
      <c r="Z26" s="56">
        <v>96.34</v>
      </c>
      <c r="AA26" s="56">
        <v>93.625</v>
      </c>
      <c r="AB26" s="56">
        <v>95.97</v>
      </c>
      <c r="AC26" s="56">
        <v>96.482500000000002</v>
      </c>
    </row>
    <row r="27" spans="11:29" x14ac:dyDescent="0.45">
      <c r="K27" s="17" t="s">
        <v>27</v>
      </c>
      <c r="L27" s="56">
        <v>93.202499999999986</v>
      </c>
      <c r="M27" s="56">
        <v>91.27249999999998</v>
      </c>
      <c r="N27" s="56">
        <v>91.3</v>
      </c>
      <c r="O27" s="56">
        <v>92.990000000000009</v>
      </c>
      <c r="P27" s="56">
        <v>93.392499999999998</v>
      </c>
      <c r="Q27" s="56">
        <v>93.052499999999995</v>
      </c>
      <c r="R27" s="56">
        <v>92.78</v>
      </c>
      <c r="S27" s="56">
        <v>93.742500000000007</v>
      </c>
      <c r="T27" s="56">
        <v>91.767499999999984</v>
      </c>
      <c r="U27" s="56">
        <v>90.507499999999993</v>
      </c>
      <c r="V27" s="56">
        <v>92.907499999999985</v>
      </c>
      <c r="W27" s="56">
        <v>91.622500000000002</v>
      </c>
      <c r="X27" s="56">
        <v>92.81750000000001</v>
      </c>
      <c r="Y27" s="56">
        <v>92.775000000000006</v>
      </c>
      <c r="Z27" s="56">
        <v>93.387500000000003</v>
      </c>
      <c r="AA27" s="56">
        <v>93.227500000000006</v>
      </c>
      <c r="AB27" s="56">
        <v>93.359999999999985</v>
      </c>
      <c r="AC27" s="56">
        <v>93.580000000000013</v>
      </c>
    </row>
    <row r="28" spans="11:29" x14ac:dyDescent="0.45">
      <c r="K28" s="17" t="s">
        <v>28</v>
      </c>
      <c r="L28" s="56">
        <v>92.064999999999998</v>
      </c>
      <c r="M28" s="56">
        <v>92.084999999999994</v>
      </c>
      <c r="N28" s="56">
        <v>87.449999999999989</v>
      </c>
      <c r="O28" s="56">
        <v>96.695000000000007</v>
      </c>
      <c r="P28" s="56">
        <v>93.36</v>
      </c>
      <c r="Q28" s="56">
        <v>91.765000000000001</v>
      </c>
      <c r="R28" s="56">
        <v>95.902500000000003</v>
      </c>
      <c r="S28" s="56">
        <v>94.75</v>
      </c>
      <c r="T28" s="56">
        <v>95.805000000000007</v>
      </c>
      <c r="U28" s="56">
        <v>90.342500000000001</v>
      </c>
      <c r="V28" s="56">
        <v>89.742500000000007</v>
      </c>
      <c r="W28" s="56">
        <v>94.252499999999998</v>
      </c>
      <c r="X28" s="56">
        <v>95.627499999999998</v>
      </c>
      <c r="Y28" s="56">
        <v>95.25</v>
      </c>
      <c r="Z28" s="56">
        <v>92.765000000000001</v>
      </c>
      <c r="AA28" s="56">
        <v>94.19</v>
      </c>
      <c r="AB28" s="56">
        <v>94.435000000000002</v>
      </c>
      <c r="AC28" s="56">
        <v>96.460000000000008</v>
      </c>
    </row>
    <row r="29" spans="11:29" x14ac:dyDescent="0.45">
      <c r="K29" s="17" t="s">
        <v>29</v>
      </c>
      <c r="L29" s="56">
        <v>96.22750000000002</v>
      </c>
      <c r="M29" s="56">
        <v>92.554999999999993</v>
      </c>
      <c r="N29" s="56">
        <v>96.722499999999997</v>
      </c>
      <c r="O29" s="56">
        <v>93.125</v>
      </c>
      <c r="P29" s="56">
        <v>97.517500000000013</v>
      </c>
      <c r="Q29" s="56">
        <v>100</v>
      </c>
      <c r="R29" s="56">
        <v>94.495000000000005</v>
      </c>
      <c r="S29" s="56">
        <v>96.155000000000001</v>
      </c>
      <c r="T29" s="56">
        <v>94.602500000000006</v>
      </c>
      <c r="U29" s="56">
        <v>96.087500000000006</v>
      </c>
      <c r="V29" s="56">
        <v>94.347499999999997</v>
      </c>
      <c r="W29" s="56">
        <v>96.93</v>
      </c>
      <c r="X29" s="56">
        <v>95.17</v>
      </c>
      <c r="Y29" s="56">
        <v>94.667500000000004</v>
      </c>
      <c r="Z29" s="56">
        <v>96.564999999999998</v>
      </c>
      <c r="AA29" s="56">
        <v>95.142499999999998</v>
      </c>
      <c r="AB29" s="56">
        <v>96.557500000000005</v>
      </c>
      <c r="AC29" s="56">
        <v>97.30749999999999</v>
      </c>
    </row>
    <row r="30" spans="11:29" x14ac:dyDescent="0.45">
      <c r="K30" s="17" t="s">
        <v>30</v>
      </c>
      <c r="L30" s="56">
        <v>92.15</v>
      </c>
      <c r="M30" s="56">
        <v>91.042500000000004</v>
      </c>
      <c r="N30" s="56">
        <v>89.75</v>
      </c>
      <c r="O30" s="56">
        <v>93.460000000000008</v>
      </c>
      <c r="P30" s="56">
        <v>95.03</v>
      </c>
      <c r="Q30" s="56">
        <v>94.534999999999997</v>
      </c>
      <c r="R30" s="56">
        <v>94.317499999999995</v>
      </c>
      <c r="S30" s="56">
        <v>94.465000000000003</v>
      </c>
      <c r="T30" s="56">
        <v>93.147499999999994</v>
      </c>
      <c r="U30" s="56">
        <v>91.25</v>
      </c>
      <c r="V30" s="56">
        <v>93.557500000000005</v>
      </c>
      <c r="W30" s="56">
        <v>93.352499999999992</v>
      </c>
      <c r="X30" s="56">
        <v>93.037499999999994</v>
      </c>
      <c r="Y30" s="56">
        <v>93.612500000000011</v>
      </c>
      <c r="Z30" s="56">
        <v>94.837500000000006</v>
      </c>
      <c r="AA30" s="56">
        <v>94.804999999999993</v>
      </c>
      <c r="AB30" s="56">
        <v>94.927499999999995</v>
      </c>
      <c r="AC30" s="56">
        <v>96</v>
      </c>
    </row>
    <row r="31" spans="11:29" x14ac:dyDescent="0.45">
      <c r="K31" s="17" t="s">
        <v>31</v>
      </c>
      <c r="L31" s="56">
        <v>89.574999999999989</v>
      </c>
      <c r="M31" s="56">
        <v>89.695000000000007</v>
      </c>
      <c r="N31" s="56">
        <v>88.712500000000006</v>
      </c>
      <c r="O31" s="56">
        <v>89.377499999999998</v>
      </c>
      <c r="P31" s="56">
        <v>92.357500000000016</v>
      </c>
      <c r="Q31" s="56">
        <v>93.342500000000001</v>
      </c>
      <c r="R31" s="56">
        <v>90.914999999999992</v>
      </c>
      <c r="S31" s="56">
        <v>90.844999999999999</v>
      </c>
      <c r="T31" s="56">
        <v>88.417500000000004</v>
      </c>
      <c r="U31" s="56">
        <v>87.64500000000001</v>
      </c>
      <c r="V31" s="56">
        <v>89.355000000000004</v>
      </c>
      <c r="W31" s="56">
        <v>90.99</v>
      </c>
      <c r="X31" s="56">
        <v>89.087500000000006</v>
      </c>
      <c r="Y31" s="56">
        <v>90.52000000000001</v>
      </c>
      <c r="Z31" s="56">
        <v>87.88</v>
      </c>
      <c r="AA31" s="56">
        <v>89.487499999999983</v>
      </c>
      <c r="AB31" s="56">
        <v>91.635000000000005</v>
      </c>
      <c r="AC31" s="56">
        <v>92.237499999999997</v>
      </c>
    </row>
    <row r="32" spans="11:29" x14ac:dyDescent="0.45">
      <c r="K32" s="17" t="s">
        <v>32</v>
      </c>
      <c r="L32" s="56">
        <v>94.027500000000003</v>
      </c>
      <c r="M32" s="56">
        <v>92.375</v>
      </c>
      <c r="N32" s="56">
        <v>91.56</v>
      </c>
      <c r="O32" s="56">
        <v>93.137500000000003</v>
      </c>
      <c r="P32" s="56">
        <v>94.487500000000011</v>
      </c>
      <c r="Q32" s="56">
        <v>95.132499999999993</v>
      </c>
      <c r="R32" s="56">
        <v>95.215000000000003</v>
      </c>
      <c r="S32" s="56">
        <v>94.612499999999997</v>
      </c>
      <c r="T32" s="56">
        <v>93.2</v>
      </c>
      <c r="U32" s="56">
        <v>90.55</v>
      </c>
      <c r="V32" s="56">
        <v>93.1</v>
      </c>
      <c r="W32" s="56">
        <v>93.46</v>
      </c>
      <c r="X32" s="56">
        <v>93.25</v>
      </c>
      <c r="Y32" s="56">
        <v>94.08</v>
      </c>
      <c r="Z32" s="56">
        <v>93.507500000000007</v>
      </c>
      <c r="AA32" s="56">
        <v>93.759999999999991</v>
      </c>
      <c r="AB32" s="56">
        <v>95.157499999999999</v>
      </c>
      <c r="AC32" s="56">
        <v>96.215000000000003</v>
      </c>
    </row>
    <row r="33" spans="11:29" x14ac:dyDescent="0.45">
      <c r="K33" s="17" t="s">
        <v>33</v>
      </c>
      <c r="L33" s="56">
        <v>94.072499999999991</v>
      </c>
      <c r="M33" s="56">
        <v>91.002499999999998</v>
      </c>
      <c r="N33" s="56">
        <v>90.294999999999987</v>
      </c>
      <c r="O33" s="56">
        <v>91.757500000000007</v>
      </c>
      <c r="P33" s="56">
        <v>92.0625</v>
      </c>
      <c r="Q33" s="56">
        <v>95.652500000000003</v>
      </c>
      <c r="R33" s="56">
        <v>93.789999999999992</v>
      </c>
      <c r="S33" s="56">
        <v>92.54</v>
      </c>
      <c r="T33" s="56">
        <v>91.577500000000001</v>
      </c>
      <c r="U33" s="56">
        <v>87.674999999999997</v>
      </c>
      <c r="V33" s="56">
        <v>90.94</v>
      </c>
      <c r="W33" s="56">
        <v>89.097499999999997</v>
      </c>
      <c r="X33" s="56">
        <v>88.795000000000002</v>
      </c>
      <c r="Y33" s="56">
        <v>93.102500000000006</v>
      </c>
      <c r="Z33" s="56">
        <v>92.142500000000013</v>
      </c>
      <c r="AA33" s="56">
        <v>92.884999999999991</v>
      </c>
      <c r="AB33" s="56">
        <v>93.717500000000001</v>
      </c>
      <c r="AC33" s="56">
        <v>95.805000000000007</v>
      </c>
    </row>
    <row r="34" spans="11:29" x14ac:dyDescent="0.45">
      <c r="K34" s="17" t="s">
        <v>34</v>
      </c>
      <c r="L34" s="56">
        <v>86.197499999999991</v>
      </c>
      <c r="M34" s="56">
        <v>85.66</v>
      </c>
      <c r="N34" s="56">
        <v>85.382499999999993</v>
      </c>
      <c r="O34" s="56">
        <v>91.682500000000005</v>
      </c>
      <c r="P34" s="56">
        <v>88.704999999999998</v>
      </c>
      <c r="Q34" s="56">
        <v>91.077500000000001</v>
      </c>
      <c r="R34" s="56">
        <v>86.174999999999997</v>
      </c>
      <c r="S34" s="56">
        <v>88.074999999999989</v>
      </c>
      <c r="T34" s="56">
        <v>86.914999999999992</v>
      </c>
      <c r="U34" s="56">
        <v>82.08</v>
      </c>
      <c r="V34" s="56">
        <v>83.1875</v>
      </c>
      <c r="W34" s="56">
        <v>85.272500000000008</v>
      </c>
      <c r="X34" s="56">
        <v>82.647499999999994</v>
      </c>
      <c r="Y34" s="56">
        <v>89.204999999999998</v>
      </c>
      <c r="Z34" s="56">
        <v>89.169999999999987</v>
      </c>
      <c r="AA34" s="56">
        <v>83.89</v>
      </c>
      <c r="AB34" s="56">
        <v>91.812499999999986</v>
      </c>
      <c r="AC34" s="56">
        <v>92.679999999999993</v>
      </c>
    </row>
    <row r="35" spans="11:29" x14ac:dyDescent="0.45">
      <c r="K35" s="17" t="s">
        <v>35</v>
      </c>
      <c r="L35" s="56">
        <v>91.377499999999998</v>
      </c>
      <c r="M35" s="56">
        <v>96.830000000000013</v>
      </c>
      <c r="N35" s="56">
        <v>92.009999999999991</v>
      </c>
      <c r="O35" s="56">
        <v>95.577500000000001</v>
      </c>
      <c r="P35" s="56">
        <v>98.077500000000001</v>
      </c>
      <c r="Q35" s="56">
        <v>100</v>
      </c>
      <c r="R35" s="56">
        <v>96.875</v>
      </c>
      <c r="S35" s="56">
        <v>94.56</v>
      </c>
      <c r="T35" s="56">
        <v>95.454999999999984</v>
      </c>
      <c r="U35" s="56">
        <v>96.059999999999988</v>
      </c>
      <c r="V35" s="56">
        <v>90.682500000000005</v>
      </c>
      <c r="W35" s="56">
        <v>96.875</v>
      </c>
      <c r="X35" s="56">
        <v>95.497500000000002</v>
      </c>
      <c r="Y35" s="56">
        <v>97.42</v>
      </c>
      <c r="Z35" s="56">
        <v>94.615000000000009</v>
      </c>
      <c r="AA35" s="56">
        <v>97.332499999999996</v>
      </c>
      <c r="AB35" s="56">
        <v>87.66</v>
      </c>
      <c r="AC35" s="56">
        <v>92.052499999999995</v>
      </c>
    </row>
    <row r="36" spans="11:29" x14ac:dyDescent="0.45">
      <c r="K36" s="17" t="s">
        <v>36</v>
      </c>
      <c r="L36" s="56">
        <v>92.87</v>
      </c>
      <c r="M36" s="56">
        <v>92.144999999999996</v>
      </c>
      <c r="N36" s="56">
        <v>93.107500000000002</v>
      </c>
      <c r="O36" s="56">
        <v>92.924999999999997</v>
      </c>
      <c r="P36" s="56">
        <v>92.962499999999991</v>
      </c>
      <c r="Q36" s="56">
        <v>92.669999999999987</v>
      </c>
      <c r="R36" s="56">
        <v>94.202500000000001</v>
      </c>
      <c r="S36" s="56">
        <v>94.799999999999983</v>
      </c>
      <c r="T36" s="56">
        <v>93.647499999999994</v>
      </c>
      <c r="U36" s="56">
        <v>90.635000000000005</v>
      </c>
      <c r="V36" s="56">
        <v>92.265000000000015</v>
      </c>
      <c r="W36" s="56">
        <v>91.554999999999993</v>
      </c>
      <c r="X36" s="56">
        <v>91.877499999999998</v>
      </c>
      <c r="Y36" s="56">
        <v>93.800000000000011</v>
      </c>
      <c r="Z36" s="56">
        <v>93.7</v>
      </c>
      <c r="AA36" s="56">
        <v>94.179999999999993</v>
      </c>
      <c r="AB36" s="56">
        <v>94.385000000000005</v>
      </c>
      <c r="AC36" s="56">
        <v>93.085000000000008</v>
      </c>
    </row>
    <row r="37" spans="11:29" x14ac:dyDescent="0.45">
      <c r="K37" s="17" t="s">
        <v>37</v>
      </c>
      <c r="L37" s="56">
        <v>96.905000000000001</v>
      </c>
      <c r="M37" s="56">
        <v>97.137499999999989</v>
      </c>
      <c r="N37" s="56">
        <v>96.3</v>
      </c>
      <c r="O37" s="56">
        <v>94.294999999999987</v>
      </c>
      <c r="P37" s="56">
        <v>95.657499999999999</v>
      </c>
      <c r="Q37" s="56">
        <v>97.81</v>
      </c>
      <c r="R37" s="56">
        <v>96.12</v>
      </c>
      <c r="S37" s="56">
        <v>96.36999999999999</v>
      </c>
      <c r="T37" s="56">
        <v>99.142499999999998</v>
      </c>
      <c r="U37" s="56">
        <v>92.907499999999999</v>
      </c>
      <c r="V37" s="56">
        <v>95.887500000000017</v>
      </c>
      <c r="W37" s="56">
        <v>96.335000000000008</v>
      </c>
      <c r="X37" s="56">
        <v>95.327500000000001</v>
      </c>
      <c r="Y37" s="56">
        <v>96.98</v>
      </c>
      <c r="Z37" s="56">
        <v>96.78</v>
      </c>
      <c r="AA37" s="56">
        <v>95.022499999999994</v>
      </c>
      <c r="AB37" s="56">
        <v>96.949999999999989</v>
      </c>
      <c r="AC37" s="56">
        <v>99.1875</v>
      </c>
    </row>
    <row r="38" spans="11:29" x14ac:dyDescent="0.45">
      <c r="K38" s="17" t="s">
        <v>38</v>
      </c>
      <c r="L38" s="56">
        <v>91.477500000000006</v>
      </c>
      <c r="M38" s="56">
        <v>90.362499999999997</v>
      </c>
      <c r="N38" s="56">
        <v>90.197500000000005</v>
      </c>
      <c r="O38" s="56">
        <v>91.424999999999997</v>
      </c>
      <c r="P38" s="56">
        <v>92.057500000000005</v>
      </c>
      <c r="Q38" s="56">
        <v>94.25</v>
      </c>
      <c r="R38" s="56">
        <v>93.192499999999995</v>
      </c>
      <c r="S38" s="56">
        <v>92.407499999999999</v>
      </c>
      <c r="T38" s="56">
        <v>91.477500000000006</v>
      </c>
      <c r="U38" s="56">
        <v>88.8125</v>
      </c>
      <c r="V38" s="56">
        <v>91.23</v>
      </c>
      <c r="W38" s="56">
        <v>91.185000000000002</v>
      </c>
      <c r="X38" s="56">
        <v>93.277500000000003</v>
      </c>
      <c r="Y38" s="56">
        <v>93.19</v>
      </c>
      <c r="Z38" s="56">
        <v>93.572500000000005</v>
      </c>
      <c r="AA38" s="56">
        <v>94.03</v>
      </c>
      <c r="AB38" s="56">
        <v>93.334999999999994</v>
      </c>
      <c r="AC38" s="56">
        <v>93.437500000000014</v>
      </c>
    </row>
    <row r="39" spans="11:29" x14ac:dyDescent="0.45">
      <c r="K39" s="17" t="s">
        <v>39</v>
      </c>
      <c r="L39" s="56">
        <v>93.945000000000007</v>
      </c>
      <c r="M39" s="56">
        <v>90.547500000000014</v>
      </c>
      <c r="N39" s="56">
        <v>93.847500000000011</v>
      </c>
      <c r="O39" s="56">
        <v>90.585000000000008</v>
      </c>
      <c r="P39" s="56">
        <v>94.272499999999994</v>
      </c>
      <c r="Q39" s="56">
        <v>93.470000000000013</v>
      </c>
      <c r="R39" s="56">
        <v>92.724999999999994</v>
      </c>
      <c r="S39" s="56">
        <v>93.622500000000002</v>
      </c>
      <c r="T39" s="56">
        <v>89.674999999999997</v>
      </c>
      <c r="U39" s="56">
        <v>95.064999999999998</v>
      </c>
      <c r="V39" s="56">
        <v>95.495000000000005</v>
      </c>
      <c r="W39" s="56">
        <v>92.422499999999999</v>
      </c>
      <c r="X39" s="56">
        <v>94.727499999999992</v>
      </c>
      <c r="Y39" s="56">
        <v>88.43249999999999</v>
      </c>
      <c r="Z39" s="56">
        <v>94.44</v>
      </c>
      <c r="AA39" s="56">
        <v>91.522499999999994</v>
      </c>
      <c r="AB39" s="56">
        <v>94.475000000000009</v>
      </c>
      <c r="AC39" s="56">
        <v>92.575000000000003</v>
      </c>
    </row>
    <row r="40" spans="11:29" x14ac:dyDescent="0.45">
      <c r="K40" s="17" t="s">
        <v>40</v>
      </c>
      <c r="L40" s="56">
        <v>93.517500000000013</v>
      </c>
      <c r="M40" s="56">
        <v>91.31</v>
      </c>
      <c r="N40" s="56">
        <v>91.8</v>
      </c>
      <c r="O40" s="56">
        <v>91.89500000000001</v>
      </c>
      <c r="P40" s="56">
        <v>93.61</v>
      </c>
      <c r="Q40" s="56">
        <v>93.152500000000003</v>
      </c>
      <c r="R40" s="56">
        <v>93.2</v>
      </c>
      <c r="S40" s="56">
        <v>92.8</v>
      </c>
      <c r="T40" s="56">
        <v>91.284999999999982</v>
      </c>
      <c r="U40" s="56">
        <v>89.952500000000001</v>
      </c>
      <c r="V40" s="56">
        <v>90.699999999999989</v>
      </c>
      <c r="W40" s="56">
        <v>90.697500000000005</v>
      </c>
      <c r="X40" s="56">
        <v>92.894999999999996</v>
      </c>
      <c r="Y40" s="56">
        <v>91.902499999999989</v>
      </c>
      <c r="Z40" s="56">
        <v>92.027500000000003</v>
      </c>
      <c r="AA40" s="56">
        <v>92.547500000000014</v>
      </c>
      <c r="AB40" s="56">
        <v>93.080000000000013</v>
      </c>
      <c r="AC40" s="56">
        <v>92.787499999999994</v>
      </c>
    </row>
    <row r="41" spans="11:29" x14ac:dyDescent="0.45">
      <c r="K41" s="17" t="s">
        <v>41</v>
      </c>
      <c r="L41" s="56">
        <v>92.487499999999997</v>
      </c>
      <c r="M41" s="56">
        <v>91.897500000000008</v>
      </c>
      <c r="N41" s="56">
        <v>90.78</v>
      </c>
      <c r="O41" s="56">
        <v>93.06</v>
      </c>
      <c r="P41" s="56">
        <v>93.172499999999999</v>
      </c>
      <c r="Q41" s="56">
        <v>96.452500000000001</v>
      </c>
      <c r="R41" s="56">
        <v>94.32</v>
      </c>
      <c r="S41" s="56">
        <v>92.322500000000005</v>
      </c>
      <c r="T41" s="56">
        <v>91.412499999999994</v>
      </c>
      <c r="U41" s="56">
        <v>90.484999999999999</v>
      </c>
      <c r="V41" s="56">
        <v>92.372500000000002</v>
      </c>
      <c r="W41" s="56">
        <v>91.512500000000003</v>
      </c>
      <c r="X41" s="56">
        <v>92.772500000000008</v>
      </c>
      <c r="Y41" s="56">
        <v>92.527500000000003</v>
      </c>
      <c r="Z41" s="56">
        <v>92.539999999999992</v>
      </c>
      <c r="AA41" s="56">
        <v>93.724999999999994</v>
      </c>
      <c r="AB41" s="56">
        <v>93.475000000000009</v>
      </c>
      <c r="AC41" s="56">
        <v>94.62</v>
      </c>
    </row>
    <row r="42" spans="11:29" x14ac:dyDescent="0.45">
      <c r="K42" s="17" t="s">
        <v>42</v>
      </c>
      <c r="L42" s="56">
        <v>94.967500000000001</v>
      </c>
      <c r="M42" s="56">
        <v>95.032499999999999</v>
      </c>
      <c r="N42" s="56">
        <v>94.050000000000011</v>
      </c>
      <c r="O42" s="56">
        <v>94.947500000000005</v>
      </c>
      <c r="P42" s="56">
        <v>95.56</v>
      </c>
      <c r="Q42" s="56">
        <v>95.652500000000003</v>
      </c>
      <c r="R42" s="56">
        <v>94.16</v>
      </c>
      <c r="S42" s="56">
        <v>95.727500000000006</v>
      </c>
      <c r="T42" s="56">
        <v>94.747500000000002</v>
      </c>
      <c r="U42" s="56">
        <v>93.63000000000001</v>
      </c>
      <c r="V42" s="56">
        <v>95.017500000000013</v>
      </c>
      <c r="W42" s="56">
        <v>95.007499999999993</v>
      </c>
      <c r="X42" s="56">
        <v>93.772499999999994</v>
      </c>
      <c r="Y42" s="56">
        <v>95.179999999999993</v>
      </c>
      <c r="Z42" s="56">
        <v>95.342500000000001</v>
      </c>
      <c r="AA42" s="56">
        <v>95.882500000000007</v>
      </c>
      <c r="AB42" s="56">
        <v>97.535000000000011</v>
      </c>
      <c r="AC42" s="56">
        <v>97.824999999999989</v>
      </c>
    </row>
    <row r="43" spans="11:29" x14ac:dyDescent="0.45">
      <c r="K43" s="17" t="s">
        <v>43</v>
      </c>
      <c r="L43" s="56">
        <v>91.330000000000013</v>
      </c>
      <c r="M43" s="56">
        <v>88.782499999999999</v>
      </c>
      <c r="N43" s="56">
        <v>90.987499999999997</v>
      </c>
      <c r="O43" s="56">
        <v>90.387500000000003</v>
      </c>
      <c r="P43" s="56">
        <v>96.862499999999997</v>
      </c>
      <c r="Q43" s="56">
        <v>90.057500000000005</v>
      </c>
      <c r="R43" s="56">
        <v>95.3</v>
      </c>
      <c r="S43" s="56">
        <v>92.259999999999991</v>
      </c>
      <c r="T43" s="56">
        <v>86.617500000000007</v>
      </c>
      <c r="U43" s="56">
        <v>87.592499999999987</v>
      </c>
      <c r="V43" s="56">
        <v>91.320000000000007</v>
      </c>
      <c r="W43" s="56">
        <v>90.077500000000001</v>
      </c>
      <c r="X43" s="56">
        <v>92.085000000000008</v>
      </c>
      <c r="Y43" s="56">
        <v>95.5</v>
      </c>
      <c r="Z43" s="56">
        <v>93.552500000000009</v>
      </c>
      <c r="AA43" s="56">
        <v>93.452499999999986</v>
      </c>
      <c r="AB43" s="56">
        <v>95.972499999999997</v>
      </c>
      <c r="AC43" s="56">
        <v>93.405000000000001</v>
      </c>
    </row>
    <row r="44" spans="11:29" x14ac:dyDescent="0.45">
      <c r="K44" s="17" t="s">
        <v>44</v>
      </c>
      <c r="L44" s="56">
        <v>90.4375</v>
      </c>
      <c r="M44" s="56">
        <v>89.16</v>
      </c>
      <c r="N44" s="56">
        <v>89.817499999999995</v>
      </c>
      <c r="O44" s="56">
        <v>90.725000000000009</v>
      </c>
      <c r="P44" s="56">
        <v>91.217500000000001</v>
      </c>
      <c r="Q44" s="56">
        <v>95.542500000000004</v>
      </c>
      <c r="R44" s="56">
        <v>92.622500000000002</v>
      </c>
      <c r="S44" s="56">
        <v>91.017499999999984</v>
      </c>
      <c r="T44" s="56">
        <v>87.984999999999999</v>
      </c>
      <c r="U44" s="56">
        <v>88.47</v>
      </c>
      <c r="V44" s="56">
        <v>90.81750000000001</v>
      </c>
      <c r="W44" s="56">
        <v>90.9375</v>
      </c>
      <c r="X44" s="56">
        <v>92.807500000000005</v>
      </c>
      <c r="Y44" s="56">
        <v>91.39</v>
      </c>
      <c r="Z44" s="56">
        <v>92.297500000000014</v>
      </c>
      <c r="AA44" s="56">
        <v>94.13</v>
      </c>
      <c r="AB44" s="56">
        <v>92.66</v>
      </c>
      <c r="AC44" s="56">
        <v>96.207499999999996</v>
      </c>
    </row>
    <row r="45" spans="11:29" x14ac:dyDescent="0.45">
      <c r="K45" s="17" t="s">
        <v>45</v>
      </c>
      <c r="L45" s="56">
        <v>92.030000000000015</v>
      </c>
      <c r="M45" s="56">
        <v>89.67</v>
      </c>
      <c r="N45" s="56">
        <v>89.417500000000004</v>
      </c>
      <c r="O45" s="56">
        <v>92.735000000000014</v>
      </c>
      <c r="P45" s="56">
        <v>92.365000000000009</v>
      </c>
      <c r="Q45" s="56">
        <v>93.902500000000003</v>
      </c>
      <c r="R45" s="56">
        <v>90.557500000000005</v>
      </c>
      <c r="S45" s="56">
        <v>91.004999999999995</v>
      </c>
      <c r="T45" s="56">
        <v>90.874999999999986</v>
      </c>
      <c r="U45" s="56">
        <v>88.602499999999992</v>
      </c>
      <c r="V45" s="56">
        <v>90.332499999999996</v>
      </c>
      <c r="W45" s="56">
        <v>90.06</v>
      </c>
      <c r="X45" s="56">
        <v>90.800000000000011</v>
      </c>
      <c r="Y45" s="56">
        <v>91.287499999999994</v>
      </c>
      <c r="Z45" s="56">
        <v>91.59</v>
      </c>
      <c r="AA45" s="56">
        <v>90.059999999999988</v>
      </c>
      <c r="AB45" s="56">
        <v>91.447499999999991</v>
      </c>
      <c r="AC45" s="56">
        <v>91.344999999999999</v>
      </c>
    </row>
    <row r="46" spans="11:29" x14ac:dyDescent="0.45">
      <c r="K46" s="17" t="s">
        <v>46</v>
      </c>
      <c r="L46" s="56">
        <v>90.112500000000011</v>
      </c>
      <c r="M46" s="56">
        <v>91.942499999999995</v>
      </c>
      <c r="N46" s="56">
        <v>94.864999999999995</v>
      </c>
      <c r="O46" s="56">
        <v>96.05749999999999</v>
      </c>
      <c r="P46" s="56">
        <v>93.820000000000007</v>
      </c>
      <c r="Q46" s="56">
        <v>98.332499999999996</v>
      </c>
      <c r="R46" s="56">
        <v>90.51</v>
      </c>
      <c r="S46" s="56">
        <v>94.394999999999996</v>
      </c>
      <c r="T46" s="56">
        <v>91.392499999999998</v>
      </c>
      <c r="U46" s="56">
        <v>94.6875</v>
      </c>
      <c r="V46" s="56">
        <v>92.932500000000005</v>
      </c>
      <c r="W46" s="56">
        <v>89.477499999999992</v>
      </c>
      <c r="X46" s="56">
        <v>84.195000000000007</v>
      </c>
      <c r="Y46" s="56">
        <v>84.997500000000002</v>
      </c>
      <c r="Z46" s="56">
        <v>83.19</v>
      </c>
      <c r="AA46" s="56">
        <v>85.747500000000002</v>
      </c>
      <c r="AB46" s="56">
        <v>93.644999999999996</v>
      </c>
      <c r="AC46" s="56">
        <v>94.320000000000007</v>
      </c>
    </row>
    <row r="47" spans="11:29" x14ac:dyDescent="0.45">
      <c r="K47" s="17" t="s">
        <v>47</v>
      </c>
      <c r="L47" s="56">
        <v>91.772500000000008</v>
      </c>
      <c r="M47" s="56">
        <v>89.837499999999991</v>
      </c>
      <c r="N47" s="56">
        <v>89.56750000000001</v>
      </c>
      <c r="O47" s="56">
        <v>91.262500000000003</v>
      </c>
      <c r="P47" s="56">
        <v>93.490000000000009</v>
      </c>
      <c r="Q47" s="56">
        <v>93.427500000000009</v>
      </c>
      <c r="R47" s="56">
        <v>93.579999999999984</v>
      </c>
      <c r="S47" s="56">
        <v>91.767500000000013</v>
      </c>
      <c r="T47" s="56">
        <v>91.572499999999991</v>
      </c>
      <c r="U47" s="56">
        <v>89.982500000000002</v>
      </c>
      <c r="V47" s="56">
        <v>91.5</v>
      </c>
      <c r="W47" s="56">
        <v>92.522499999999994</v>
      </c>
      <c r="X47" s="56">
        <v>91.132500000000007</v>
      </c>
      <c r="Y47" s="56">
        <v>91.927500000000009</v>
      </c>
      <c r="Z47" s="56">
        <v>91.397499999999994</v>
      </c>
      <c r="AA47" s="56">
        <v>92.612499999999997</v>
      </c>
      <c r="AB47" s="56">
        <v>92.522500000000008</v>
      </c>
      <c r="AC47" s="56">
        <v>93.722499999999997</v>
      </c>
    </row>
    <row r="48" spans="11:29" x14ac:dyDescent="0.45">
      <c r="K48" s="17" t="s">
        <v>48</v>
      </c>
      <c r="L48" s="56">
        <v>91.4375</v>
      </c>
      <c r="M48" s="56">
        <v>89.262499999999989</v>
      </c>
      <c r="N48" s="56">
        <v>90.797499999999999</v>
      </c>
      <c r="O48" s="56">
        <v>92.212500000000006</v>
      </c>
      <c r="P48" s="56">
        <v>94.179999999999993</v>
      </c>
      <c r="Q48" s="56">
        <v>94.555000000000007</v>
      </c>
      <c r="R48" s="56">
        <v>92.355000000000004</v>
      </c>
      <c r="S48" s="56">
        <v>92.12</v>
      </c>
      <c r="T48" s="56">
        <v>90.802499999999995</v>
      </c>
      <c r="U48" s="56">
        <v>90.314999999999998</v>
      </c>
      <c r="V48" s="56">
        <v>92.164999999999992</v>
      </c>
      <c r="W48" s="56">
        <v>91.087500000000006</v>
      </c>
      <c r="X48" s="56">
        <v>91.65</v>
      </c>
      <c r="Y48" s="56">
        <v>91.60499999999999</v>
      </c>
      <c r="Z48" s="56">
        <v>92.694999999999993</v>
      </c>
      <c r="AA48" s="56">
        <v>93.004999999999995</v>
      </c>
      <c r="AB48" s="56">
        <v>94.265000000000001</v>
      </c>
      <c r="AC48" s="56">
        <v>95.35</v>
      </c>
    </row>
    <row r="49" spans="11:29" x14ac:dyDescent="0.45">
      <c r="K49" s="17" t="s">
        <v>49</v>
      </c>
      <c r="L49" s="56">
        <v>88.022499999999994</v>
      </c>
      <c r="M49" s="56">
        <v>84.287499999999994</v>
      </c>
      <c r="N49" s="56">
        <v>88.37</v>
      </c>
      <c r="O49" s="56">
        <v>87.929999999999993</v>
      </c>
      <c r="P49" s="56">
        <v>89.22</v>
      </c>
      <c r="Q49" s="56">
        <v>89.814999999999998</v>
      </c>
      <c r="R49" s="56">
        <v>88.197499999999991</v>
      </c>
      <c r="S49" s="56">
        <v>82.800000000000011</v>
      </c>
      <c r="T49" s="56">
        <v>83.20750000000001</v>
      </c>
      <c r="U49" s="56">
        <v>85.68</v>
      </c>
      <c r="V49" s="56">
        <v>85.704999999999998</v>
      </c>
      <c r="W49" s="56">
        <v>88.047499999999999</v>
      </c>
      <c r="X49" s="56">
        <v>84.64500000000001</v>
      </c>
      <c r="Y49" s="56">
        <v>83.282499999999999</v>
      </c>
      <c r="Z49" s="56">
        <v>81.837499999999991</v>
      </c>
      <c r="AA49" s="56">
        <v>85.325000000000003</v>
      </c>
      <c r="AB49" s="56">
        <v>85.187499999999986</v>
      </c>
      <c r="AC49" s="56">
        <v>86.794999999999987</v>
      </c>
    </row>
    <row r="50" spans="11:29" x14ac:dyDescent="0.45">
      <c r="K50" s="17" t="s">
        <v>50</v>
      </c>
      <c r="L50" s="56">
        <v>91.482500000000002</v>
      </c>
      <c r="M50" s="56">
        <v>91.135000000000005</v>
      </c>
      <c r="N50" s="56">
        <v>90.617499999999993</v>
      </c>
      <c r="O50" s="56">
        <v>92.192499999999995</v>
      </c>
      <c r="P50" s="56">
        <v>93.19250000000001</v>
      </c>
      <c r="Q50" s="56">
        <v>94.152500000000003</v>
      </c>
      <c r="R50" s="56">
        <v>92.724999999999994</v>
      </c>
      <c r="S50" s="56">
        <v>93.08</v>
      </c>
      <c r="T50" s="56">
        <v>92.52000000000001</v>
      </c>
      <c r="U50" s="56">
        <v>89.137500000000003</v>
      </c>
      <c r="V50" s="56">
        <v>92.2</v>
      </c>
      <c r="W50" s="56">
        <v>91.995000000000005</v>
      </c>
      <c r="X50" s="56">
        <v>92.987499999999997</v>
      </c>
      <c r="Y50" s="56">
        <v>93.962500000000006</v>
      </c>
      <c r="Z50" s="56">
        <v>93.92</v>
      </c>
      <c r="AA50" s="56">
        <v>94.41</v>
      </c>
      <c r="AB50" s="56">
        <v>95.534999999999997</v>
      </c>
      <c r="AC50" s="56">
        <v>95.142499999999998</v>
      </c>
    </row>
    <row r="51" spans="11:29" x14ac:dyDescent="0.45">
      <c r="K51" s="17" t="s">
        <v>51</v>
      </c>
      <c r="L51" s="56">
        <v>91.08</v>
      </c>
      <c r="M51" s="56">
        <v>89.357499999999987</v>
      </c>
      <c r="N51" s="56">
        <v>88.6</v>
      </c>
      <c r="O51" s="56">
        <v>90.25</v>
      </c>
      <c r="P51" s="56">
        <v>89.782499999999999</v>
      </c>
      <c r="Q51" s="56">
        <v>93.297499999999999</v>
      </c>
      <c r="R51" s="56">
        <v>93.947500000000005</v>
      </c>
      <c r="S51" s="56">
        <v>91.542500000000004</v>
      </c>
      <c r="T51" s="56">
        <v>93.467500000000001</v>
      </c>
      <c r="U51" s="56">
        <v>87.09</v>
      </c>
      <c r="V51" s="56">
        <v>91.552499999999995</v>
      </c>
      <c r="W51" s="56">
        <v>90.574999999999989</v>
      </c>
      <c r="X51" s="56">
        <v>90.902500000000003</v>
      </c>
      <c r="Y51" s="56">
        <v>92.784999999999997</v>
      </c>
      <c r="Z51" s="56">
        <v>92.575000000000003</v>
      </c>
      <c r="AA51" s="56">
        <v>92.64</v>
      </c>
      <c r="AB51" s="56">
        <v>95.997500000000002</v>
      </c>
      <c r="AC51" s="56">
        <v>96.029999999999987</v>
      </c>
    </row>
    <row r="52" spans="11:29" x14ac:dyDescent="0.45">
      <c r="K52" s="17" t="s">
        <v>52</v>
      </c>
      <c r="L52" s="56">
        <v>93.677500000000009</v>
      </c>
      <c r="M52" s="56">
        <v>91.064999999999998</v>
      </c>
      <c r="N52" s="56">
        <v>90.815000000000012</v>
      </c>
      <c r="O52" s="56">
        <v>93.44</v>
      </c>
      <c r="P52" s="56">
        <v>94.115000000000009</v>
      </c>
      <c r="Q52" s="56">
        <v>96.269999999999982</v>
      </c>
      <c r="R52" s="56">
        <v>95.334999999999994</v>
      </c>
      <c r="S52" s="56">
        <v>93.457499999999996</v>
      </c>
      <c r="T52" s="56">
        <v>92.155000000000001</v>
      </c>
      <c r="U52" s="56">
        <v>90.577500000000001</v>
      </c>
      <c r="V52" s="56">
        <v>93.272500000000008</v>
      </c>
      <c r="W52" s="56">
        <v>92.762499999999989</v>
      </c>
      <c r="X52" s="56">
        <v>92.769999999999982</v>
      </c>
      <c r="Y52" s="56">
        <v>94.50500000000001</v>
      </c>
      <c r="Z52" s="56">
        <v>93.53</v>
      </c>
      <c r="AA52" s="56">
        <v>95.642499999999998</v>
      </c>
      <c r="AB52" s="56">
        <v>96.31</v>
      </c>
      <c r="AC52" s="56">
        <v>95.82</v>
      </c>
    </row>
    <row r="53" spans="11:29" x14ac:dyDescent="0.45">
      <c r="K53" s="17" t="s">
        <v>53</v>
      </c>
      <c r="L53" s="56">
        <v>93.05</v>
      </c>
      <c r="M53" s="56">
        <v>93.335000000000008</v>
      </c>
      <c r="N53" s="56">
        <v>91.194999999999993</v>
      </c>
      <c r="O53" s="56">
        <v>92.344999999999999</v>
      </c>
      <c r="P53" s="56">
        <v>93.705000000000013</v>
      </c>
      <c r="Q53" s="56">
        <v>95.382500000000007</v>
      </c>
      <c r="R53" s="56">
        <v>95.02000000000001</v>
      </c>
      <c r="S53" s="56">
        <v>95.432500000000005</v>
      </c>
      <c r="T53" s="56">
        <v>94.277500000000003</v>
      </c>
      <c r="U53" s="56">
        <v>91.987499999999997</v>
      </c>
      <c r="V53" s="56">
        <v>94.162499999999994</v>
      </c>
      <c r="W53" s="56">
        <v>93.28</v>
      </c>
      <c r="X53" s="56">
        <v>92.397500000000008</v>
      </c>
      <c r="Y53" s="56">
        <v>93.539999999999992</v>
      </c>
      <c r="Z53" s="56">
        <v>95.2</v>
      </c>
      <c r="AA53" s="56">
        <v>94.004999999999995</v>
      </c>
      <c r="AB53" s="56">
        <v>95.115000000000009</v>
      </c>
      <c r="AC53" s="56">
        <v>96.735000000000014</v>
      </c>
    </row>
    <row r="54" spans="11:29" x14ac:dyDescent="0.45">
      <c r="K54" s="17" t="s">
        <v>54</v>
      </c>
      <c r="L54" s="56">
        <v>92.177500000000009</v>
      </c>
      <c r="M54" s="56">
        <v>91.382499999999993</v>
      </c>
      <c r="N54" s="56">
        <v>89.102499999999992</v>
      </c>
      <c r="O54" s="56">
        <v>90.674999999999983</v>
      </c>
      <c r="P54" s="56">
        <v>92.45</v>
      </c>
      <c r="Q54" s="56">
        <v>93.300000000000011</v>
      </c>
      <c r="R54" s="56">
        <v>91.852499999999992</v>
      </c>
      <c r="S54" s="56">
        <v>91.23</v>
      </c>
      <c r="T54" s="56">
        <v>90.66749999999999</v>
      </c>
      <c r="U54" s="56">
        <v>87.460000000000008</v>
      </c>
      <c r="V54" s="56">
        <v>88.814999999999984</v>
      </c>
      <c r="W54" s="56">
        <v>89.672499999999999</v>
      </c>
      <c r="X54" s="56">
        <v>89.307500000000005</v>
      </c>
      <c r="Y54" s="56">
        <v>90.657499999999999</v>
      </c>
      <c r="Z54" s="56">
        <v>91.302499999999995</v>
      </c>
      <c r="AA54" s="56">
        <v>91.212500000000006</v>
      </c>
      <c r="AB54" s="56">
        <v>92.295000000000002</v>
      </c>
      <c r="AC54" s="56">
        <v>93.462500000000006</v>
      </c>
    </row>
    <row r="55" spans="11:29" x14ac:dyDescent="0.45">
      <c r="K55" s="17" t="s">
        <v>55</v>
      </c>
      <c r="L55" s="56">
        <v>93.107500000000016</v>
      </c>
      <c r="M55" s="56">
        <v>91.330000000000013</v>
      </c>
      <c r="N55" s="56">
        <v>91.987500000000011</v>
      </c>
      <c r="O55" s="56">
        <v>93.067499999999995</v>
      </c>
      <c r="P55" s="56">
        <v>94.605000000000004</v>
      </c>
      <c r="Q55" s="56">
        <v>95.417500000000004</v>
      </c>
      <c r="R55" s="56">
        <v>94.454999999999998</v>
      </c>
      <c r="S55" s="56">
        <v>93.297499999999985</v>
      </c>
      <c r="T55" s="56">
        <v>92.277500000000003</v>
      </c>
      <c r="U55" s="56">
        <v>89.272500000000008</v>
      </c>
      <c r="V55" s="56">
        <v>90.047500000000014</v>
      </c>
      <c r="W55" s="56">
        <v>90.25500000000001</v>
      </c>
      <c r="X55" s="56">
        <v>92.84</v>
      </c>
      <c r="Y55" s="56">
        <v>93.497500000000002</v>
      </c>
      <c r="Z55" s="56">
        <v>93.337500000000006</v>
      </c>
      <c r="AA55" s="56">
        <v>94.072500000000005</v>
      </c>
      <c r="AB55" s="56">
        <v>93.252499999999998</v>
      </c>
      <c r="AC55" s="56">
        <v>94.98</v>
      </c>
    </row>
    <row r="56" spans="11:29" x14ac:dyDescent="0.45">
      <c r="K56" s="17" t="s">
        <v>56</v>
      </c>
      <c r="L56" s="56">
        <v>92.99</v>
      </c>
      <c r="M56" s="56">
        <v>92.777500000000003</v>
      </c>
      <c r="N56" s="56">
        <v>89.307500000000005</v>
      </c>
      <c r="O56" s="56">
        <v>93.357500000000002</v>
      </c>
      <c r="P56" s="56">
        <v>93.525000000000006</v>
      </c>
      <c r="Q56" s="56">
        <v>93.197499999999991</v>
      </c>
      <c r="R56" s="56">
        <v>93.822500000000005</v>
      </c>
      <c r="S56" s="56">
        <v>93.749999999999986</v>
      </c>
      <c r="T56" s="56">
        <v>94.594999999999999</v>
      </c>
      <c r="U56" s="56">
        <v>90.15</v>
      </c>
      <c r="V56" s="56">
        <v>94.29249999999999</v>
      </c>
      <c r="W56" s="56">
        <v>93.372499999999988</v>
      </c>
      <c r="X56" s="56">
        <v>92.747500000000002</v>
      </c>
      <c r="Y56" s="56">
        <v>91.33250000000001</v>
      </c>
      <c r="Z56" s="56">
        <v>91.85499999999999</v>
      </c>
      <c r="AA56" s="56">
        <v>91.94</v>
      </c>
      <c r="AB56" s="56">
        <v>92.09</v>
      </c>
      <c r="AC56" s="56">
        <v>95.967500000000001</v>
      </c>
    </row>
    <row r="57" spans="11:29" x14ac:dyDescent="0.45">
      <c r="K57" s="17" t="s">
        <v>57</v>
      </c>
      <c r="L57" s="56">
        <v>90.617500000000007</v>
      </c>
      <c r="M57" s="56">
        <v>90.957499999999996</v>
      </c>
      <c r="N57" s="56">
        <v>91.672500000000014</v>
      </c>
      <c r="O57" s="56">
        <v>91.589999999999989</v>
      </c>
      <c r="P57" s="56">
        <v>92.712499999999991</v>
      </c>
      <c r="Q57" s="56">
        <v>93.149999999999991</v>
      </c>
      <c r="R57" s="56">
        <v>92.164999999999992</v>
      </c>
      <c r="S57" s="56">
        <v>91.762500000000003</v>
      </c>
      <c r="T57" s="56">
        <v>91.287500000000009</v>
      </c>
      <c r="U57" s="56">
        <v>90.1875</v>
      </c>
      <c r="V57" s="56">
        <v>91.31</v>
      </c>
      <c r="W57" s="56">
        <v>90.532499999999999</v>
      </c>
      <c r="X57" s="56">
        <v>89.882500000000007</v>
      </c>
      <c r="Y57" s="56">
        <v>91.39500000000001</v>
      </c>
      <c r="Z57" s="56">
        <v>92.094999999999999</v>
      </c>
      <c r="AA57" s="56">
        <v>92.34</v>
      </c>
      <c r="AB57" s="56">
        <v>93.567499999999995</v>
      </c>
      <c r="AC57" s="56">
        <v>94.412499999999994</v>
      </c>
    </row>
    <row r="58" spans="11:29" x14ac:dyDescent="0.45">
      <c r="K58" s="17" t="s">
        <v>58</v>
      </c>
      <c r="L58" s="56">
        <v>93.002499999999998</v>
      </c>
      <c r="M58" s="56">
        <v>90.335000000000008</v>
      </c>
      <c r="N58" s="56">
        <v>89.927499999999995</v>
      </c>
      <c r="O58" s="56">
        <v>92.295000000000002</v>
      </c>
      <c r="P58" s="56">
        <v>92.59</v>
      </c>
      <c r="Q58" s="56">
        <v>93.51</v>
      </c>
      <c r="R58" s="56">
        <v>94.1875</v>
      </c>
      <c r="S58" s="56">
        <v>92.387500000000003</v>
      </c>
      <c r="T58" s="56">
        <v>90.95</v>
      </c>
      <c r="U58" s="56">
        <v>89.082499999999996</v>
      </c>
      <c r="V58" s="56">
        <v>91.7</v>
      </c>
      <c r="W58" s="56">
        <v>91.142499999999998</v>
      </c>
      <c r="X58" s="56">
        <v>92.534999999999997</v>
      </c>
      <c r="Y58" s="56">
        <v>92.377499999999998</v>
      </c>
      <c r="Z58" s="56">
        <v>91.34</v>
      </c>
      <c r="AA58" s="56">
        <v>93.435000000000002</v>
      </c>
      <c r="AB58" s="56">
        <v>93.237499999999997</v>
      </c>
      <c r="AC58" s="56">
        <v>93.19</v>
      </c>
    </row>
    <row r="59" spans="11:29" x14ac:dyDescent="0.45">
      <c r="K59" s="17" t="s">
        <v>59</v>
      </c>
      <c r="L59" s="56">
        <v>86.1875</v>
      </c>
      <c r="M59" s="56">
        <v>85.399999999999991</v>
      </c>
      <c r="N59" s="56">
        <v>84.325000000000003</v>
      </c>
      <c r="O59" s="56">
        <v>87.577499999999986</v>
      </c>
      <c r="P59" s="56">
        <v>87.952500000000001</v>
      </c>
      <c r="Q59" s="56">
        <v>91.26</v>
      </c>
      <c r="R59" s="56">
        <v>88.262500000000003</v>
      </c>
      <c r="S59" s="56">
        <v>86.699999999999989</v>
      </c>
      <c r="T59" s="56">
        <v>85.39500000000001</v>
      </c>
      <c r="U59" s="56">
        <v>83.727499999999992</v>
      </c>
      <c r="V59" s="56">
        <v>88.855000000000004</v>
      </c>
      <c r="W59" s="56">
        <v>85.134999999999991</v>
      </c>
      <c r="X59" s="56">
        <v>83.484999999999999</v>
      </c>
      <c r="Y59" s="56">
        <v>87.252500000000012</v>
      </c>
      <c r="Z59" s="56">
        <v>82.39</v>
      </c>
      <c r="AA59" s="56">
        <v>89.484999999999999</v>
      </c>
      <c r="AB59" s="56">
        <v>89.64500000000001</v>
      </c>
      <c r="AC59" s="56">
        <v>91.100000000000009</v>
      </c>
    </row>
    <row r="60" spans="11:29" x14ac:dyDescent="0.45">
      <c r="K60" s="17" t="s">
        <v>60</v>
      </c>
      <c r="L60" s="56">
        <v>93.864999999999995</v>
      </c>
      <c r="M60" s="56">
        <v>93.509999999999991</v>
      </c>
      <c r="N60" s="56">
        <v>96.48</v>
      </c>
      <c r="O60" s="56">
        <v>93.087500000000006</v>
      </c>
      <c r="P60" s="56">
        <v>95.922499999999999</v>
      </c>
      <c r="Q60" s="56">
        <v>96.297499999999985</v>
      </c>
      <c r="R60" s="56">
        <v>95.654999999999987</v>
      </c>
      <c r="S60" s="56">
        <v>94.45</v>
      </c>
      <c r="T60" s="56">
        <v>92.9</v>
      </c>
      <c r="U60" s="56">
        <v>94.605000000000004</v>
      </c>
      <c r="V60" s="56">
        <v>93.615000000000009</v>
      </c>
      <c r="W60" s="56">
        <v>94.9375</v>
      </c>
      <c r="X60" s="56">
        <v>92.782499999999999</v>
      </c>
      <c r="Y60" s="56">
        <v>94.327500000000001</v>
      </c>
      <c r="Z60" s="56">
        <v>93.89</v>
      </c>
      <c r="AA60" s="56">
        <v>94.242499999999993</v>
      </c>
      <c r="AB60" s="56">
        <v>91.727500000000006</v>
      </c>
      <c r="AC60" s="56">
        <v>95.752499999999998</v>
      </c>
    </row>
    <row r="61" spans="11:29" x14ac:dyDescent="0.45">
      <c r="K61" s="17" t="s">
        <v>61</v>
      </c>
      <c r="L61" s="56">
        <v>91.02000000000001</v>
      </c>
      <c r="M61" s="56">
        <v>91.092500000000001</v>
      </c>
      <c r="N61" s="56">
        <v>92.86</v>
      </c>
      <c r="O61" s="56">
        <v>92.892499999999998</v>
      </c>
      <c r="P61" s="56">
        <v>98.002499999999998</v>
      </c>
      <c r="Q61" s="56">
        <v>98.28</v>
      </c>
      <c r="R61" s="56">
        <v>94.342500000000001</v>
      </c>
      <c r="S61" s="56">
        <v>88.427500000000009</v>
      </c>
      <c r="T61" s="56">
        <v>90.725000000000009</v>
      </c>
      <c r="U61" s="56">
        <v>91.662499999999994</v>
      </c>
      <c r="V61" s="56">
        <v>92.287499999999994</v>
      </c>
      <c r="W61" s="56">
        <v>94.474999999999994</v>
      </c>
      <c r="X61" s="56">
        <v>90.322500000000005</v>
      </c>
      <c r="Y61" s="56">
        <v>91.39</v>
      </c>
      <c r="Z61" s="56">
        <v>92.795000000000002</v>
      </c>
      <c r="AA61" s="56">
        <v>93.594999999999999</v>
      </c>
      <c r="AB61" s="56">
        <v>92.747500000000002</v>
      </c>
      <c r="AC61" s="56">
        <v>91.564999999999998</v>
      </c>
    </row>
    <row r="62" spans="11:29" x14ac:dyDescent="0.45">
      <c r="K62" s="17" t="s">
        <v>62</v>
      </c>
      <c r="L62" s="56">
        <v>90.210000000000008</v>
      </c>
      <c r="M62" s="56">
        <v>90.912499999999994</v>
      </c>
      <c r="N62" s="56">
        <v>89.784999999999997</v>
      </c>
      <c r="O62" s="56">
        <v>92.007500000000007</v>
      </c>
      <c r="P62" s="56">
        <v>93</v>
      </c>
      <c r="Q62" s="56">
        <v>95.1</v>
      </c>
      <c r="R62" s="56">
        <v>93.434999999999988</v>
      </c>
      <c r="S62" s="56">
        <v>90.474999999999994</v>
      </c>
      <c r="T62" s="56">
        <v>92.637500000000003</v>
      </c>
      <c r="U62" s="56">
        <v>90.15</v>
      </c>
      <c r="V62" s="56">
        <v>93.04249999999999</v>
      </c>
      <c r="W62" s="56">
        <v>92.289999999999992</v>
      </c>
      <c r="X62" s="56">
        <v>89.642499999999998</v>
      </c>
      <c r="Y62" s="56">
        <v>92.375</v>
      </c>
      <c r="Z62" s="56">
        <v>91.114999999999995</v>
      </c>
      <c r="AA62" s="56">
        <v>92.694999999999993</v>
      </c>
      <c r="AB62" s="56">
        <v>93.627499999999998</v>
      </c>
      <c r="AC62" s="56">
        <v>94.732499999999987</v>
      </c>
    </row>
    <row r="63" spans="11:29" x14ac:dyDescent="0.45">
      <c r="K63" s="17" t="s">
        <v>63</v>
      </c>
      <c r="L63" s="56">
        <v>95.664999999999992</v>
      </c>
      <c r="M63" s="56">
        <v>93.259999999999991</v>
      </c>
      <c r="N63" s="56">
        <v>93.887500000000003</v>
      </c>
      <c r="O63" s="56">
        <v>95.044999999999987</v>
      </c>
      <c r="P63" s="56">
        <v>96.457499999999996</v>
      </c>
      <c r="Q63" s="56">
        <v>95.007500000000007</v>
      </c>
      <c r="R63" s="56">
        <v>93.422499999999999</v>
      </c>
      <c r="S63" s="56">
        <v>95.45</v>
      </c>
      <c r="T63" s="56">
        <v>91.877499999999998</v>
      </c>
      <c r="U63" s="56">
        <v>92.232500000000002</v>
      </c>
      <c r="V63" s="56">
        <v>90.5</v>
      </c>
      <c r="W63" s="56">
        <v>94.13</v>
      </c>
      <c r="X63" s="56">
        <v>91.762499999999989</v>
      </c>
      <c r="Y63" s="56">
        <v>90.522500000000008</v>
      </c>
      <c r="Z63" s="56">
        <v>94.23</v>
      </c>
      <c r="AA63" s="56">
        <v>94.795000000000002</v>
      </c>
      <c r="AB63" s="56">
        <v>91.435000000000002</v>
      </c>
      <c r="AC63" s="56">
        <v>95.015000000000001</v>
      </c>
    </row>
    <row r="64" spans="11:29" x14ac:dyDescent="0.45">
      <c r="K64" s="17" t="s">
        <v>64</v>
      </c>
      <c r="L64" s="56">
        <v>91.602499999999992</v>
      </c>
      <c r="M64" s="56">
        <v>90.424999999999997</v>
      </c>
      <c r="N64" s="56">
        <v>89.012500000000003</v>
      </c>
      <c r="O64" s="56">
        <v>91.775000000000006</v>
      </c>
      <c r="P64" s="56">
        <v>92.39</v>
      </c>
      <c r="Q64" s="56">
        <v>93.232499999999987</v>
      </c>
      <c r="R64" s="56">
        <v>91.947500000000005</v>
      </c>
      <c r="S64" s="56">
        <v>91.025000000000006</v>
      </c>
      <c r="T64" s="56">
        <v>89.147500000000008</v>
      </c>
      <c r="U64" s="56">
        <v>86.384999999999991</v>
      </c>
      <c r="V64" s="56">
        <v>88.89500000000001</v>
      </c>
      <c r="W64" s="56">
        <v>87.157499999999999</v>
      </c>
      <c r="X64" s="56">
        <v>88.79249999999999</v>
      </c>
      <c r="Y64" s="56">
        <v>87.022499999999994</v>
      </c>
      <c r="Z64" s="56">
        <v>89.999999999999986</v>
      </c>
      <c r="AA64" s="56">
        <v>89.737499999999997</v>
      </c>
      <c r="AB64" s="56">
        <v>87.87</v>
      </c>
      <c r="AC64" s="56">
        <v>91.125000000000014</v>
      </c>
    </row>
    <row r="65" spans="11:29" x14ac:dyDescent="0.45">
      <c r="K65" s="17" t="s">
        <v>65</v>
      </c>
      <c r="L65" s="56">
        <v>95.3125</v>
      </c>
      <c r="M65" s="56">
        <v>95.56</v>
      </c>
      <c r="N65" s="56">
        <v>92.217500000000001</v>
      </c>
      <c r="O65" s="56">
        <v>92.97</v>
      </c>
      <c r="P65" s="56">
        <v>92.525000000000006</v>
      </c>
      <c r="Q65" s="56">
        <v>100</v>
      </c>
      <c r="R65" s="56">
        <v>94.33250000000001</v>
      </c>
      <c r="S65" s="56">
        <v>92.234999999999999</v>
      </c>
      <c r="T65" s="56">
        <v>95.767499999999998</v>
      </c>
      <c r="U65" s="56">
        <v>87.497500000000002</v>
      </c>
      <c r="V65" s="56">
        <v>95.055000000000007</v>
      </c>
      <c r="W65" s="56">
        <v>90.877499999999998</v>
      </c>
      <c r="X65" s="56">
        <v>89.82</v>
      </c>
      <c r="Y65" s="56">
        <v>98.862499999999997</v>
      </c>
      <c r="Z65" s="56">
        <v>91.995000000000005</v>
      </c>
      <c r="AA65" s="56">
        <v>92.075000000000003</v>
      </c>
      <c r="AB65" s="56">
        <v>97.787499999999994</v>
      </c>
      <c r="AC65" s="56">
        <v>96.03</v>
      </c>
    </row>
    <row r="66" spans="11:29" x14ac:dyDescent="0.45">
      <c r="K66" s="17" t="s">
        <v>66</v>
      </c>
      <c r="L66" s="56">
        <v>100</v>
      </c>
      <c r="M66" s="56">
        <v>81.607500000000002</v>
      </c>
      <c r="N66" s="56">
        <v>87.5</v>
      </c>
      <c r="O66" s="56">
        <v>70</v>
      </c>
      <c r="P66" s="56">
        <v>90.177499999999995</v>
      </c>
      <c r="Q66" s="56">
        <v>93.302499999999995</v>
      </c>
      <c r="R66" s="56">
        <v>96.155000000000001</v>
      </c>
      <c r="S66" s="56">
        <v>95.832499999999996</v>
      </c>
      <c r="T66" s="56">
        <v>95.832499999999996</v>
      </c>
      <c r="U66" s="56">
        <v>87.857500000000002</v>
      </c>
      <c r="V66" s="56">
        <v>70.832499999999996</v>
      </c>
      <c r="W66" s="56">
        <v>92.172499999999999</v>
      </c>
      <c r="X66" s="56">
        <v>97.222499999999997</v>
      </c>
      <c r="Y66" s="56">
        <v>91.875</v>
      </c>
      <c r="Z66" s="56">
        <v>96.875</v>
      </c>
      <c r="AA66" s="56">
        <v>97.917500000000004</v>
      </c>
      <c r="AB66" s="56">
        <v>96.875</v>
      </c>
      <c r="AC66" s="56">
        <v>92.222499999999997</v>
      </c>
    </row>
    <row r="67" spans="11:29" x14ac:dyDescent="0.45">
      <c r="K67" s="17" t="s">
        <v>67</v>
      </c>
      <c r="L67" s="56">
        <v>91.134999999999991</v>
      </c>
      <c r="M67" s="56">
        <v>91.314999999999998</v>
      </c>
      <c r="N67" s="56">
        <v>93.49</v>
      </c>
      <c r="O67" s="56">
        <v>92.9</v>
      </c>
      <c r="P67" s="56">
        <v>96.502499999999984</v>
      </c>
      <c r="Q67" s="56">
        <v>97.007499999999993</v>
      </c>
      <c r="R67" s="56">
        <v>93.43</v>
      </c>
      <c r="S67" s="56">
        <v>93.62</v>
      </c>
      <c r="T67" s="56">
        <v>92.952500000000015</v>
      </c>
      <c r="U67" s="56">
        <v>91.685000000000002</v>
      </c>
      <c r="V67" s="56">
        <v>91.519999999999982</v>
      </c>
      <c r="W67" s="56">
        <v>93.764999999999986</v>
      </c>
      <c r="X67" s="56">
        <v>91.87</v>
      </c>
      <c r="Y67" s="56">
        <v>92.857500000000002</v>
      </c>
      <c r="Z67" s="56">
        <v>93.212499999999991</v>
      </c>
      <c r="AA67" s="56">
        <v>94.742499999999993</v>
      </c>
      <c r="AB67" s="56">
        <v>92.784999999999997</v>
      </c>
      <c r="AC67" s="56">
        <v>94.78</v>
      </c>
    </row>
    <row r="68" spans="11:29" x14ac:dyDescent="0.45">
      <c r="K68" s="17" t="s">
        <v>68</v>
      </c>
      <c r="L68" s="56">
        <v>96.727500000000006</v>
      </c>
      <c r="M68" s="56">
        <v>94.265000000000001</v>
      </c>
      <c r="N68" s="56">
        <v>93.704999999999998</v>
      </c>
      <c r="O68" s="56">
        <v>90.227499999999992</v>
      </c>
      <c r="P68" s="56">
        <v>91.624999999999986</v>
      </c>
      <c r="Q68" s="56">
        <v>96.449999999999989</v>
      </c>
      <c r="R68" s="56">
        <v>94.587500000000006</v>
      </c>
      <c r="S68" s="56">
        <v>96.732500000000016</v>
      </c>
      <c r="T68" s="56">
        <v>93.37</v>
      </c>
      <c r="U68" s="56">
        <v>92.614999999999995</v>
      </c>
      <c r="V68" s="56">
        <v>91.490000000000009</v>
      </c>
      <c r="W68" s="56">
        <v>92.632499999999993</v>
      </c>
      <c r="X68" s="56">
        <v>95.242499999999993</v>
      </c>
      <c r="Y68" s="56">
        <v>97.550000000000011</v>
      </c>
      <c r="Z68" s="56">
        <v>96.032499999999999</v>
      </c>
      <c r="AA68" s="56">
        <v>91.825000000000003</v>
      </c>
      <c r="AB68" s="56">
        <v>95.377499999999998</v>
      </c>
      <c r="AC68" s="56">
        <v>94.7</v>
      </c>
    </row>
    <row r="69" spans="11:29" x14ac:dyDescent="0.45">
      <c r="K69" s="17" t="s">
        <v>69</v>
      </c>
      <c r="L69" s="56">
        <v>93.032500000000013</v>
      </c>
      <c r="M69" s="56">
        <v>89.89500000000001</v>
      </c>
      <c r="N69" s="56">
        <v>92.004999999999995</v>
      </c>
      <c r="O69" s="56">
        <v>92.517499999999998</v>
      </c>
      <c r="P69" s="56">
        <v>92.69</v>
      </c>
      <c r="Q69" s="56">
        <v>93.820000000000007</v>
      </c>
      <c r="R69" s="56">
        <v>93.62</v>
      </c>
      <c r="S69" s="56">
        <v>90.88</v>
      </c>
      <c r="T69" s="56">
        <v>92.320000000000007</v>
      </c>
      <c r="U69" s="56">
        <v>88.274999999999991</v>
      </c>
      <c r="V69" s="56">
        <v>91.142499999999998</v>
      </c>
      <c r="W69" s="56">
        <v>89.355000000000004</v>
      </c>
      <c r="X69" s="56">
        <v>91.637499999999989</v>
      </c>
      <c r="Y69" s="56">
        <v>88.742500000000007</v>
      </c>
      <c r="Z69" s="56">
        <v>91.282499999999999</v>
      </c>
      <c r="AA69" s="56">
        <v>92.664999999999992</v>
      </c>
      <c r="AB69" s="56">
        <v>92.96</v>
      </c>
      <c r="AC69" s="56">
        <v>92.24</v>
      </c>
    </row>
    <row r="70" spans="11:29" x14ac:dyDescent="0.45">
      <c r="K70" s="17" t="s">
        <v>70</v>
      </c>
      <c r="L70" s="56">
        <v>87.655000000000001</v>
      </c>
      <c r="M70" s="56">
        <v>89.287500000000009</v>
      </c>
      <c r="N70" s="56">
        <v>87.972499999999997</v>
      </c>
      <c r="O70" s="56">
        <v>87.897500000000008</v>
      </c>
      <c r="P70" s="56">
        <v>93.827500000000001</v>
      </c>
      <c r="Q70" s="56">
        <v>92.292500000000004</v>
      </c>
      <c r="R70" s="56">
        <v>89.972499999999997</v>
      </c>
      <c r="S70" s="56">
        <v>86.4</v>
      </c>
      <c r="T70" s="56">
        <v>91.89</v>
      </c>
      <c r="U70" s="56">
        <v>85.952499999999986</v>
      </c>
      <c r="V70" s="56">
        <v>89.309999999999988</v>
      </c>
      <c r="W70" s="56">
        <v>92.477499999999992</v>
      </c>
      <c r="X70" s="56">
        <v>93.4375</v>
      </c>
      <c r="Y70" s="56">
        <v>96.634999999999991</v>
      </c>
      <c r="Z70" s="56">
        <v>91.240000000000009</v>
      </c>
      <c r="AA70" s="56">
        <v>91.827500000000001</v>
      </c>
      <c r="AB70" s="56">
        <v>88.612500000000011</v>
      </c>
      <c r="AC70" s="56">
        <v>95.094999999999999</v>
      </c>
    </row>
    <row r="71" spans="11:29" x14ac:dyDescent="0.45">
      <c r="K71" s="17" t="s">
        <v>71</v>
      </c>
      <c r="L71" s="56">
        <v>92.02000000000001</v>
      </c>
      <c r="M71" s="56">
        <v>93.037499999999994</v>
      </c>
      <c r="N71" s="56">
        <v>86.905000000000001</v>
      </c>
      <c r="O71" s="56">
        <v>91.322499999999991</v>
      </c>
      <c r="P71" s="56">
        <v>92.832499999999996</v>
      </c>
      <c r="Q71" s="56">
        <v>91.692499999999995</v>
      </c>
      <c r="R71" s="56">
        <v>92.724999999999994</v>
      </c>
      <c r="S71" s="56">
        <v>92.6</v>
      </c>
      <c r="T71" s="56">
        <v>91.74</v>
      </c>
      <c r="U71" s="56">
        <v>88.547499999999999</v>
      </c>
      <c r="V71" s="56">
        <v>92.865000000000009</v>
      </c>
      <c r="W71" s="56">
        <v>92.732499999999987</v>
      </c>
      <c r="X71" s="56">
        <v>91.307500000000005</v>
      </c>
      <c r="Y71" s="56">
        <v>92.53</v>
      </c>
      <c r="Z71" s="56">
        <v>90.5</v>
      </c>
      <c r="AA71" s="56">
        <v>91.984999999999999</v>
      </c>
      <c r="AB71" s="56">
        <v>94.38000000000001</v>
      </c>
      <c r="AC71" s="56">
        <v>94.795000000000002</v>
      </c>
    </row>
    <row r="72" spans="11:29" x14ac:dyDescent="0.45">
      <c r="K72" s="17" t="s">
        <v>72</v>
      </c>
      <c r="L72" s="56">
        <v>89.27</v>
      </c>
      <c r="M72" s="56">
        <v>91.162499999999994</v>
      </c>
      <c r="N72" s="56">
        <v>89.58250000000001</v>
      </c>
      <c r="O72" s="56">
        <v>89.1875</v>
      </c>
      <c r="P72" s="56">
        <v>94.177499999999995</v>
      </c>
      <c r="Q72" s="56">
        <v>93.95</v>
      </c>
      <c r="R72" s="56">
        <v>93.419999999999987</v>
      </c>
      <c r="S72" s="56">
        <v>90.984999999999999</v>
      </c>
      <c r="T72" s="56">
        <v>93.224999999999994</v>
      </c>
      <c r="U72" s="56">
        <v>88.33</v>
      </c>
      <c r="V72" s="56">
        <v>88.567499999999995</v>
      </c>
      <c r="W72" s="56">
        <v>91.882499999999993</v>
      </c>
      <c r="X72" s="56">
        <v>86.594999999999999</v>
      </c>
      <c r="Y72" s="56">
        <v>91.397499999999994</v>
      </c>
      <c r="Z72" s="56">
        <v>87.795000000000002</v>
      </c>
      <c r="AA72" s="56">
        <v>92.94</v>
      </c>
      <c r="AB72" s="56">
        <v>92.75500000000001</v>
      </c>
      <c r="AC72" s="56">
        <v>95.372500000000002</v>
      </c>
    </row>
    <row r="73" spans="11:29" x14ac:dyDescent="0.45">
      <c r="K73" s="17" t="s">
        <v>73</v>
      </c>
      <c r="L73" s="56">
        <v>97.727499999999992</v>
      </c>
      <c r="M73" s="56">
        <v>94.847499999999997</v>
      </c>
      <c r="N73" s="56">
        <v>86.24499999999999</v>
      </c>
      <c r="O73" s="56">
        <v>93.167500000000004</v>
      </c>
      <c r="P73" s="56">
        <v>96.552499999999995</v>
      </c>
      <c r="Q73" s="56">
        <v>86.42</v>
      </c>
      <c r="R73" s="56">
        <v>94.6875</v>
      </c>
      <c r="S73" s="56">
        <v>97.727499999999992</v>
      </c>
      <c r="T73" s="56">
        <v>97.917500000000004</v>
      </c>
      <c r="U73" s="56">
        <v>92.372500000000002</v>
      </c>
      <c r="V73" s="56">
        <v>89.337499999999991</v>
      </c>
      <c r="W73" s="56">
        <v>89.034999999999997</v>
      </c>
      <c r="X73" s="56">
        <v>92.712500000000006</v>
      </c>
      <c r="Y73" s="56">
        <v>93.52000000000001</v>
      </c>
      <c r="Z73" s="56">
        <v>98.53</v>
      </c>
      <c r="AA73" s="56">
        <v>91.767500000000013</v>
      </c>
      <c r="AB73" s="56">
        <v>93.305000000000007</v>
      </c>
      <c r="AC73" s="56">
        <v>96.447500000000005</v>
      </c>
    </row>
    <row r="74" spans="11:29" x14ac:dyDescent="0.45">
      <c r="K74" s="17" t="s">
        <v>74</v>
      </c>
      <c r="L74" s="56">
        <v>92.365000000000009</v>
      </c>
      <c r="M74" s="56">
        <v>91.177499999999995</v>
      </c>
      <c r="N74" s="56">
        <v>94.710000000000008</v>
      </c>
      <c r="O74" s="56">
        <v>95.214999999999989</v>
      </c>
      <c r="P74" s="56">
        <v>95.19250000000001</v>
      </c>
      <c r="Q74" s="56">
        <v>94.125</v>
      </c>
      <c r="R74" s="56">
        <v>95.422499999999999</v>
      </c>
      <c r="S74" s="56">
        <v>94.385000000000005</v>
      </c>
      <c r="T74" s="56">
        <v>93.022499999999994</v>
      </c>
      <c r="U74" s="56">
        <v>91.93</v>
      </c>
      <c r="V74" s="56">
        <v>93.63000000000001</v>
      </c>
      <c r="W74" s="56">
        <v>92.435000000000002</v>
      </c>
      <c r="X74" s="56">
        <v>93.762500000000003</v>
      </c>
      <c r="Y74" s="56">
        <v>94.144999999999982</v>
      </c>
      <c r="Z74" s="56">
        <v>92.215000000000003</v>
      </c>
      <c r="AA74" s="56">
        <v>95.315000000000012</v>
      </c>
      <c r="AB74" s="56">
        <v>94.18</v>
      </c>
      <c r="AC74" s="56">
        <v>95.767500000000013</v>
      </c>
    </row>
    <row r="75" spans="11:29" x14ac:dyDescent="0.45">
      <c r="K75" s="17" t="s">
        <v>75</v>
      </c>
      <c r="L75" s="56">
        <v>93.977500000000006</v>
      </c>
      <c r="M75" s="56">
        <v>94.362499999999997</v>
      </c>
      <c r="N75" s="56">
        <v>94.800000000000011</v>
      </c>
      <c r="O75" s="56">
        <v>95.96</v>
      </c>
      <c r="P75" s="56">
        <v>95.777500000000003</v>
      </c>
      <c r="Q75" s="56">
        <v>98.81</v>
      </c>
      <c r="R75" s="56">
        <v>95.842500000000001</v>
      </c>
      <c r="S75" s="56">
        <v>96.157499999999999</v>
      </c>
      <c r="T75" s="56">
        <v>95.547499999999999</v>
      </c>
      <c r="U75" s="56">
        <v>95.165000000000006</v>
      </c>
      <c r="V75" s="56">
        <v>95.722500000000011</v>
      </c>
      <c r="W75" s="56">
        <v>95.057500000000005</v>
      </c>
      <c r="X75" s="56">
        <v>95.492500000000007</v>
      </c>
      <c r="Y75" s="56">
        <v>94.639999999999986</v>
      </c>
      <c r="Z75" s="56">
        <v>96.467500000000001</v>
      </c>
      <c r="AA75" s="56">
        <v>95.277500000000003</v>
      </c>
      <c r="AB75" s="56">
        <v>96.102500000000006</v>
      </c>
      <c r="AC75" s="56">
        <v>96.424999999999997</v>
      </c>
    </row>
    <row r="76" spans="11:29" x14ac:dyDescent="0.45">
      <c r="K76" s="17" t="s">
        <v>76</v>
      </c>
      <c r="L76" s="56">
        <v>95.582499999999996</v>
      </c>
      <c r="M76" s="56">
        <v>90.59</v>
      </c>
      <c r="N76" s="56">
        <v>89.967500000000001</v>
      </c>
      <c r="O76" s="56">
        <v>93.307500000000005</v>
      </c>
      <c r="P76" s="56">
        <v>94.002499999999998</v>
      </c>
      <c r="Q76" s="56">
        <v>96.727499999999992</v>
      </c>
      <c r="R76" s="56">
        <v>95.84</v>
      </c>
      <c r="S76" s="56">
        <v>95.10499999999999</v>
      </c>
      <c r="T76" s="56">
        <v>91.252499999999998</v>
      </c>
      <c r="U76" s="56">
        <v>92.567499999999995</v>
      </c>
      <c r="V76" s="56">
        <v>92.674999999999997</v>
      </c>
      <c r="W76" s="56">
        <v>92.452500000000001</v>
      </c>
      <c r="X76" s="56">
        <v>93.97</v>
      </c>
      <c r="Y76" s="56">
        <v>95.682500000000005</v>
      </c>
      <c r="Z76" s="56">
        <v>92.657500000000013</v>
      </c>
      <c r="AA76" s="56">
        <v>93.372500000000002</v>
      </c>
      <c r="AB76" s="56">
        <v>95.672500000000014</v>
      </c>
      <c r="AC76" s="56">
        <v>94.822499999999991</v>
      </c>
    </row>
    <row r="77" spans="11:29" x14ac:dyDescent="0.45">
      <c r="K77" s="17" t="s">
        <v>77</v>
      </c>
      <c r="L77" s="56">
        <v>98.332499999999996</v>
      </c>
      <c r="M77" s="56">
        <v>97.5</v>
      </c>
      <c r="N77" s="56">
        <v>100</v>
      </c>
      <c r="O77" s="56">
        <v>95.454999999999998</v>
      </c>
      <c r="P77" s="56">
        <v>97.727499999999992</v>
      </c>
      <c r="Q77" s="56">
        <v>100</v>
      </c>
      <c r="R77" s="56">
        <v>92.449999999999989</v>
      </c>
      <c r="S77" s="56">
        <v>98.215000000000003</v>
      </c>
      <c r="T77" s="56">
        <v>100</v>
      </c>
      <c r="U77" s="56">
        <v>100</v>
      </c>
      <c r="V77" s="56">
        <v>95.804999999999993</v>
      </c>
      <c r="W77" s="56">
        <v>93.75</v>
      </c>
      <c r="X77" s="56">
        <v>96.427499999999995</v>
      </c>
      <c r="Y77" s="56">
        <v>90.614999999999995</v>
      </c>
      <c r="Z77" s="56">
        <v>100</v>
      </c>
      <c r="AA77" s="56">
        <v>95.417500000000004</v>
      </c>
      <c r="AB77" s="56">
        <v>93.75</v>
      </c>
      <c r="AC77" s="56">
        <v>97.727499999999992</v>
      </c>
    </row>
    <row r="78" spans="11:29" x14ac:dyDescent="0.45">
      <c r="K78" s="17" t="s">
        <v>78</v>
      </c>
      <c r="L78" s="56">
        <v>93.53</v>
      </c>
      <c r="M78" s="56">
        <v>92.557500000000005</v>
      </c>
      <c r="N78" s="56">
        <v>91.784999999999997</v>
      </c>
      <c r="O78" s="56">
        <v>92.557500000000005</v>
      </c>
      <c r="P78" s="56">
        <v>94.164999999999992</v>
      </c>
      <c r="Q78" s="56">
        <v>95.327500000000001</v>
      </c>
      <c r="R78" s="56">
        <v>93.275000000000006</v>
      </c>
      <c r="S78" s="56">
        <v>93.22</v>
      </c>
      <c r="T78" s="56">
        <v>91.48</v>
      </c>
      <c r="U78" s="56">
        <v>90.554999999999993</v>
      </c>
      <c r="V78" s="56">
        <v>91.35499999999999</v>
      </c>
      <c r="W78" s="56">
        <v>91.210000000000008</v>
      </c>
      <c r="X78" s="56">
        <v>92.625</v>
      </c>
      <c r="Y78" s="56">
        <v>93.160000000000011</v>
      </c>
      <c r="Z78" s="56">
        <v>93.317499999999995</v>
      </c>
      <c r="AA78" s="56">
        <v>94.027500000000003</v>
      </c>
      <c r="AB78" s="56">
        <v>94.082499999999996</v>
      </c>
      <c r="AC78" s="56">
        <v>94.95</v>
      </c>
    </row>
    <row r="79" spans="11:29" x14ac:dyDescent="0.45">
      <c r="K79" s="17" t="s">
        <v>79</v>
      </c>
      <c r="L79" s="56">
        <v>93.627499999999998</v>
      </c>
      <c r="M79" s="56">
        <v>92.284999999999997</v>
      </c>
      <c r="N79" s="56">
        <v>92.93249999999999</v>
      </c>
      <c r="O79" s="56">
        <v>93.577499999999986</v>
      </c>
      <c r="P79" s="56">
        <v>94.777500000000003</v>
      </c>
      <c r="Q79" s="56">
        <v>94.977499999999992</v>
      </c>
      <c r="R79" s="56">
        <v>94.825000000000003</v>
      </c>
      <c r="S79" s="56">
        <v>94.33250000000001</v>
      </c>
      <c r="T79" s="56">
        <v>93.215000000000003</v>
      </c>
      <c r="U79" s="56">
        <v>91.224999999999994</v>
      </c>
      <c r="V79" s="56">
        <v>92.69</v>
      </c>
      <c r="W79" s="56">
        <v>93.157499999999999</v>
      </c>
      <c r="X79" s="56">
        <v>93.117500000000007</v>
      </c>
      <c r="Y79" s="56">
        <v>94.335000000000008</v>
      </c>
      <c r="Z79" s="56">
        <v>94.027499999999989</v>
      </c>
      <c r="AA79" s="56">
        <v>94.077500000000001</v>
      </c>
      <c r="AB79" s="56">
        <v>94.939999999999984</v>
      </c>
      <c r="AC79" s="56">
        <v>95.905000000000001</v>
      </c>
    </row>
    <row r="80" spans="11:29" x14ac:dyDescent="0.45">
      <c r="K80" s="17" t="s">
        <v>80</v>
      </c>
      <c r="L80" s="56">
        <v>95.215000000000003</v>
      </c>
      <c r="M80" s="56">
        <v>95.642499999999998</v>
      </c>
      <c r="N80" s="56">
        <v>94.017499999999998</v>
      </c>
      <c r="O80" s="56">
        <v>94.195000000000007</v>
      </c>
      <c r="P80" s="56">
        <v>94.44</v>
      </c>
      <c r="Q80" s="56">
        <v>97.167500000000004</v>
      </c>
      <c r="R80" s="56">
        <v>95.347499999999997</v>
      </c>
      <c r="S80" s="56">
        <v>95.037499999999994</v>
      </c>
      <c r="T80" s="56">
        <v>95.902500000000003</v>
      </c>
      <c r="U80" s="56">
        <v>93.194999999999993</v>
      </c>
      <c r="V80" s="56">
        <v>93.314999999999998</v>
      </c>
      <c r="W80" s="56">
        <v>94.372500000000002</v>
      </c>
      <c r="X80" s="56">
        <v>94.577500000000001</v>
      </c>
      <c r="Y80" s="56">
        <v>95.642499999999998</v>
      </c>
      <c r="Z80" s="56">
        <v>94.95</v>
      </c>
      <c r="AA80" s="56">
        <v>96.207499999999996</v>
      </c>
      <c r="AB80" s="56">
        <v>97.38</v>
      </c>
      <c r="AC80" s="56">
        <v>97.784999999999997</v>
      </c>
    </row>
    <row r="81" spans="11:29" x14ac:dyDescent="0.45">
      <c r="K81" s="17" t="s">
        <v>81</v>
      </c>
      <c r="L81" s="56">
        <v>91.664999999999992</v>
      </c>
      <c r="M81" s="56">
        <v>89.254999999999995</v>
      </c>
      <c r="N81" s="56">
        <v>90.59</v>
      </c>
      <c r="O81" s="56">
        <v>91.352499999999992</v>
      </c>
      <c r="P81" s="56">
        <v>92.362499999999983</v>
      </c>
      <c r="Q81" s="56">
        <v>93.72</v>
      </c>
      <c r="R81" s="56">
        <v>92.64500000000001</v>
      </c>
      <c r="S81" s="56">
        <v>92.155000000000001</v>
      </c>
      <c r="T81" s="56">
        <v>90.012500000000003</v>
      </c>
      <c r="U81" s="56">
        <v>89.580000000000013</v>
      </c>
      <c r="V81" s="56">
        <v>90.597499999999997</v>
      </c>
      <c r="W81" s="56">
        <v>90.397499999999994</v>
      </c>
      <c r="X81" s="56">
        <v>91.490000000000009</v>
      </c>
      <c r="Y81" s="56">
        <v>93.544999999999987</v>
      </c>
      <c r="Z81" s="56">
        <v>92.327500000000001</v>
      </c>
      <c r="AA81" s="56">
        <v>92.807500000000005</v>
      </c>
      <c r="AB81" s="56">
        <v>92.99499999999999</v>
      </c>
      <c r="AC81" s="56">
        <v>93.117499999999993</v>
      </c>
    </row>
    <row r="82" spans="11:29" x14ac:dyDescent="0.45">
      <c r="K82" s="17" t="s">
        <v>82</v>
      </c>
      <c r="L82" s="56">
        <v>92.839999999999989</v>
      </c>
      <c r="M82" s="56">
        <v>90.702500000000001</v>
      </c>
      <c r="N82" s="56">
        <v>91.8125</v>
      </c>
      <c r="O82" s="56">
        <v>92.497500000000002</v>
      </c>
      <c r="P82" s="56">
        <v>92.795000000000002</v>
      </c>
      <c r="Q82" s="56">
        <v>94.350000000000009</v>
      </c>
      <c r="R82" s="56">
        <v>93.14</v>
      </c>
      <c r="S82" s="56">
        <v>93.522499999999994</v>
      </c>
      <c r="T82" s="56">
        <v>90.81</v>
      </c>
      <c r="U82" s="56">
        <v>89.015000000000001</v>
      </c>
      <c r="V82" s="56">
        <v>90.997500000000002</v>
      </c>
      <c r="W82" s="56">
        <v>90.894999999999996</v>
      </c>
      <c r="X82" s="56">
        <v>92.875</v>
      </c>
      <c r="Y82" s="56">
        <v>91.134999999999991</v>
      </c>
      <c r="Z82" s="56">
        <v>90.497500000000002</v>
      </c>
      <c r="AA82" s="56">
        <v>91.262499999999989</v>
      </c>
      <c r="AB82" s="56">
        <v>92.887500000000003</v>
      </c>
      <c r="AC82" s="56">
        <v>91.777500000000003</v>
      </c>
    </row>
    <row r="83" spans="11:29" x14ac:dyDescent="0.45">
      <c r="K83" s="17" t="s">
        <v>83</v>
      </c>
      <c r="L83" s="56">
        <v>90.95</v>
      </c>
      <c r="M83" s="56">
        <v>91.192499999999995</v>
      </c>
      <c r="N83" s="56">
        <v>91.044999999999987</v>
      </c>
      <c r="O83" s="56">
        <v>92.422499999999999</v>
      </c>
      <c r="P83" s="56">
        <v>93.632499999999993</v>
      </c>
      <c r="Q83" s="56">
        <v>94.162499999999994</v>
      </c>
      <c r="R83" s="56">
        <v>90.960000000000008</v>
      </c>
      <c r="S83" s="56">
        <v>91.282499999999999</v>
      </c>
      <c r="T83" s="56">
        <v>91.355000000000004</v>
      </c>
      <c r="U83" s="56">
        <v>88.875</v>
      </c>
      <c r="V83" s="56">
        <v>91.23</v>
      </c>
      <c r="W83" s="56">
        <v>90.177499999999995</v>
      </c>
      <c r="X83" s="56">
        <v>90.352500000000006</v>
      </c>
      <c r="Y83" s="56">
        <v>91.292500000000004</v>
      </c>
      <c r="Z83" s="56">
        <v>92.185000000000002</v>
      </c>
      <c r="AA83" s="56">
        <v>91.407499999999999</v>
      </c>
      <c r="AB83" s="56">
        <v>92.429999999999993</v>
      </c>
      <c r="AC83" s="56">
        <v>94.717500000000001</v>
      </c>
    </row>
    <row r="84" spans="11:29" x14ac:dyDescent="0.45">
      <c r="K84" s="17" t="s">
        <v>84</v>
      </c>
      <c r="L84" s="56">
        <v>95.237499999999997</v>
      </c>
      <c r="M84" s="56">
        <v>98.53</v>
      </c>
      <c r="N84" s="56">
        <v>94.394999999999996</v>
      </c>
      <c r="O84" s="56">
        <v>95.405000000000001</v>
      </c>
      <c r="P84" s="56">
        <v>100</v>
      </c>
      <c r="Q84" s="56">
        <v>98.61</v>
      </c>
      <c r="R84" s="56">
        <v>97.025000000000006</v>
      </c>
      <c r="S84" s="56">
        <v>97.1875</v>
      </c>
      <c r="T84" s="56">
        <v>94.935000000000002</v>
      </c>
      <c r="U84" s="56">
        <v>98.685000000000002</v>
      </c>
      <c r="V84" s="56">
        <v>100</v>
      </c>
      <c r="W84" s="56">
        <v>98.61</v>
      </c>
      <c r="X84" s="56">
        <v>93.42</v>
      </c>
      <c r="Y84" s="56">
        <v>94.564999999999998</v>
      </c>
      <c r="Z84" s="56">
        <v>98.912499999999994</v>
      </c>
      <c r="AA84" s="56">
        <v>96.25</v>
      </c>
      <c r="AB84" s="56">
        <v>98.685000000000002</v>
      </c>
      <c r="AC84" s="56">
        <v>96.667500000000004</v>
      </c>
    </row>
    <row r="85" spans="11:29" x14ac:dyDescent="0.45">
      <c r="K85" s="17" t="s">
        <v>3</v>
      </c>
      <c r="L85" s="56">
        <v>92.35</v>
      </c>
      <c r="M85" s="56">
        <v>91.034999999999997</v>
      </c>
      <c r="N85" s="56">
        <v>90.691834999999998</v>
      </c>
      <c r="O85" s="56">
        <v>92.174999999999983</v>
      </c>
      <c r="P85" s="56">
        <v>93.350000000000009</v>
      </c>
      <c r="Q85" s="56">
        <v>94.232500000000002</v>
      </c>
      <c r="R85" s="56">
        <v>93.377499999999998</v>
      </c>
      <c r="S85" s="56">
        <v>92.794999999999987</v>
      </c>
      <c r="T85" s="56">
        <v>91.793512500000006</v>
      </c>
      <c r="U85" s="56">
        <v>89.724999999999994</v>
      </c>
      <c r="V85" s="56">
        <v>91.6</v>
      </c>
      <c r="W85" s="56">
        <v>91.24</v>
      </c>
      <c r="X85" s="56">
        <v>92.35</v>
      </c>
      <c r="Y85" s="56">
        <v>91.034999999999997</v>
      </c>
      <c r="Z85" s="56">
        <v>90.691834999999998</v>
      </c>
      <c r="AA85" s="56">
        <v>92.174999999999983</v>
      </c>
      <c r="AB85" s="56">
        <v>93.350000000000009</v>
      </c>
      <c r="AC85" s="56">
        <v>94.232500000000002</v>
      </c>
    </row>
  </sheetData>
  <mergeCells count="3">
    <mergeCell ref="B5:B7"/>
    <mergeCell ref="B8:B10"/>
    <mergeCell ref="B11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B1:AV86"/>
  <sheetViews>
    <sheetView showGridLines="0" showRowColHeaders="0" tabSelected="1" topLeftCell="V1" zoomScale="90" zoomScaleNormal="90" workbookViewId="0">
      <pane xSplit="23" ySplit="7" topLeftCell="AS8" activePane="bottomRight" state="frozen"/>
      <selection activeCell="V1" sqref="V1"/>
      <selection pane="topRight" activeCell="AS1" sqref="AS1"/>
      <selection pane="bottomLeft" activeCell="V8" sqref="V8"/>
      <selection pane="bottomRight" activeCell="V1" sqref="V1:AR1"/>
    </sheetView>
  </sheetViews>
  <sheetFormatPr defaultColWidth="9.1328125" defaultRowHeight="14.25" x14ac:dyDescent="0.45"/>
  <cols>
    <col min="1" max="1" width="2.265625" style="19" customWidth="1"/>
    <col min="2" max="2" width="2.3984375" style="19" bestFit="1" customWidth="1"/>
    <col min="3" max="3" width="12.265625" style="20" customWidth="1"/>
    <col min="4" max="21" width="4.59765625" style="21" customWidth="1"/>
    <col min="22" max="24" width="4.73046875" style="19" customWidth="1"/>
    <col min="25" max="25" width="12.59765625" style="19" customWidth="1"/>
    <col min="26" max="26" width="4.59765625" style="19" customWidth="1"/>
    <col min="27" max="27" width="8.73046875" style="19" customWidth="1"/>
    <col min="28" max="33" width="5.59765625" style="19" customWidth="1"/>
    <col min="34" max="35" width="0.59765625" style="19" customWidth="1"/>
    <col min="36" max="37" width="5.59765625" style="19" customWidth="1"/>
    <col min="38" max="38" width="17.73046875" style="19" customWidth="1"/>
    <col min="39" max="40" width="6.3984375" style="19" customWidth="1"/>
    <col min="41" max="41" width="6.1328125" style="19" customWidth="1"/>
    <col min="42" max="42" width="9.1328125" style="19"/>
    <col min="43" max="43" width="6.3984375" style="21" customWidth="1"/>
    <col min="44" max="44" width="12.1328125" style="19" customWidth="1"/>
    <col min="45" max="16384" width="9.1328125" style="19"/>
  </cols>
  <sheetData>
    <row r="1" spans="2:48" ht="28.5" x14ac:dyDescent="0.85">
      <c r="V1" s="63" t="s">
        <v>88</v>
      </c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V1" s="22" t="s">
        <v>0</v>
      </c>
    </row>
    <row r="2" spans="2:48" ht="3.75" customHeight="1" x14ac:dyDescent="0.45">
      <c r="AV2" s="22" t="s">
        <v>4</v>
      </c>
    </row>
    <row r="3" spans="2:48" ht="3.75" customHeight="1" x14ac:dyDescent="0.45">
      <c r="AV3" s="22" t="s">
        <v>5</v>
      </c>
    </row>
    <row r="4" spans="2:48" ht="15.75" x14ac:dyDescent="0.5">
      <c r="V4" s="23" t="s">
        <v>89</v>
      </c>
      <c r="W4" s="23"/>
      <c r="X4" s="23"/>
      <c r="Y4" s="23"/>
      <c r="Z4" s="23"/>
      <c r="AA4" s="23"/>
      <c r="AB4" s="23"/>
      <c r="AC4" s="23"/>
      <c r="AD4" s="23"/>
      <c r="AE4" s="23"/>
      <c r="AF4" s="23"/>
      <c r="AK4" s="24"/>
      <c r="AL4" s="25" t="s">
        <v>87</v>
      </c>
      <c r="AV4" s="26"/>
    </row>
    <row r="5" spans="2:48" x14ac:dyDescent="0.45">
      <c r="C5" s="27"/>
      <c r="D5" s="62" t="s">
        <v>0</v>
      </c>
      <c r="E5" s="62"/>
      <c r="F5" s="62"/>
      <c r="G5" s="62"/>
      <c r="H5" s="62"/>
      <c r="I5" s="62"/>
      <c r="J5" s="61" t="s">
        <v>4</v>
      </c>
      <c r="K5" s="61"/>
      <c r="L5" s="61"/>
      <c r="M5" s="61"/>
      <c r="N5" s="61"/>
      <c r="O5" s="61"/>
      <c r="P5" s="60" t="s">
        <v>5</v>
      </c>
      <c r="Q5" s="60"/>
      <c r="R5" s="60"/>
      <c r="S5" s="60"/>
      <c r="T5" s="60"/>
      <c r="U5" s="60"/>
      <c r="Z5" s="28">
        <v>3</v>
      </c>
      <c r="AL5" s="24">
        <v>1</v>
      </c>
      <c r="AV5" s="26"/>
    </row>
    <row r="6" spans="2:48" ht="8.25" customHeight="1" x14ac:dyDescent="0.45">
      <c r="C6" s="27"/>
      <c r="D6" s="29">
        <v>2012</v>
      </c>
      <c r="E6" s="29">
        <v>2013</v>
      </c>
      <c r="F6" s="29">
        <v>2014</v>
      </c>
      <c r="G6" s="29">
        <v>2015</v>
      </c>
      <c r="H6" s="29">
        <v>2016</v>
      </c>
      <c r="I6" s="29">
        <v>2017</v>
      </c>
      <c r="J6" s="29">
        <v>2012</v>
      </c>
      <c r="K6" s="29">
        <v>2013</v>
      </c>
      <c r="L6" s="29">
        <v>2014</v>
      </c>
      <c r="M6" s="29">
        <v>2015</v>
      </c>
      <c r="N6" s="29">
        <v>2016</v>
      </c>
      <c r="O6" s="29">
        <v>2017</v>
      </c>
      <c r="P6" s="29">
        <v>2012</v>
      </c>
      <c r="Q6" s="29">
        <v>2013</v>
      </c>
      <c r="R6" s="29">
        <v>2014</v>
      </c>
      <c r="S6" s="29">
        <v>2015</v>
      </c>
      <c r="T6" s="29">
        <v>2016</v>
      </c>
      <c r="U6" s="29">
        <v>2017</v>
      </c>
      <c r="AG6" s="42"/>
      <c r="AH6" s="42"/>
      <c r="AI6" s="42"/>
      <c r="AJ6" s="42"/>
      <c r="AK6" s="26"/>
      <c r="AL6" s="26"/>
      <c r="AM6" s="26"/>
      <c r="AN6" s="26"/>
      <c r="AO6" s="26"/>
      <c r="AP6" s="26"/>
      <c r="AQ6" s="22"/>
      <c r="AR6" s="26"/>
      <c r="AS6" s="26"/>
      <c r="AV6" s="26"/>
    </row>
    <row r="7" spans="2:48" x14ac:dyDescent="0.45">
      <c r="B7" s="30">
        <v>1</v>
      </c>
      <c r="C7" s="27" t="s">
        <v>6</v>
      </c>
      <c r="D7" s="31">
        <v>3.9200000000000017</v>
      </c>
      <c r="E7" s="31">
        <v>9.5849999999999937</v>
      </c>
      <c r="F7" s="31">
        <v>8.2950000000000017</v>
      </c>
      <c r="G7" s="31">
        <v>10.905000000000001</v>
      </c>
      <c r="H7" s="31">
        <v>7.2025000000000006</v>
      </c>
      <c r="I7" s="31">
        <v>6.9025000000000034</v>
      </c>
      <c r="J7" s="31">
        <v>8.4925000000000068</v>
      </c>
      <c r="K7" s="31">
        <v>5.710000000000008</v>
      </c>
      <c r="L7" s="31">
        <v>10.734999999999999</v>
      </c>
      <c r="M7" s="31">
        <v>11.594999999999999</v>
      </c>
      <c r="N7" s="31">
        <v>9.7974999999999994</v>
      </c>
      <c r="O7" s="31">
        <v>9.0250000000000057</v>
      </c>
      <c r="P7" s="31">
        <v>4.8424999999999869</v>
      </c>
      <c r="Q7" s="31">
        <v>5.6850000000000023</v>
      </c>
      <c r="R7" s="31">
        <v>8.2199999999999989</v>
      </c>
      <c r="S7" s="31">
        <v>7.4924999999999926</v>
      </c>
      <c r="T7" s="31">
        <v>3.9925000000000068</v>
      </c>
      <c r="U7" s="31">
        <v>3.522500000000008</v>
      </c>
      <c r="V7" s="28">
        <v>27</v>
      </c>
      <c r="Z7" s="28">
        <v>80</v>
      </c>
      <c r="AG7" s="42"/>
      <c r="AH7" s="42"/>
      <c r="AI7" s="42"/>
      <c r="AJ7" s="42"/>
      <c r="AK7" s="26"/>
      <c r="AL7" s="32" t="s">
        <v>6</v>
      </c>
      <c r="AM7" s="33">
        <f t="shared" ref="AM7:AM38" si="0">VLOOKUP(B7,$B$7:$U$86,$AL$5*6-6+2+6)</f>
        <v>6.9025000000000034</v>
      </c>
      <c r="AN7" s="33">
        <f>AM7+0.0001*B7</f>
        <v>6.9026000000000032</v>
      </c>
      <c r="AO7" s="34">
        <f>RANK(AN7,AN$7:AN$85)</f>
        <v>12</v>
      </c>
      <c r="AP7" s="22" t="str">
        <f>VLOOKUP(MATCH(B7,$AO$7:$AO$85,0),$B$7:$AM$85,2)</f>
        <v xml:space="preserve">Towong </v>
      </c>
      <c r="AQ7" s="35">
        <f t="shared" ref="AQ7:AQ38" si="1">VLOOKUP(MATCH(B7,$AO$7:$AO$85,0),$B$7:$AM$85,38)</f>
        <v>13.579999999999998</v>
      </c>
      <c r="AR7" s="26"/>
      <c r="AS7" s="26"/>
    </row>
    <row r="8" spans="2:48" x14ac:dyDescent="0.45">
      <c r="B8" s="30">
        <v>2</v>
      </c>
      <c r="C8" s="27" t="s">
        <v>7</v>
      </c>
      <c r="D8" s="31">
        <v>9.1800000000000068</v>
      </c>
      <c r="E8" s="31">
        <v>7.5324999999999989</v>
      </c>
      <c r="F8" s="31">
        <v>11.700000000000003</v>
      </c>
      <c r="G8" s="31">
        <v>6.1149999999999949</v>
      </c>
      <c r="H8" s="31">
        <v>4.3100000000000023</v>
      </c>
      <c r="I8" s="31">
        <v>3.6949999999999932</v>
      </c>
      <c r="J8" s="31">
        <v>5.2125000000000057</v>
      </c>
      <c r="K8" s="31">
        <v>6.6349999999999909</v>
      </c>
      <c r="L8" s="31">
        <v>7.3899999999999864</v>
      </c>
      <c r="M8" s="31">
        <v>14.067499999999995</v>
      </c>
      <c r="N8" s="31">
        <v>7.9325000000000045</v>
      </c>
      <c r="O8" s="31">
        <v>4.8899999999999864</v>
      </c>
      <c r="P8" s="31">
        <v>9.2674999999999983</v>
      </c>
      <c r="Q8" s="31">
        <v>8.2150000000000176</v>
      </c>
      <c r="R8" s="31">
        <v>8.2199999999999989</v>
      </c>
      <c r="S8" s="31">
        <v>7.1774999999999807</v>
      </c>
      <c r="T8" s="31">
        <v>6.9949999999999903</v>
      </c>
      <c r="U8" s="31">
        <v>4.5174999999999983</v>
      </c>
      <c r="V8" s="26"/>
      <c r="W8" s="26"/>
      <c r="X8" s="26"/>
      <c r="Y8" s="37" t="str">
        <f>INDEX(C7:C86,V7)</f>
        <v xml:space="preserve">Greater Geelong </v>
      </c>
      <c r="Z8" s="37"/>
      <c r="AA8" s="37" t="str">
        <f>INDEX(C7:C86,Z7)</f>
        <v>Victoria</v>
      </c>
      <c r="AB8" s="26"/>
      <c r="AC8" s="22"/>
      <c r="AD8" s="42"/>
      <c r="AG8" s="42"/>
      <c r="AH8" s="42"/>
      <c r="AI8" s="42"/>
      <c r="AJ8" s="42"/>
      <c r="AK8" s="26"/>
      <c r="AL8" s="32" t="s">
        <v>7</v>
      </c>
      <c r="AM8" s="33">
        <f t="shared" si="0"/>
        <v>3.6949999999999932</v>
      </c>
      <c r="AN8" s="33">
        <f t="shared" ref="AN8:AN71" si="2">AM8+0.0001*B8</f>
        <v>3.6951999999999932</v>
      </c>
      <c r="AO8" s="34">
        <f t="shared" ref="AO8:AO71" si="3">RANK(AN8,AN$7:AN$85)</f>
        <v>61</v>
      </c>
      <c r="AP8" s="22" t="str">
        <f t="shared" ref="AP8:AP71" si="4">VLOOKUP(MATCH(B8,$AO$7:$AO$85,0),$B$7:$AM$85,2)</f>
        <v xml:space="preserve">Melbourne </v>
      </c>
      <c r="AQ8" s="35">
        <f t="shared" si="1"/>
        <v>10.185000000000002</v>
      </c>
      <c r="AR8" s="26"/>
      <c r="AS8" s="26"/>
    </row>
    <row r="9" spans="2:48" x14ac:dyDescent="0.45">
      <c r="B9" s="30">
        <v>3</v>
      </c>
      <c r="C9" s="27" t="s">
        <v>8</v>
      </c>
      <c r="D9" s="31">
        <v>7.3275000000000006</v>
      </c>
      <c r="E9" s="31">
        <v>7.647500000000008</v>
      </c>
      <c r="F9" s="31">
        <v>8.1075000000000017</v>
      </c>
      <c r="G9" s="31">
        <v>7.3649999999999949</v>
      </c>
      <c r="H9" s="31">
        <v>4.8450000000000131</v>
      </c>
      <c r="I9" s="31">
        <v>5.2925000000000182</v>
      </c>
      <c r="J9" s="31">
        <v>5.7450000000000045</v>
      </c>
      <c r="K9" s="31">
        <v>6.6749999999999972</v>
      </c>
      <c r="L9" s="31">
        <v>6.3400000000000034</v>
      </c>
      <c r="M9" s="31">
        <v>7.4250000000000114</v>
      </c>
      <c r="N9" s="31">
        <v>6.105000000000004</v>
      </c>
      <c r="O9" s="31">
        <v>5.917500000000004</v>
      </c>
      <c r="P9" s="31">
        <v>7.4650000000000034</v>
      </c>
      <c r="Q9" s="31">
        <v>7.394999999999996</v>
      </c>
      <c r="R9" s="31">
        <v>6.2399999999999949</v>
      </c>
      <c r="S9" s="31">
        <v>6.3449999999999989</v>
      </c>
      <c r="T9" s="31">
        <v>5.2125000000000057</v>
      </c>
      <c r="U9" s="31">
        <v>3.2175000000000011</v>
      </c>
      <c r="V9" s="26"/>
      <c r="W9" s="36">
        <v>1</v>
      </c>
      <c r="X9" s="37">
        <v>2012</v>
      </c>
      <c r="Y9" s="33">
        <f>VLOOKUP($V$7,$B$7:$U$86,$Z$5*6-6+2+$W9)</f>
        <v>6.75</v>
      </c>
      <c r="Z9" s="26"/>
      <c r="AA9" s="33">
        <f t="shared" ref="AA9:AA14" si="5">VLOOKUP($Z$7,$B$7:$U$86,$Z$5*6-6+2+$W9)</f>
        <v>7.6500000000000057</v>
      </c>
      <c r="AB9" s="26"/>
      <c r="AC9" s="26"/>
      <c r="AD9" s="42"/>
      <c r="AG9" s="42"/>
      <c r="AH9" s="42"/>
      <c r="AI9" s="42"/>
      <c r="AJ9" s="42"/>
      <c r="AK9" s="26"/>
      <c r="AL9" s="32" t="s">
        <v>8</v>
      </c>
      <c r="AM9" s="33">
        <f t="shared" si="0"/>
        <v>5.2925000000000182</v>
      </c>
      <c r="AN9" s="33">
        <f t="shared" si="2"/>
        <v>5.2928000000000184</v>
      </c>
      <c r="AO9" s="34">
        <f t="shared" si="3"/>
        <v>43</v>
      </c>
      <c r="AP9" s="22" t="str">
        <f t="shared" si="4"/>
        <v xml:space="preserve">Loddon </v>
      </c>
      <c r="AQ9" s="35">
        <f t="shared" si="1"/>
        <v>9.9424999999999955</v>
      </c>
      <c r="AR9" s="26"/>
      <c r="AS9" s="26"/>
    </row>
    <row r="10" spans="2:48" x14ac:dyDescent="0.45">
      <c r="B10" s="30">
        <v>4</v>
      </c>
      <c r="C10" s="27" t="s">
        <v>9</v>
      </c>
      <c r="D10" s="31">
        <v>6.4849999999999994</v>
      </c>
      <c r="E10" s="31">
        <v>8.9100000000000108</v>
      </c>
      <c r="F10" s="31">
        <v>7.3425000000000011</v>
      </c>
      <c r="G10" s="31">
        <v>7.1175000000000068</v>
      </c>
      <c r="H10" s="31">
        <v>6.5750000000000028</v>
      </c>
      <c r="I10" s="31">
        <v>5.4125000000000085</v>
      </c>
      <c r="J10" s="31">
        <v>5.9450000000000074</v>
      </c>
      <c r="K10" s="31">
        <v>5.9975000000000023</v>
      </c>
      <c r="L10" s="31">
        <v>8.1550000000000153</v>
      </c>
      <c r="M10" s="31">
        <v>8.2099999999999937</v>
      </c>
      <c r="N10" s="31">
        <v>7.2175000000000011</v>
      </c>
      <c r="O10" s="31">
        <v>6.9350000000000023</v>
      </c>
      <c r="P10" s="31">
        <v>10.105000000000004</v>
      </c>
      <c r="Q10" s="31">
        <v>6.8400000000000034</v>
      </c>
      <c r="R10" s="31">
        <v>7.0099999999999909</v>
      </c>
      <c r="S10" s="31">
        <v>5.477499999999992</v>
      </c>
      <c r="T10" s="31">
        <v>6.2275000000000063</v>
      </c>
      <c r="U10" s="31">
        <v>6.9675000000000011</v>
      </c>
      <c r="V10" s="26"/>
      <c r="W10" s="36">
        <v>2</v>
      </c>
      <c r="X10" s="37">
        <v>2013</v>
      </c>
      <c r="Y10" s="33">
        <f t="shared" ref="Y10:Y14" si="6">VLOOKUP($V$7,$B$7:$U$86,$Z$5*6-6+2+$W10)</f>
        <v>5.9200000000000017</v>
      </c>
      <c r="Z10" s="26"/>
      <c r="AA10" s="33">
        <f t="shared" si="5"/>
        <v>8.9650000000000034</v>
      </c>
      <c r="AB10" s="26"/>
      <c r="AC10" s="26"/>
      <c r="AD10" s="42"/>
      <c r="AG10" s="42"/>
      <c r="AH10" s="42"/>
      <c r="AI10" s="42"/>
      <c r="AJ10" s="42"/>
      <c r="AK10" s="26"/>
      <c r="AL10" s="32" t="s">
        <v>9</v>
      </c>
      <c r="AM10" s="33">
        <f t="shared" si="0"/>
        <v>5.4125000000000085</v>
      </c>
      <c r="AN10" s="33">
        <f t="shared" si="2"/>
        <v>5.4129000000000085</v>
      </c>
      <c r="AO10" s="34">
        <f t="shared" si="3"/>
        <v>42</v>
      </c>
      <c r="AP10" s="22" t="str">
        <f t="shared" si="4"/>
        <v xml:space="preserve">Hepburn </v>
      </c>
      <c r="AQ10" s="35">
        <f t="shared" si="1"/>
        <v>8.9224999999999994</v>
      </c>
      <c r="AR10" s="26"/>
      <c r="AS10" s="26"/>
    </row>
    <row r="11" spans="2:48" x14ac:dyDescent="0.45">
      <c r="B11" s="30">
        <v>5</v>
      </c>
      <c r="C11" s="27" t="s">
        <v>10</v>
      </c>
      <c r="D11" s="31">
        <v>5.9350000000000023</v>
      </c>
      <c r="E11" s="31">
        <v>11.382499999999993</v>
      </c>
      <c r="F11" s="31">
        <v>13.375</v>
      </c>
      <c r="G11" s="31">
        <v>8.7974999999999994</v>
      </c>
      <c r="H11" s="31">
        <v>5.230000000000004</v>
      </c>
      <c r="I11" s="31">
        <v>4.1674999999999898</v>
      </c>
      <c r="J11" s="31">
        <v>6.8650000000000091</v>
      </c>
      <c r="K11" s="31">
        <v>3.960000000000008</v>
      </c>
      <c r="L11" s="31">
        <v>7.3149999999999977</v>
      </c>
      <c r="M11" s="31">
        <v>12.754999999999995</v>
      </c>
      <c r="N11" s="31">
        <v>9.2800000000000011</v>
      </c>
      <c r="O11" s="31">
        <v>6.2425000000000068</v>
      </c>
      <c r="P11" s="31">
        <v>7.2175000000000011</v>
      </c>
      <c r="Q11" s="31">
        <v>5.9849999999999994</v>
      </c>
      <c r="R11" s="31">
        <v>8.7175000000000011</v>
      </c>
      <c r="S11" s="31">
        <v>8.5625</v>
      </c>
      <c r="T11" s="31">
        <v>5.7750000000000057</v>
      </c>
      <c r="U11" s="31">
        <v>5.2150000000000034</v>
      </c>
      <c r="V11" s="26"/>
      <c r="W11" s="36">
        <v>3</v>
      </c>
      <c r="X11" s="37">
        <v>2014</v>
      </c>
      <c r="Y11" s="33">
        <f t="shared" si="6"/>
        <v>6.4924999999999926</v>
      </c>
      <c r="Z11" s="26"/>
      <c r="AA11" s="33">
        <f t="shared" si="5"/>
        <v>9.3081650000000025</v>
      </c>
      <c r="AB11" s="26"/>
      <c r="AC11" s="26"/>
      <c r="AD11" s="42"/>
      <c r="AG11" s="42"/>
      <c r="AH11" s="42"/>
      <c r="AI11" s="42"/>
      <c r="AJ11" s="42"/>
      <c r="AK11" s="26"/>
      <c r="AL11" s="32" t="s">
        <v>10</v>
      </c>
      <c r="AM11" s="33">
        <f t="shared" si="0"/>
        <v>4.1674999999999898</v>
      </c>
      <c r="AN11" s="33">
        <f t="shared" si="2"/>
        <v>4.1679999999999895</v>
      </c>
      <c r="AO11" s="34">
        <f t="shared" si="3"/>
        <v>58</v>
      </c>
      <c r="AP11" s="22" t="str">
        <f t="shared" si="4"/>
        <v xml:space="preserve">Mount Alexander </v>
      </c>
      <c r="AQ11" s="35">
        <f t="shared" si="1"/>
        <v>8.7399999999999949</v>
      </c>
      <c r="AR11" s="26"/>
      <c r="AS11" s="26"/>
    </row>
    <row r="12" spans="2:48" x14ac:dyDescent="0.45">
      <c r="B12" s="30">
        <v>6</v>
      </c>
      <c r="C12" s="27" t="s">
        <v>11</v>
      </c>
      <c r="D12" s="31">
        <v>7.3299999999999983</v>
      </c>
      <c r="E12" s="31">
        <v>7.8425000000000011</v>
      </c>
      <c r="F12" s="31">
        <v>9.6149999999999949</v>
      </c>
      <c r="G12" s="31">
        <v>5.7700000000000102</v>
      </c>
      <c r="H12" s="31">
        <v>6.3775000000000119</v>
      </c>
      <c r="I12" s="31">
        <v>6.2250000000000085</v>
      </c>
      <c r="J12" s="31">
        <v>6.9000000000000057</v>
      </c>
      <c r="K12" s="31">
        <v>5.9325000000000045</v>
      </c>
      <c r="L12" s="31">
        <v>6.0275000000000034</v>
      </c>
      <c r="M12" s="31">
        <v>11.340000000000003</v>
      </c>
      <c r="N12" s="31">
        <v>5.4700000000000131</v>
      </c>
      <c r="O12" s="31">
        <v>8.2424999999999926</v>
      </c>
      <c r="P12" s="31">
        <v>7.1350000000000051</v>
      </c>
      <c r="Q12" s="31">
        <v>5.8375000000000057</v>
      </c>
      <c r="R12" s="31">
        <v>9.0674999999999955</v>
      </c>
      <c r="S12" s="31">
        <v>6.1899999999999977</v>
      </c>
      <c r="T12" s="31">
        <v>4.7574999999999932</v>
      </c>
      <c r="U12" s="31">
        <v>4.832499999999996</v>
      </c>
      <c r="V12" s="26"/>
      <c r="W12" s="36">
        <v>4</v>
      </c>
      <c r="X12" s="37">
        <v>2015</v>
      </c>
      <c r="Y12" s="33">
        <f t="shared" si="6"/>
        <v>6.2400000000000091</v>
      </c>
      <c r="Z12" s="26"/>
      <c r="AA12" s="33">
        <f t="shared" si="5"/>
        <v>7.8250000000000171</v>
      </c>
      <c r="AB12" s="26"/>
      <c r="AC12" s="26"/>
      <c r="AD12" s="42"/>
      <c r="AG12" s="42"/>
      <c r="AH12" s="42"/>
      <c r="AI12" s="42"/>
      <c r="AJ12" s="42"/>
      <c r="AK12" s="26"/>
      <c r="AL12" s="32" t="s">
        <v>11</v>
      </c>
      <c r="AM12" s="33">
        <f t="shared" si="0"/>
        <v>6.2250000000000085</v>
      </c>
      <c r="AN12" s="33">
        <f t="shared" si="2"/>
        <v>6.2256000000000089</v>
      </c>
      <c r="AO12" s="34">
        <f t="shared" si="3"/>
        <v>27</v>
      </c>
      <c r="AP12" s="22" t="str">
        <f t="shared" si="4"/>
        <v xml:space="preserve">Surf Coast </v>
      </c>
      <c r="AQ12" s="35">
        <f t="shared" si="1"/>
        <v>8.3075000000000045</v>
      </c>
      <c r="AR12" s="26"/>
      <c r="AS12" s="26"/>
    </row>
    <row r="13" spans="2:48" x14ac:dyDescent="0.45">
      <c r="B13" s="30">
        <v>7</v>
      </c>
      <c r="C13" s="27" t="s">
        <v>12</v>
      </c>
      <c r="D13" s="31">
        <v>9.6274999999999977</v>
      </c>
      <c r="E13" s="31">
        <v>10.844999999999999</v>
      </c>
      <c r="F13" s="31">
        <v>11.075000000000003</v>
      </c>
      <c r="G13" s="31">
        <v>7.6075000000000017</v>
      </c>
      <c r="H13" s="31">
        <v>8.4675000000000011</v>
      </c>
      <c r="I13" s="31">
        <v>6.5625</v>
      </c>
      <c r="J13" s="31">
        <v>7.0075000000000074</v>
      </c>
      <c r="K13" s="31">
        <v>9.4249999999999972</v>
      </c>
      <c r="L13" s="31">
        <v>10.569999999999993</v>
      </c>
      <c r="M13" s="31">
        <v>12.18249999999999</v>
      </c>
      <c r="N13" s="31">
        <v>8.8275000000000006</v>
      </c>
      <c r="O13" s="31">
        <v>7.7299999999999898</v>
      </c>
      <c r="P13" s="31">
        <v>7.6424999999999983</v>
      </c>
      <c r="Q13" s="31">
        <v>9.1825000000000045</v>
      </c>
      <c r="R13" s="31">
        <v>9.0275000000000034</v>
      </c>
      <c r="S13" s="31">
        <v>6.7424999999999926</v>
      </c>
      <c r="T13" s="31">
        <v>9.0000000000000142</v>
      </c>
      <c r="U13" s="31">
        <v>6.6499999999999915</v>
      </c>
      <c r="V13" s="26"/>
      <c r="W13" s="36">
        <v>5</v>
      </c>
      <c r="X13" s="37">
        <v>2016</v>
      </c>
      <c r="Y13" s="33">
        <f t="shared" si="6"/>
        <v>4.8425000000000011</v>
      </c>
      <c r="Z13" s="26"/>
      <c r="AA13" s="33">
        <f t="shared" si="5"/>
        <v>6.6499999999999915</v>
      </c>
      <c r="AB13" s="26"/>
      <c r="AC13" s="26"/>
      <c r="AD13" s="42"/>
      <c r="AG13" s="42"/>
      <c r="AH13" s="42"/>
      <c r="AI13" s="42"/>
      <c r="AJ13" s="42"/>
      <c r="AK13" s="26"/>
      <c r="AL13" s="32" t="s">
        <v>12</v>
      </c>
      <c r="AM13" s="33">
        <f t="shared" si="0"/>
        <v>6.5625</v>
      </c>
      <c r="AN13" s="33">
        <f t="shared" si="2"/>
        <v>6.5632000000000001</v>
      </c>
      <c r="AO13" s="34">
        <f t="shared" si="3"/>
        <v>22</v>
      </c>
      <c r="AP13" s="22" t="str">
        <f t="shared" si="4"/>
        <v xml:space="preserve">Glenelg </v>
      </c>
      <c r="AQ13" s="35">
        <f t="shared" si="1"/>
        <v>8.2349999999999994</v>
      </c>
      <c r="AR13" s="26"/>
      <c r="AS13" s="26"/>
    </row>
    <row r="14" spans="2:48" x14ac:dyDescent="0.45">
      <c r="B14" s="30">
        <v>8</v>
      </c>
      <c r="C14" s="27" t="s">
        <v>13</v>
      </c>
      <c r="D14" s="31">
        <v>8.5750000000000028</v>
      </c>
      <c r="E14" s="31">
        <v>7.8624999999999972</v>
      </c>
      <c r="F14" s="31">
        <v>6.3824999999999932</v>
      </c>
      <c r="G14" s="31">
        <v>4.1825000000000045</v>
      </c>
      <c r="H14" s="31">
        <v>8.5024999999999977</v>
      </c>
      <c r="I14" s="31">
        <v>4.6899999999999977</v>
      </c>
      <c r="J14" s="31">
        <v>5.7050000000000125</v>
      </c>
      <c r="K14" s="31">
        <v>4.7699999999999818</v>
      </c>
      <c r="L14" s="31">
        <v>3.332499999999996</v>
      </c>
      <c r="M14" s="31">
        <v>6.9599999999999937</v>
      </c>
      <c r="N14" s="31">
        <v>11.99499999999999</v>
      </c>
      <c r="O14" s="31">
        <v>7.7150000000000034</v>
      </c>
      <c r="P14" s="31">
        <v>6.6999999999999886</v>
      </c>
      <c r="Q14" s="31">
        <v>6.5524999999999949</v>
      </c>
      <c r="R14" s="31">
        <v>7.2349999999999852</v>
      </c>
      <c r="S14" s="31">
        <v>6.5575000000000045</v>
      </c>
      <c r="T14" s="31">
        <v>5.2974999999999994</v>
      </c>
      <c r="U14" s="31">
        <v>4.8574999999999875</v>
      </c>
      <c r="V14" s="26"/>
      <c r="W14" s="36">
        <v>6</v>
      </c>
      <c r="X14" s="37">
        <v>2017</v>
      </c>
      <c r="Y14" s="33">
        <f t="shared" si="6"/>
        <v>3.7849999999999966</v>
      </c>
      <c r="Z14" s="26"/>
      <c r="AA14" s="33">
        <f t="shared" si="5"/>
        <v>5.7674999999999983</v>
      </c>
      <c r="AB14" s="26"/>
      <c r="AC14" s="26"/>
      <c r="AD14" s="42"/>
      <c r="AG14" s="42"/>
      <c r="AH14" s="42"/>
      <c r="AI14" s="42"/>
      <c r="AJ14" s="42"/>
      <c r="AK14" s="26"/>
      <c r="AL14" s="32" t="s">
        <v>13</v>
      </c>
      <c r="AM14" s="33">
        <f t="shared" si="0"/>
        <v>4.6899999999999977</v>
      </c>
      <c r="AN14" s="33">
        <f t="shared" si="2"/>
        <v>4.6907999999999976</v>
      </c>
      <c r="AO14" s="34">
        <f t="shared" si="3"/>
        <v>51</v>
      </c>
      <c r="AP14" s="22" t="str">
        <f t="shared" si="4"/>
        <v xml:space="preserve">Strathbogie </v>
      </c>
      <c r="AQ14" s="35">
        <f t="shared" si="1"/>
        <v>7.707499999999996</v>
      </c>
      <c r="AR14" s="26"/>
      <c r="AS14" s="26"/>
    </row>
    <row r="15" spans="2:48" x14ac:dyDescent="0.45">
      <c r="B15" s="30">
        <v>9</v>
      </c>
      <c r="C15" s="27" t="s">
        <v>14</v>
      </c>
      <c r="D15" s="31">
        <v>7.6624999999999943</v>
      </c>
      <c r="E15" s="31">
        <v>8.6750000000000114</v>
      </c>
      <c r="F15" s="31">
        <v>7.8174999999999955</v>
      </c>
      <c r="G15" s="31">
        <v>6.9224999999999994</v>
      </c>
      <c r="H15" s="31">
        <v>6.292500000000004</v>
      </c>
      <c r="I15" s="31">
        <v>6.4000000000000057</v>
      </c>
      <c r="J15" s="31">
        <v>6.7224999999999966</v>
      </c>
      <c r="K15" s="31">
        <v>7.1949999999999932</v>
      </c>
      <c r="L15" s="31">
        <v>8.835000000000008</v>
      </c>
      <c r="M15" s="31">
        <v>10.04249999999999</v>
      </c>
      <c r="N15" s="31">
        <v>8.7225000000000108</v>
      </c>
      <c r="O15" s="31">
        <v>8.4299999999999926</v>
      </c>
      <c r="P15" s="31">
        <v>7.3900000000000006</v>
      </c>
      <c r="Q15" s="31">
        <v>7.7674999999999983</v>
      </c>
      <c r="R15" s="31">
        <v>8.3250000000000028</v>
      </c>
      <c r="S15" s="31">
        <v>7.9200000000000017</v>
      </c>
      <c r="T15" s="31">
        <v>7.3449999999999989</v>
      </c>
      <c r="U15" s="31">
        <v>5.6624999999999943</v>
      </c>
      <c r="V15" s="26"/>
      <c r="W15" s="26"/>
      <c r="X15" s="26"/>
      <c r="Y15" s="26"/>
      <c r="Z15" s="26"/>
      <c r="AA15" s="26"/>
      <c r="AB15" s="26"/>
      <c r="AC15" s="26"/>
      <c r="AD15" s="42"/>
      <c r="AG15" s="42"/>
      <c r="AH15" s="42"/>
      <c r="AI15" s="42"/>
      <c r="AJ15" s="42"/>
      <c r="AK15" s="26"/>
      <c r="AL15" s="32" t="s">
        <v>14</v>
      </c>
      <c r="AM15" s="33">
        <f t="shared" si="0"/>
        <v>6.4000000000000057</v>
      </c>
      <c r="AN15" s="33">
        <f t="shared" si="2"/>
        <v>6.4009000000000054</v>
      </c>
      <c r="AO15" s="34">
        <f t="shared" si="3"/>
        <v>25</v>
      </c>
      <c r="AP15" s="22" t="str">
        <f t="shared" si="4"/>
        <v xml:space="preserve">East Gippsland </v>
      </c>
      <c r="AQ15" s="35">
        <f t="shared" si="1"/>
        <v>7.4849999999999994</v>
      </c>
      <c r="AR15" s="26"/>
      <c r="AS15" s="26"/>
    </row>
    <row r="16" spans="2:48" x14ac:dyDescent="0.45">
      <c r="B16" s="30">
        <v>10</v>
      </c>
      <c r="C16" s="27" t="s">
        <v>15</v>
      </c>
      <c r="D16" s="31">
        <v>7.522500000000008</v>
      </c>
      <c r="E16" s="31">
        <v>10.095000000000013</v>
      </c>
      <c r="F16" s="31">
        <v>11.057500000000005</v>
      </c>
      <c r="G16" s="31">
        <v>9.5700000000000074</v>
      </c>
      <c r="H16" s="31">
        <v>7.7225000000000108</v>
      </c>
      <c r="I16" s="31">
        <v>5.769999999999996</v>
      </c>
      <c r="J16" s="31">
        <v>7.397500000000008</v>
      </c>
      <c r="K16" s="31">
        <v>8.5125000000000028</v>
      </c>
      <c r="L16" s="31">
        <v>10.545000000000002</v>
      </c>
      <c r="M16" s="31">
        <v>11.394999999999996</v>
      </c>
      <c r="N16" s="31">
        <v>9.8099999999999881</v>
      </c>
      <c r="O16" s="31">
        <v>8.8325000000000102</v>
      </c>
      <c r="P16" s="31">
        <v>7.5099999999999909</v>
      </c>
      <c r="Q16" s="31">
        <v>7.3500000000000085</v>
      </c>
      <c r="R16" s="31">
        <v>7.7800000000000011</v>
      </c>
      <c r="S16" s="31">
        <v>7.5049999999999955</v>
      </c>
      <c r="T16" s="31">
        <v>5.8750000000000142</v>
      </c>
      <c r="U16" s="31">
        <v>6.852499999999992</v>
      </c>
      <c r="V16" s="42"/>
      <c r="W16" s="42"/>
      <c r="X16" s="42"/>
      <c r="Y16" s="42"/>
      <c r="Z16" s="42"/>
      <c r="AA16" s="42"/>
      <c r="AB16" s="42"/>
      <c r="AC16" s="42"/>
      <c r="AD16" s="42"/>
      <c r="AG16" s="42"/>
      <c r="AH16" s="42"/>
      <c r="AI16" s="42"/>
      <c r="AJ16" s="42"/>
      <c r="AK16" s="26"/>
      <c r="AL16" s="32" t="s">
        <v>15</v>
      </c>
      <c r="AM16" s="33">
        <f t="shared" si="0"/>
        <v>5.769999999999996</v>
      </c>
      <c r="AN16" s="33">
        <f t="shared" si="2"/>
        <v>5.7709999999999964</v>
      </c>
      <c r="AO16" s="34">
        <f t="shared" si="3"/>
        <v>37</v>
      </c>
      <c r="AP16" s="22" t="str">
        <f t="shared" si="4"/>
        <v xml:space="preserve">Hobsons Bay </v>
      </c>
      <c r="AQ16" s="35">
        <f t="shared" si="1"/>
        <v>7.3300000000000125</v>
      </c>
      <c r="AR16" s="26"/>
      <c r="AS16" s="26"/>
    </row>
    <row r="17" spans="2:45" x14ac:dyDescent="0.45">
      <c r="B17" s="30">
        <v>11</v>
      </c>
      <c r="C17" s="27" t="s">
        <v>16</v>
      </c>
      <c r="D17" s="31">
        <v>4.6875</v>
      </c>
      <c r="E17" s="31">
        <v>2.272500000000008</v>
      </c>
      <c r="F17" s="31">
        <v>9.9249999999999972</v>
      </c>
      <c r="G17" s="31">
        <v>3.8900000000000006</v>
      </c>
      <c r="H17" s="31">
        <v>8.522500000000008</v>
      </c>
      <c r="I17" s="31">
        <v>3.3125</v>
      </c>
      <c r="J17" s="31">
        <v>4.7625000000000028</v>
      </c>
      <c r="K17" s="31">
        <v>5</v>
      </c>
      <c r="L17" s="31">
        <v>4.4224999999999994</v>
      </c>
      <c r="M17" s="31">
        <v>5.5049999999999955</v>
      </c>
      <c r="N17" s="31">
        <v>5.2775000000000034</v>
      </c>
      <c r="O17" s="31">
        <v>4.6525000000000034</v>
      </c>
      <c r="P17" s="31">
        <v>3.332499999999996</v>
      </c>
      <c r="Q17" s="31">
        <v>3.835000000000008</v>
      </c>
      <c r="R17" s="31">
        <v>5.272500000000008</v>
      </c>
      <c r="S17" s="31">
        <v>7.2249999999999943</v>
      </c>
      <c r="T17" s="31">
        <v>2.7775000000000034</v>
      </c>
      <c r="U17" s="31">
        <v>0</v>
      </c>
      <c r="V17" s="42"/>
      <c r="W17" s="42"/>
      <c r="X17" s="42"/>
      <c r="Y17" s="42"/>
      <c r="Z17" s="42"/>
      <c r="AA17" s="42"/>
      <c r="AB17" s="42"/>
      <c r="AC17" s="42"/>
      <c r="AD17" s="42"/>
      <c r="AG17" s="42"/>
      <c r="AH17" s="42"/>
      <c r="AI17" s="42"/>
      <c r="AJ17" s="42"/>
      <c r="AK17" s="26"/>
      <c r="AL17" s="32" t="s">
        <v>16</v>
      </c>
      <c r="AM17" s="33">
        <f t="shared" si="0"/>
        <v>3.3125</v>
      </c>
      <c r="AN17" s="33">
        <f t="shared" si="2"/>
        <v>3.3136000000000001</v>
      </c>
      <c r="AO17" s="34">
        <f t="shared" si="3"/>
        <v>65</v>
      </c>
      <c r="AP17" s="22" t="str">
        <f t="shared" si="4"/>
        <v xml:space="preserve">Glen Eira </v>
      </c>
      <c r="AQ17" s="35">
        <f t="shared" si="1"/>
        <v>6.9475000000000051</v>
      </c>
      <c r="AR17" s="26"/>
      <c r="AS17" s="26"/>
    </row>
    <row r="18" spans="2:45" x14ac:dyDescent="0.45">
      <c r="B18" s="30">
        <v>12</v>
      </c>
      <c r="C18" s="27" t="s">
        <v>17</v>
      </c>
      <c r="D18" s="31">
        <v>7.3400000000000034</v>
      </c>
      <c r="E18" s="31">
        <v>6.7375000000000114</v>
      </c>
      <c r="F18" s="31">
        <v>7.9324999999999903</v>
      </c>
      <c r="G18" s="31">
        <v>10.090000000000018</v>
      </c>
      <c r="H18" s="31">
        <v>5.2000000000000028</v>
      </c>
      <c r="I18" s="31">
        <v>5.8900000000000006</v>
      </c>
      <c r="J18" s="31">
        <v>4.9224999999999994</v>
      </c>
      <c r="K18" s="31">
        <v>6.4775000000000063</v>
      </c>
      <c r="L18" s="31">
        <v>4.852499999999992</v>
      </c>
      <c r="M18" s="31">
        <v>9.0324999999999989</v>
      </c>
      <c r="N18" s="31">
        <v>6.519999999999996</v>
      </c>
      <c r="O18" s="31">
        <v>6.9124999999999943</v>
      </c>
      <c r="P18" s="31">
        <v>6.0174999999999983</v>
      </c>
      <c r="Q18" s="31">
        <v>4.0725000000000051</v>
      </c>
      <c r="R18" s="31">
        <v>5.1974999999999909</v>
      </c>
      <c r="S18" s="31">
        <v>5.7575000000000074</v>
      </c>
      <c r="T18" s="31">
        <v>4.6624999999999943</v>
      </c>
      <c r="U18" s="31">
        <v>3.7374999999999972</v>
      </c>
      <c r="V18" s="42"/>
      <c r="W18" s="42"/>
      <c r="X18" s="42"/>
      <c r="Y18" s="42"/>
      <c r="Z18" s="42"/>
      <c r="AA18" s="42"/>
      <c r="AB18" s="42"/>
      <c r="AC18" s="42"/>
      <c r="AD18" s="42"/>
      <c r="AG18" s="42"/>
      <c r="AH18" s="42"/>
      <c r="AI18" s="42"/>
      <c r="AJ18" s="42"/>
      <c r="AK18" s="26"/>
      <c r="AL18" s="32" t="s">
        <v>17</v>
      </c>
      <c r="AM18" s="33">
        <f t="shared" si="0"/>
        <v>5.8900000000000006</v>
      </c>
      <c r="AN18" s="33">
        <f t="shared" si="2"/>
        <v>5.8912000000000004</v>
      </c>
      <c r="AO18" s="34">
        <f t="shared" si="3"/>
        <v>32</v>
      </c>
      <c r="AP18" s="22" t="str">
        <f t="shared" si="4"/>
        <v xml:space="preserve">Alpine </v>
      </c>
      <c r="AQ18" s="35">
        <f t="shared" si="1"/>
        <v>6.9025000000000034</v>
      </c>
      <c r="AR18" s="26"/>
      <c r="AS18" s="26"/>
    </row>
    <row r="19" spans="2:45" x14ac:dyDescent="0.45">
      <c r="B19" s="30">
        <v>13</v>
      </c>
      <c r="C19" s="27" t="s">
        <v>18</v>
      </c>
      <c r="D19" s="31">
        <v>8.8149999999999977</v>
      </c>
      <c r="E19" s="31">
        <v>8.8500000000000085</v>
      </c>
      <c r="F19" s="31">
        <v>8.6200000000000045</v>
      </c>
      <c r="G19" s="31">
        <v>7.5725000000000051</v>
      </c>
      <c r="H19" s="31">
        <v>7.0074999999999932</v>
      </c>
      <c r="I19" s="31">
        <v>5.7800000000000011</v>
      </c>
      <c r="J19" s="31">
        <v>6.8224999999999909</v>
      </c>
      <c r="K19" s="31">
        <v>7.3875000000000028</v>
      </c>
      <c r="L19" s="31">
        <v>8.8549999999999898</v>
      </c>
      <c r="M19" s="31">
        <v>10.594999999999999</v>
      </c>
      <c r="N19" s="31">
        <v>8.4274999999999949</v>
      </c>
      <c r="O19" s="31">
        <v>8.9849999999999852</v>
      </c>
      <c r="P19" s="31">
        <v>8.582499999999996</v>
      </c>
      <c r="Q19" s="31">
        <v>8.1700000000000017</v>
      </c>
      <c r="R19" s="31">
        <v>7.6200000000000045</v>
      </c>
      <c r="S19" s="31">
        <v>5.8875000000000028</v>
      </c>
      <c r="T19" s="31">
        <v>5.8799999999999955</v>
      </c>
      <c r="U19" s="31">
        <v>6.4924999999999926</v>
      </c>
      <c r="V19" s="42"/>
      <c r="W19" s="42"/>
      <c r="X19" s="42"/>
      <c r="Y19" s="42"/>
      <c r="Z19" s="42"/>
      <c r="AA19" s="42"/>
      <c r="AB19" s="42"/>
      <c r="AC19" s="42"/>
      <c r="AD19" s="42"/>
      <c r="AG19" s="42"/>
      <c r="AH19" s="42"/>
      <c r="AI19" s="42"/>
      <c r="AJ19" s="42"/>
      <c r="AK19" s="26"/>
      <c r="AL19" s="32" t="s">
        <v>18</v>
      </c>
      <c r="AM19" s="33">
        <f t="shared" si="0"/>
        <v>5.7800000000000011</v>
      </c>
      <c r="AN19" s="33">
        <f t="shared" si="2"/>
        <v>5.7813000000000008</v>
      </c>
      <c r="AO19" s="34">
        <f t="shared" si="3"/>
        <v>36</v>
      </c>
      <c r="AP19" s="22" t="str">
        <f t="shared" si="4"/>
        <v xml:space="preserve">Moreland </v>
      </c>
      <c r="AQ19" s="35">
        <f t="shared" si="1"/>
        <v>6.8500000000000085</v>
      </c>
      <c r="AR19" s="26"/>
      <c r="AS19" s="26"/>
    </row>
    <row r="20" spans="2:45" x14ac:dyDescent="0.45">
      <c r="B20" s="30">
        <v>14</v>
      </c>
      <c r="C20" s="27" t="s">
        <v>19</v>
      </c>
      <c r="D20" s="31">
        <v>7.8499999999999943</v>
      </c>
      <c r="E20" s="31">
        <v>8.8175000000000097</v>
      </c>
      <c r="F20" s="31">
        <v>10.019999999999996</v>
      </c>
      <c r="G20" s="31">
        <v>8.1999999999999886</v>
      </c>
      <c r="H20" s="31">
        <v>6.2374999999999972</v>
      </c>
      <c r="I20" s="31">
        <v>5.8925000000000125</v>
      </c>
      <c r="J20" s="31">
        <v>5.0200000000000102</v>
      </c>
      <c r="K20" s="31">
        <v>6.602499999999992</v>
      </c>
      <c r="L20" s="31">
        <v>7.9699999999999989</v>
      </c>
      <c r="M20" s="31">
        <v>10.370000000000005</v>
      </c>
      <c r="N20" s="31">
        <v>8.1624999999999943</v>
      </c>
      <c r="O20" s="31">
        <v>7.9450000000000074</v>
      </c>
      <c r="P20" s="31">
        <v>7.3850000000000051</v>
      </c>
      <c r="Q20" s="31">
        <v>6.6625000000000085</v>
      </c>
      <c r="R20" s="31">
        <v>7.2349999999999994</v>
      </c>
      <c r="S20" s="31">
        <v>6.2025000000000006</v>
      </c>
      <c r="T20" s="31">
        <v>6.3149999999999977</v>
      </c>
      <c r="U20" s="31">
        <v>6.2874999999999943</v>
      </c>
      <c r="V20" s="42"/>
      <c r="W20" s="42"/>
      <c r="X20" s="42"/>
      <c r="Y20" s="42"/>
      <c r="Z20" s="42"/>
      <c r="AA20" s="42"/>
      <c r="AB20" s="42"/>
      <c r="AC20" s="42"/>
      <c r="AD20" s="42"/>
      <c r="AG20" s="42"/>
      <c r="AH20" s="42"/>
      <c r="AI20" s="42"/>
      <c r="AJ20" s="42"/>
      <c r="AK20" s="26"/>
      <c r="AL20" s="32" t="s">
        <v>19</v>
      </c>
      <c r="AM20" s="33">
        <f t="shared" si="0"/>
        <v>5.8925000000000125</v>
      </c>
      <c r="AN20" s="33">
        <f t="shared" si="2"/>
        <v>5.8939000000000128</v>
      </c>
      <c r="AO20" s="34">
        <f t="shared" si="3"/>
        <v>31</v>
      </c>
      <c r="AP20" s="22" t="str">
        <f t="shared" si="4"/>
        <v xml:space="preserve">Kingston </v>
      </c>
      <c r="AQ20" s="35">
        <f t="shared" si="1"/>
        <v>6.8474999999999966</v>
      </c>
      <c r="AR20" s="26"/>
      <c r="AS20" s="26"/>
    </row>
    <row r="21" spans="2:45" x14ac:dyDescent="0.45">
      <c r="B21" s="30">
        <v>15</v>
      </c>
      <c r="C21" s="27" t="s">
        <v>20</v>
      </c>
      <c r="D21" s="31">
        <v>6.605000000000004</v>
      </c>
      <c r="E21" s="31">
        <v>7.2624999999999886</v>
      </c>
      <c r="F21" s="31">
        <v>7.5725000000000051</v>
      </c>
      <c r="G21" s="31">
        <v>7.6400000000000006</v>
      </c>
      <c r="H21" s="31">
        <v>5.0925000000000011</v>
      </c>
      <c r="I21" s="31">
        <v>3.5125000000000028</v>
      </c>
      <c r="J21" s="31">
        <v>3.9749999999999943</v>
      </c>
      <c r="K21" s="31">
        <v>4.2424999999999926</v>
      </c>
      <c r="L21" s="31">
        <v>5.9899999999999949</v>
      </c>
      <c r="M21" s="31">
        <v>11.337500000000006</v>
      </c>
      <c r="N21" s="31">
        <v>3.5999999999999943</v>
      </c>
      <c r="O21" s="31">
        <v>8.480000000000004</v>
      </c>
      <c r="P21" s="31">
        <v>7.6800000000000068</v>
      </c>
      <c r="Q21" s="31">
        <v>4.8250000000000028</v>
      </c>
      <c r="R21" s="31">
        <v>2.6724999999999852</v>
      </c>
      <c r="S21" s="31">
        <v>3.5750000000000028</v>
      </c>
      <c r="T21" s="31">
        <v>4.6075000000000017</v>
      </c>
      <c r="U21" s="31">
        <v>0.59499999999999886</v>
      </c>
      <c r="AG21" s="42"/>
      <c r="AH21" s="42"/>
      <c r="AI21" s="42"/>
      <c r="AJ21" s="42"/>
      <c r="AK21" s="26"/>
      <c r="AL21" s="32" t="s">
        <v>20</v>
      </c>
      <c r="AM21" s="33">
        <f t="shared" si="0"/>
        <v>3.5125000000000028</v>
      </c>
      <c r="AN21" s="33">
        <f t="shared" si="2"/>
        <v>3.5140000000000029</v>
      </c>
      <c r="AO21" s="34">
        <f t="shared" si="3"/>
        <v>64</v>
      </c>
      <c r="AP21" s="22" t="str">
        <f t="shared" si="4"/>
        <v xml:space="preserve">Moorabool </v>
      </c>
      <c r="AQ21" s="35">
        <f t="shared" si="1"/>
        <v>6.8025000000000091</v>
      </c>
      <c r="AR21" s="26"/>
      <c r="AS21" s="26"/>
    </row>
    <row r="22" spans="2:45" x14ac:dyDescent="0.45">
      <c r="B22" s="30">
        <v>16</v>
      </c>
      <c r="C22" s="27" t="s">
        <v>21</v>
      </c>
      <c r="D22" s="31">
        <v>5.707499999999996</v>
      </c>
      <c r="E22" s="31">
        <v>7.2549999999999955</v>
      </c>
      <c r="F22" s="31">
        <v>6.7099999999999937</v>
      </c>
      <c r="G22" s="31">
        <v>7.4849999999999852</v>
      </c>
      <c r="H22" s="31">
        <v>5.2950000000000017</v>
      </c>
      <c r="I22" s="31">
        <v>5.2800000000000011</v>
      </c>
      <c r="J22" s="31">
        <v>4.1074999999999875</v>
      </c>
      <c r="K22" s="31">
        <v>4.8449999999999989</v>
      </c>
      <c r="L22" s="31">
        <v>6.6625000000000085</v>
      </c>
      <c r="M22" s="31">
        <v>8.0925000000000011</v>
      </c>
      <c r="N22" s="31">
        <v>11.239999999999995</v>
      </c>
      <c r="O22" s="31">
        <v>8.2924999999999898</v>
      </c>
      <c r="P22" s="31">
        <v>7.1850000000000023</v>
      </c>
      <c r="Q22" s="31">
        <v>5.6000000000000085</v>
      </c>
      <c r="R22" s="31">
        <v>6.3449999999999989</v>
      </c>
      <c r="S22" s="31">
        <v>7.9575000000000102</v>
      </c>
      <c r="T22" s="31">
        <v>4.9199999999999875</v>
      </c>
      <c r="U22" s="31">
        <v>3.75</v>
      </c>
      <c r="AG22" s="42"/>
      <c r="AH22" s="42"/>
      <c r="AI22" s="42"/>
      <c r="AJ22" s="42"/>
      <c r="AK22" s="26"/>
      <c r="AL22" s="32" t="s">
        <v>21</v>
      </c>
      <c r="AM22" s="33">
        <f t="shared" si="0"/>
        <v>5.2800000000000011</v>
      </c>
      <c r="AN22" s="33">
        <f t="shared" si="2"/>
        <v>5.281600000000001</v>
      </c>
      <c r="AO22" s="34">
        <f t="shared" si="3"/>
        <v>44</v>
      </c>
      <c r="AP22" s="22" t="str">
        <f t="shared" si="4"/>
        <v xml:space="preserve">Port Phillip </v>
      </c>
      <c r="AQ22" s="35">
        <f t="shared" si="1"/>
        <v>6.7675000000000125</v>
      </c>
      <c r="AR22" s="26"/>
      <c r="AS22" s="26"/>
    </row>
    <row r="23" spans="2:45" x14ac:dyDescent="0.45">
      <c r="B23" s="30">
        <v>17</v>
      </c>
      <c r="C23" s="27" t="s">
        <v>22</v>
      </c>
      <c r="D23" s="31">
        <v>6.5125000000000028</v>
      </c>
      <c r="E23" s="31">
        <v>6.0775000000000006</v>
      </c>
      <c r="F23" s="31">
        <v>6.5224999999999937</v>
      </c>
      <c r="G23" s="31">
        <v>10.022500000000008</v>
      </c>
      <c r="H23" s="31">
        <v>7.4050000000000011</v>
      </c>
      <c r="I23" s="31">
        <v>2.4200000000000017</v>
      </c>
      <c r="J23" s="31">
        <v>7.0324999999999989</v>
      </c>
      <c r="K23" s="31">
        <v>8.8499999999999943</v>
      </c>
      <c r="L23" s="31">
        <v>6.539999999999992</v>
      </c>
      <c r="M23" s="31">
        <v>7.625</v>
      </c>
      <c r="N23" s="31">
        <v>11.105000000000004</v>
      </c>
      <c r="O23" s="31">
        <v>5.2749999999999915</v>
      </c>
      <c r="P23" s="31">
        <v>5.0525000000000091</v>
      </c>
      <c r="Q23" s="31">
        <v>7.3774999999999977</v>
      </c>
      <c r="R23" s="31">
        <v>5.894999999999996</v>
      </c>
      <c r="S23" s="31">
        <v>9.8649999999999949</v>
      </c>
      <c r="T23" s="31">
        <v>7.7625000000000028</v>
      </c>
      <c r="U23" s="31">
        <v>4.0999999999999943</v>
      </c>
      <c r="AG23" s="42"/>
      <c r="AH23" s="42"/>
      <c r="AI23" s="42"/>
      <c r="AJ23" s="42"/>
      <c r="AK23" s="26"/>
      <c r="AL23" s="32" t="s">
        <v>22</v>
      </c>
      <c r="AM23" s="33">
        <f t="shared" si="0"/>
        <v>2.4200000000000017</v>
      </c>
      <c r="AN23" s="33">
        <f t="shared" si="2"/>
        <v>2.4217000000000017</v>
      </c>
      <c r="AO23" s="34">
        <f t="shared" si="3"/>
        <v>69</v>
      </c>
      <c r="AP23" s="22" t="str">
        <f t="shared" si="4"/>
        <v xml:space="preserve">Mildura </v>
      </c>
      <c r="AQ23" s="35">
        <f t="shared" si="1"/>
        <v>6.7025000000000006</v>
      </c>
      <c r="AR23" s="26"/>
      <c r="AS23" s="26"/>
    </row>
    <row r="24" spans="2:45" x14ac:dyDescent="0.45">
      <c r="B24" s="30">
        <v>18</v>
      </c>
      <c r="C24" s="27" t="s">
        <v>23</v>
      </c>
      <c r="D24" s="31">
        <v>6.8825000000000074</v>
      </c>
      <c r="E24" s="31">
        <v>9.2025000000000006</v>
      </c>
      <c r="F24" s="31">
        <v>10.189999999999998</v>
      </c>
      <c r="G24" s="31">
        <v>7.5800000000000125</v>
      </c>
      <c r="H24" s="31">
        <v>6.269999999999996</v>
      </c>
      <c r="I24" s="31">
        <v>5.1400000000000006</v>
      </c>
      <c r="J24" s="31">
        <v>7.5799999999999983</v>
      </c>
      <c r="K24" s="31">
        <v>7.0150000000000006</v>
      </c>
      <c r="L24" s="31">
        <v>9.519999999999996</v>
      </c>
      <c r="M24" s="31">
        <v>12.349999999999994</v>
      </c>
      <c r="N24" s="31">
        <v>7.9749999999999943</v>
      </c>
      <c r="O24" s="31">
        <v>9.0374999999999943</v>
      </c>
      <c r="P24" s="31">
        <v>8.86</v>
      </c>
      <c r="Q24" s="31">
        <v>8.0449999999999875</v>
      </c>
      <c r="R24" s="31">
        <v>8.5024999999999977</v>
      </c>
      <c r="S24" s="31">
        <v>8.1650000000000063</v>
      </c>
      <c r="T24" s="31">
        <v>6.3149999999999977</v>
      </c>
      <c r="U24" s="31">
        <v>7.6025000000000063</v>
      </c>
      <c r="AG24" s="42"/>
      <c r="AH24" s="42"/>
      <c r="AI24" s="42"/>
      <c r="AJ24" s="42"/>
      <c r="AK24" s="26"/>
      <c r="AL24" s="32" t="s">
        <v>23</v>
      </c>
      <c r="AM24" s="33">
        <f t="shared" si="0"/>
        <v>5.1400000000000006</v>
      </c>
      <c r="AN24" s="33">
        <f t="shared" si="2"/>
        <v>5.1418000000000008</v>
      </c>
      <c r="AO24" s="34">
        <f t="shared" si="3"/>
        <v>45</v>
      </c>
      <c r="AP24" s="22" t="str">
        <f t="shared" si="4"/>
        <v xml:space="preserve">Monash </v>
      </c>
      <c r="AQ24" s="35">
        <f t="shared" si="1"/>
        <v>6.6999999999999886</v>
      </c>
      <c r="AR24" s="26"/>
      <c r="AS24" s="26"/>
    </row>
    <row r="25" spans="2:45" x14ac:dyDescent="0.45">
      <c r="B25" s="30">
        <v>19</v>
      </c>
      <c r="C25" s="27" t="s">
        <v>24</v>
      </c>
      <c r="D25" s="31">
        <v>7.8149999999999977</v>
      </c>
      <c r="E25" s="31">
        <v>6.5725000000000051</v>
      </c>
      <c r="F25" s="31">
        <v>11.012499999999989</v>
      </c>
      <c r="G25" s="31">
        <v>7.8700000000000045</v>
      </c>
      <c r="H25" s="31">
        <v>5.7974999999999994</v>
      </c>
      <c r="I25" s="31">
        <v>7.4849999999999994</v>
      </c>
      <c r="J25" s="31">
        <v>4.0874999999999915</v>
      </c>
      <c r="K25" s="31">
        <v>5.3549999999999898</v>
      </c>
      <c r="L25" s="31">
        <v>4.9800000000000182</v>
      </c>
      <c r="M25" s="31">
        <v>9.8724999999999881</v>
      </c>
      <c r="N25" s="31">
        <v>7.9850000000000136</v>
      </c>
      <c r="O25" s="31">
        <v>6.9699999999999989</v>
      </c>
      <c r="P25" s="31">
        <v>7.5024999999999977</v>
      </c>
      <c r="Q25" s="31">
        <v>4.9675000000000011</v>
      </c>
      <c r="R25" s="31">
        <v>7.8774999999999977</v>
      </c>
      <c r="S25" s="31">
        <v>7.7824999999999989</v>
      </c>
      <c r="T25" s="31">
        <v>3.6075000000000017</v>
      </c>
      <c r="U25" s="31">
        <v>5.3250000000000028</v>
      </c>
      <c r="AG25" s="42"/>
      <c r="AH25" s="42"/>
      <c r="AI25" s="42"/>
      <c r="AJ25" s="42"/>
      <c r="AK25" s="26"/>
      <c r="AL25" s="32" t="s">
        <v>24</v>
      </c>
      <c r="AM25" s="33">
        <f t="shared" si="0"/>
        <v>7.4849999999999994</v>
      </c>
      <c r="AN25" s="33">
        <f t="shared" si="2"/>
        <v>7.4868999999999994</v>
      </c>
      <c r="AO25" s="34">
        <f t="shared" si="3"/>
        <v>9</v>
      </c>
      <c r="AP25" s="22" t="str">
        <f t="shared" si="4"/>
        <v xml:space="preserve">Queenscliffe </v>
      </c>
      <c r="AQ25" s="35">
        <f t="shared" si="1"/>
        <v>6.6975000000000051</v>
      </c>
      <c r="AR25" s="26"/>
      <c r="AS25" s="26"/>
    </row>
    <row r="26" spans="2:45" x14ac:dyDescent="0.45">
      <c r="B26" s="30">
        <v>20</v>
      </c>
      <c r="C26" s="27" t="s">
        <v>25</v>
      </c>
      <c r="D26" s="31">
        <v>7.2800000000000011</v>
      </c>
      <c r="E26" s="31">
        <v>8.61</v>
      </c>
      <c r="F26" s="31">
        <v>8.3599999999999852</v>
      </c>
      <c r="G26" s="31">
        <v>7.230000000000004</v>
      </c>
      <c r="H26" s="31">
        <v>5.0300000000000011</v>
      </c>
      <c r="I26" s="31">
        <v>5.042500000000004</v>
      </c>
      <c r="J26" s="31">
        <v>6.3849999999999909</v>
      </c>
      <c r="K26" s="31">
        <v>5.5875000000000057</v>
      </c>
      <c r="L26" s="31">
        <v>7.7174999999999869</v>
      </c>
      <c r="M26" s="31">
        <v>9.3874999999999886</v>
      </c>
      <c r="N26" s="31">
        <v>7.7424999999999926</v>
      </c>
      <c r="O26" s="31">
        <v>7.8025000000000091</v>
      </c>
      <c r="P26" s="31">
        <v>7.6749999999999972</v>
      </c>
      <c r="Q26" s="31">
        <v>7.0400000000000063</v>
      </c>
      <c r="R26" s="31">
        <v>8.1574999999999989</v>
      </c>
      <c r="S26" s="31">
        <v>6.8774999999999977</v>
      </c>
      <c r="T26" s="31">
        <v>5.5974999999999966</v>
      </c>
      <c r="U26" s="31">
        <v>5.1574999999999989</v>
      </c>
      <c r="AG26" s="42"/>
      <c r="AH26" s="42"/>
      <c r="AI26" s="42"/>
      <c r="AJ26" s="42"/>
      <c r="AK26" s="26"/>
      <c r="AL26" s="32" t="s">
        <v>25</v>
      </c>
      <c r="AM26" s="33">
        <f t="shared" si="0"/>
        <v>5.042500000000004</v>
      </c>
      <c r="AN26" s="33">
        <f t="shared" si="2"/>
        <v>5.0445000000000038</v>
      </c>
      <c r="AO26" s="34">
        <f t="shared" si="3"/>
        <v>46</v>
      </c>
      <c r="AP26" s="22" t="str">
        <f t="shared" si="4"/>
        <v xml:space="preserve">Greater Dandenong </v>
      </c>
      <c r="AQ26" s="35">
        <f t="shared" si="1"/>
        <v>6.6574999999999989</v>
      </c>
      <c r="AR26" s="26"/>
      <c r="AS26" s="26"/>
    </row>
    <row r="27" spans="2:45" x14ac:dyDescent="0.45">
      <c r="B27" s="30">
        <v>21</v>
      </c>
      <c r="C27" s="27" t="s">
        <v>26</v>
      </c>
      <c r="D27" s="31">
        <v>10.170000000000016</v>
      </c>
      <c r="E27" s="31">
        <v>7.7600000000000193</v>
      </c>
      <c r="F27" s="31">
        <v>6.9549999999999983</v>
      </c>
      <c r="G27" s="31">
        <v>6.5925000000000011</v>
      </c>
      <c r="H27" s="31">
        <v>4.0799999999999983</v>
      </c>
      <c r="I27" s="31">
        <v>1.9249999999999972</v>
      </c>
      <c r="J27" s="31">
        <v>5.7774999999999892</v>
      </c>
      <c r="K27" s="31">
        <v>7.1125000000000114</v>
      </c>
      <c r="L27" s="31">
        <v>8.1725000000000136</v>
      </c>
      <c r="M27" s="31">
        <v>10.777500000000003</v>
      </c>
      <c r="N27" s="31">
        <v>2.4249999999999972</v>
      </c>
      <c r="O27" s="31">
        <v>6.8149999999999977</v>
      </c>
      <c r="P27" s="31">
        <v>7.9399999999999977</v>
      </c>
      <c r="Q27" s="31">
        <v>7.352499999999992</v>
      </c>
      <c r="R27" s="31">
        <v>3.6599999999999966</v>
      </c>
      <c r="S27" s="31">
        <v>6.375</v>
      </c>
      <c r="T27" s="31">
        <v>4.0300000000000011</v>
      </c>
      <c r="U27" s="31">
        <v>3.5174999999999983</v>
      </c>
      <c r="AG27" s="42"/>
      <c r="AH27" s="42"/>
      <c r="AI27" s="42"/>
      <c r="AJ27" s="42"/>
      <c r="AK27" s="26"/>
      <c r="AL27" s="32" t="s">
        <v>26</v>
      </c>
      <c r="AM27" s="33">
        <f t="shared" si="0"/>
        <v>1.9249999999999972</v>
      </c>
      <c r="AN27" s="33">
        <f t="shared" si="2"/>
        <v>1.9270999999999971</v>
      </c>
      <c r="AO27" s="34">
        <f t="shared" si="3"/>
        <v>71</v>
      </c>
      <c r="AP27" s="22" t="str">
        <f t="shared" si="4"/>
        <v xml:space="preserve">Maribyrnong </v>
      </c>
      <c r="AQ27" s="35">
        <f t="shared" si="1"/>
        <v>6.5724999999999909</v>
      </c>
      <c r="AR27" s="26"/>
      <c r="AS27" s="26"/>
    </row>
    <row r="28" spans="2:45" x14ac:dyDescent="0.45">
      <c r="B28" s="30">
        <v>22</v>
      </c>
      <c r="C28" s="27" t="s">
        <v>27</v>
      </c>
      <c r="D28" s="31">
        <v>6.7975000000000136</v>
      </c>
      <c r="E28" s="31">
        <v>8.7275000000000205</v>
      </c>
      <c r="F28" s="31">
        <v>8.7000000000000028</v>
      </c>
      <c r="G28" s="31">
        <v>7.0099999999999909</v>
      </c>
      <c r="H28" s="31">
        <v>6.6075000000000017</v>
      </c>
      <c r="I28" s="31">
        <v>6.9475000000000051</v>
      </c>
      <c r="J28" s="31">
        <v>7.2199999999999989</v>
      </c>
      <c r="K28" s="31">
        <v>6.2574999999999932</v>
      </c>
      <c r="L28" s="31">
        <v>8.2325000000000159</v>
      </c>
      <c r="M28" s="31">
        <v>9.4925000000000068</v>
      </c>
      <c r="N28" s="31">
        <v>7.0925000000000153</v>
      </c>
      <c r="O28" s="31">
        <v>8.3774999999999977</v>
      </c>
      <c r="P28" s="31">
        <v>7.1824999999999903</v>
      </c>
      <c r="Q28" s="31">
        <v>7.2249999999999943</v>
      </c>
      <c r="R28" s="31">
        <v>6.6124999999999972</v>
      </c>
      <c r="S28" s="31">
        <v>6.7724999999999937</v>
      </c>
      <c r="T28" s="31">
        <v>6.6400000000000148</v>
      </c>
      <c r="U28" s="31">
        <v>6.4199999999999875</v>
      </c>
      <c r="Y28" s="19" t="s">
        <v>86</v>
      </c>
      <c r="AG28" s="42"/>
      <c r="AH28" s="42"/>
      <c r="AI28" s="42"/>
      <c r="AJ28" s="42"/>
      <c r="AK28" s="26"/>
      <c r="AL28" s="32" t="s">
        <v>27</v>
      </c>
      <c r="AM28" s="33">
        <f t="shared" si="0"/>
        <v>6.9475000000000051</v>
      </c>
      <c r="AN28" s="33">
        <f t="shared" si="2"/>
        <v>6.9497000000000053</v>
      </c>
      <c r="AO28" s="34">
        <f t="shared" si="3"/>
        <v>11</v>
      </c>
      <c r="AP28" s="22" t="str">
        <f t="shared" si="4"/>
        <v xml:space="preserve">Bayside </v>
      </c>
      <c r="AQ28" s="35">
        <f t="shared" si="1"/>
        <v>6.5625</v>
      </c>
      <c r="AR28" s="26"/>
      <c r="AS28" s="26"/>
    </row>
    <row r="29" spans="2:45" x14ac:dyDescent="0.45">
      <c r="B29" s="30">
        <v>23</v>
      </c>
      <c r="C29" s="27" t="s">
        <v>28</v>
      </c>
      <c r="D29" s="31">
        <v>7.9350000000000023</v>
      </c>
      <c r="E29" s="31">
        <v>7.9150000000000063</v>
      </c>
      <c r="F29" s="31">
        <v>12.550000000000011</v>
      </c>
      <c r="G29" s="31">
        <v>3.3049999999999926</v>
      </c>
      <c r="H29" s="31">
        <v>6.6400000000000006</v>
      </c>
      <c r="I29" s="31">
        <v>8.2349999999999994</v>
      </c>
      <c r="J29" s="31">
        <v>4.0974999999999966</v>
      </c>
      <c r="K29" s="31">
        <v>5.25</v>
      </c>
      <c r="L29" s="31">
        <v>4.1949999999999932</v>
      </c>
      <c r="M29" s="31">
        <v>9.6574999999999989</v>
      </c>
      <c r="N29" s="31">
        <v>10.257499999999993</v>
      </c>
      <c r="O29" s="31">
        <v>5.7475000000000023</v>
      </c>
      <c r="P29" s="31">
        <v>4.3725000000000023</v>
      </c>
      <c r="Q29" s="31">
        <v>4.75</v>
      </c>
      <c r="R29" s="31">
        <v>7.2349999999999994</v>
      </c>
      <c r="S29" s="31">
        <v>5.8100000000000023</v>
      </c>
      <c r="T29" s="31">
        <v>5.5649999999999977</v>
      </c>
      <c r="U29" s="31">
        <v>3.539999999999992</v>
      </c>
      <c r="Y29" s="38" t="str">
        <f>Y8</f>
        <v xml:space="preserve">Greater Geelong </v>
      </c>
      <c r="Z29" s="38"/>
      <c r="AA29" s="39">
        <f>Y14-Y9</f>
        <v>-2.9650000000000034</v>
      </c>
      <c r="AG29" s="42"/>
      <c r="AH29" s="42"/>
      <c r="AI29" s="42"/>
      <c r="AJ29" s="42"/>
      <c r="AK29" s="26"/>
      <c r="AL29" s="32" t="s">
        <v>28</v>
      </c>
      <c r="AM29" s="33">
        <f t="shared" si="0"/>
        <v>8.2349999999999994</v>
      </c>
      <c r="AN29" s="33">
        <f t="shared" si="2"/>
        <v>8.2372999999999994</v>
      </c>
      <c r="AO29" s="34">
        <f t="shared" si="3"/>
        <v>7</v>
      </c>
      <c r="AP29" s="22" t="str">
        <f t="shared" si="4"/>
        <v xml:space="preserve">Indigo </v>
      </c>
      <c r="AQ29" s="35">
        <f t="shared" si="1"/>
        <v>6.5299999999999869</v>
      </c>
      <c r="AR29" s="26"/>
      <c r="AS29" s="26"/>
    </row>
    <row r="30" spans="2:45" x14ac:dyDescent="0.45">
      <c r="B30" s="30">
        <v>24</v>
      </c>
      <c r="C30" s="27" t="s">
        <v>29</v>
      </c>
      <c r="D30" s="31">
        <v>3.7724999999999795</v>
      </c>
      <c r="E30" s="31">
        <v>7.4450000000000074</v>
      </c>
      <c r="F30" s="31">
        <v>3.2775000000000034</v>
      </c>
      <c r="G30" s="31">
        <v>6.875</v>
      </c>
      <c r="H30" s="31">
        <v>2.4824999999999875</v>
      </c>
      <c r="I30" s="31">
        <v>0</v>
      </c>
      <c r="J30" s="31">
        <v>5.5049999999999955</v>
      </c>
      <c r="K30" s="31">
        <v>3.8449999999999989</v>
      </c>
      <c r="L30" s="31">
        <v>5.3974999999999937</v>
      </c>
      <c r="M30" s="31">
        <v>3.9124999999999943</v>
      </c>
      <c r="N30" s="31">
        <v>5.6525000000000034</v>
      </c>
      <c r="O30" s="31">
        <v>3.0699999999999932</v>
      </c>
      <c r="P30" s="31">
        <v>4.8299999999999983</v>
      </c>
      <c r="Q30" s="31">
        <v>5.332499999999996</v>
      </c>
      <c r="R30" s="31">
        <v>3.4350000000000023</v>
      </c>
      <c r="S30" s="31">
        <v>4.8575000000000017</v>
      </c>
      <c r="T30" s="31">
        <v>3.4424999999999955</v>
      </c>
      <c r="U30" s="31">
        <v>2.6925000000000097</v>
      </c>
      <c r="Y30" s="40" t="str">
        <f>AA8</f>
        <v>Victoria</v>
      </c>
      <c r="Z30" s="40"/>
      <c r="AA30" s="41">
        <f>AA14-AA9</f>
        <v>-1.8825000000000074</v>
      </c>
      <c r="AG30" s="42"/>
      <c r="AH30" s="42"/>
      <c r="AI30" s="42"/>
      <c r="AJ30" s="42"/>
      <c r="AK30" s="26"/>
      <c r="AL30" s="32" t="s">
        <v>29</v>
      </c>
      <c r="AM30" s="33">
        <f t="shared" si="0"/>
        <v>0</v>
      </c>
      <c r="AN30" s="33">
        <f t="shared" si="2"/>
        <v>2.4000000000000002E-3</v>
      </c>
      <c r="AO30" s="34">
        <f t="shared" si="3"/>
        <v>79</v>
      </c>
      <c r="AP30" s="22" t="str">
        <f t="shared" si="4"/>
        <v xml:space="preserve">Mornington Peninsula </v>
      </c>
      <c r="AQ30" s="35">
        <f t="shared" si="1"/>
        <v>6.4899999999999949</v>
      </c>
      <c r="AR30" s="26"/>
      <c r="AS30" s="26"/>
    </row>
    <row r="31" spans="2:45" x14ac:dyDescent="0.45">
      <c r="B31" s="30">
        <v>25</v>
      </c>
      <c r="C31" s="27" t="s">
        <v>30</v>
      </c>
      <c r="D31" s="31">
        <v>7.8499999999999943</v>
      </c>
      <c r="E31" s="31">
        <v>8.957499999999996</v>
      </c>
      <c r="F31" s="31">
        <v>10.25</v>
      </c>
      <c r="G31" s="31">
        <v>6.539999999999992</v>
      </c>
      <c r="H31" s="31">
        <v>4.9699999999999989</v>
      </c>
      <c r="I31" s="31">
        <v>5.4650000000000034</v>
      </c>
      <c r="J31" s="31">
        <v>5.6825000000000045</v>
      </c>
      <c r="K31" s="31">
        <v>5.5349999999999966</v>
      </c>
      <c r="L31" s="31">
        <v>6.8525000000000063</v>
      </c>
      <c r="M31" s="31">
        <v>8.75</v>
      </c>
      <c r="N31" s="31">
        <v>6.4424999999999955</v>
      </c>
      <c r="O31" s="31">
        <v>6.647500000000008</v>
      </c>
      <c r="P31" s="31">
        <v>6.9625000000000057</v>
      </c>
      <c r="Q31" s="31">
        <v>6.3874999999999886</v>
      </c>
      <c r="R31" s="31">
        <v>5.1624999999999943</v>
      </c>
      <c r="S31" s="31">
        <v>5.1950000000000074</v>
      </c>
      <c r="T31" s="31">
        <v>5.0725000000000051</v>
      </c>
      <c r="U31" s="31">
        <v>4</v>
      </c>
      <c r="AG31" s="42"/>
      <c r="AH31" s="42"/>
      <c r="AI31" s="42"/>
      <c r="AJ31" s="42"/>
      <c r="AK31" s="26"/>
      <c r="AL31" s="32" t="s">
        <v>30</v>
      </c>
      <c r="AM31" s="33">
        <f t="shared" si="0"/>
        <v>5.4650000000000034</v>
      </c>
      <c r="AN31" s="33">
        <f t="shared" si="2"/>
        <v>5.4675000000000038</v>
      </c>
      <c r="AO31" s="34">
        <f t="shared" si="3"/>
        <v>40</v>
      </c>
      <c r="AP31" s="22" t="str">
        <f t="shared" si="4"/>
        <v xml:space="preserve">Boroondara </v>
      </c>
      <c r="AQ31" s="35">
        <f t="shared" si="1"/>
        <v>6.4000000000000057</v>
      </c>
      <c r="AR31" s="26"/>
      <c r="AS31" s="26"/>
    </row>
    <row r="32" spans="2:45" x14ac:dyDescent="0.45">
      <c r="B32" s="30">
        <v>26</v>
      </c>
      <c r="C32" s="27" t="s">
        <v>31</v>
      </c>
      <c r="D32" s="31">
        <v>10.425000000000011</v>
      </c>
      <c r="E32" s="31">
        <v>10.304999999999993</v>
      </c>
      <c r="F32" s="31">
        <v>11.287499999999994</v>
      </c>
      <c r="G32" s="31">
        <v>10.622500000000002</v>
      </c>
      <c r="H32" s="31">
        <v>7.6424999999999841</v>
      </c>
      <c r="I32" s="31">
        <v>6.6574999999999989</v>
      </c>
      <c r="J32" s="31">
        <v>9.085000000000008</v>
      </c>
      <c r="K32" s="31">
        <v>9.1550000000000011</v>
      </c>
      <c r="L32" s="31">
        <v>11.582499999999996</v>
      </c>
      <c r="M32" s="31">
        <v>12.35499999999999</v>
      </c>
      <c r="N32" s="31">
        <v>10.644999999999996</v>
      </c>
      <c r="O32" s="31">
        <v>9.0100000000000051</v>
      </c>
      <c r="P32" s="31">
        <v>10.912499999999994</v>
      </c>
      <c r="Q32" s="31">
        <v>9.4799999999999898</v>
      </c>
      <c r="R32" s="31">
        <v>12.120000000000005</v>
      </c>
      <c r="S32" s="31">
        <v>10.512500000000017</v>
      </c>
      <c r="T32" s="31">
        <v>8.3649999999999949</v>
      </c>
      <c r="U32" s="31">
        <v>7.7625000000000028</v>
      </c>
      <c r="V32" s="43">
        <v>26</v>
      </c>
      <c r="Z32" s="43">
        <v>80</v>
      </c>
      <c r="AG32" s="42"/>
      <c r="AH32" s="42"/>
      <c r="AI32" s="42"/>
      <c r="AJ32" s="42"/>
      <c r="AK32" s="26"/>
      <c r="AL32" s="32" t="s">
        <v>31</v>
      </c>
      <c r="AM32" s="33">
        <f t="shared" si="0"/>
        <v>6.6574999999999989</v>
      </c>
      <c r="AN32" s="33">
        <f t="shared" si="2"/>
        <v>6.660099999999999</v>
      </c>
      <c r="AO32" s="34">
        <f t="shared" si="3"/>
        <v>20</v>
      </c>
      <c r="AP32" s="22" t="str">
        <f t="shared" si="4"/>
        <v xml:space="preserve">Wyndham </v>
      </c>
      <c r="AQ32" s="35">
        <f t="shared" si="1"/>
        <v>6.2800000000000011</v>
      </c>
      <c r="AR32" s="26"/>
      <c r="AS32" s="26"/>
    </row>
    <row r="33" spans="2:45" x14ac:dyDescent="0.45">
      <c r="B33" s="30">
        <v>27</v>
      </c>
      <c r="C33" s="27" t="s">
        <v>32</v>
      </c>
      <c r="D33" s="31">
        <v>5.9724999999999966</v>
      </c>
      <c r="E33" s="31">
        <v>7.625</v>
      </c>
      <c r="F33" s="31">
        <v>8.4399999999999977</v>
      </c>
      <c r="G33" s="31">
        <v>6.8624999999999972</v>
      </c>
      <c r="H33" s="31">
        <v>5.5124999999999886</v>
      </c>
      <c r="I33" s="31">
        <v>4.8675000000000068</v>
      </c>
      <c r="J33" s="31">
        <v>4.7849999999999966</v>
      </c>
      <c r="K33" s="31">
        <v>5.3875000000000028</v>
      </c>
      <c r="L33" s="31">
        <v>6.7999999999999972</v>
      </c>
      <c r="M33" s="31">
        <v>9.4500000000000028</v>
      </c>
      <c r="N33" s="31">
        <v>6.9000000000000057</v>
      </c>
      <c r="O33" s="31">
        <v>6.5400000000000063</v>
      </c>
      <c r="P33" s="31">
        <v>6.75</v>
      </c>
      <c r="Q33" s="31">
        <v>5.9200000000000017</v>
      </c>
      <c r="R33" s="31">
        <v>6.4924999999999926</v>
      </c>
      <c r="S33" s="31">
        <v>6.2400000000000091</v>
      </c>
      <c r="T33" s="31">
        <v>4.8425000000000011</v>
      </c>
      <c r="U33" s="31">
        <v>3.7849999999999966</v>
      </c>
      <c r="V33" s="26"/>
      <c r="W33" s="26"/>
      <c r="X33" s="26"/>
      <c r="Y33" s="26" t="str">
        <f>INDEX(C7:C86,V32)</f>
        <v xml:space="preserve">Greater Dandenong </v>
      </c>
      <c r="Z33" s="26" t="str">
        <f>INDEX(C7:C86,Z32)</f>
        <v>Victoria</v>
      </c>
      <c r="AA33" s="26"/>
      <c r="AG33" s="42"/>
      <c r="AH33" s="42"/>
      <c r="AI33" s="42"/>
      <c r="AJ33" s="42"/>
      <c r="AK33" s="26"/>
      <c r="AL33" s="32" t="s">
        <v>32</v>
      </c>
      <c r="AM33" s="33">
        <f t="shared" si="0"/>
        <v>4.8675000000000068</v>
      </c>
      <c r="AN33" s="33">
        <f t="shared" si="2"/>
        <v>4.8702000000000067</v>
      </c>
      <c r="AO33" s="34">
        <f t="shared" si="3"/>
        <v>50</v>
      </c>
      <c r="AP33" s="22" t="str">
        <f t="shared" si="4"/>
        <v xml:space="preserve">Baw Baw </v>
      </c>
      <c r="AQ33" s="35">
        <f t="shared" si="1"/>
        <v>6.2250000000000085</v>
      </c>
      <c r="AR33" s="26"/>
      <c r="AS33" s="26"/>
    </row>
    <row r="34" spans="2:45" x14ac:dyDescent="0.45">
      <c r="B34" s="30">
        <v>28</v>
      </c>
      <c r="C34" s="27" t="s">
        <v>33</v>
      </c>
      <c r="D34" s="31">
        <v>5.9275000000000091</v>
      </c>
      <c r="E34" s="31">
        <v>8.9975000000000023</v>
      </c>
      <c r="F34" s="31">
        <v>9.7050000000000125</v>
      </c>
      <c r="G34" s="31">
        <v>8.2424999999999926</v>
      </c>
      <c r="H34" s="31">
        <v>7.9375</v>
      </c>
      <c r="I34" s="31">
        <v>4.3474999999999966</v>
      </c>
      <c r="J34" s="31">
        <v>6.210000000000008</v>
      </c>
      <c r="K34" s="31">
        <v>7.4599999999999937</v>
      </c>
      <c r="L34" s="31">
        <v>8.4224999999999994</v>
      </c>
      <c r="M34" s="31">
        <v>12.325000000000003</v>
      </c>
      <c r="N34" s="31">
        <v>9.0600000000000023</v>
      </c>
      <c r="O34" s="31">
        <v>10.902500000000003</v>
      </c>
      <c r="P34" s="31">
        <v>11.204999999999998</v>
      </c>
      <c r="Q34" s="31">
        <v>6.8974999999999937</v>
      </c>
      <c r="R34" s="31">
        <v>7.8574999999999875</v>
      </c>
      <c r="S34" s="31">
        <v>7.1150000000000091</v>
      </c>
      <c r="T34" s="31">
        <v>6.2824999999999989</v>
      </c>
      <c r="U34" s="31">
        <v>4.1949999999999932</v>
      </c>
      <c r="V34" s="26"/>
      <c r="W34" s="36">
        <v>1</v>
      </c>
      <c r="X34" s="22" t="s">
        <v>0</v>
      </c>
      <c r="Y34" s="35">
        <f>VLOOKUP($V$32,$B$7:$U$86,2+W34*6)</f>
        <v>6.6574999999999989</v>
      </c>
      <c r="Z34" s="35">
        <f>VLOOKUP($Z$32,$B$7:$U$86,2+W34*6)</f>
        <v>5.7674999999999983</v>
      </c>
      <c r="AA34" s="26"/>
      <c r="AG34" s="42"/>
      <c r="AH34" s="42"/>
      <c r="AI34" s="42"/>
      <c r="AJ34" s="42"/>
      <c r="AK34" s="26"/>
      <c r="AL34" s="32" t="s">
        <v>33</v>
      </c>
      <c r="AM34" s="33">
        <f t="shared" si="0"/>
        <v>4.3474999999999966</v>
      </c>
      <c r="AN34" s="33">
        <f t="shared" si="2"/>
        <v>4.3502999999999963</v>
      </c>
      <c r="AO34" s="34">
        <f t="shared" si="3"/>
        <v>57</v>
      </c>
      <c r="AP34" s="22" t="str">
        <f t="shared" si="4"/>
        <v xml:space="preserve">Stonnington </v>
      </c>
      <c r="AQ34" s="35">
        <f t="shared" si="1"/>
        <v>6.1799999999999926</v>
      </c>
      <c r="AR34" s="26"/>
      <c r="AS34" s="26"/>
    </row>
    <row r="35" spans="2:45" x14ac:dyDescent="0.45">
      <c r="B35" s="30">
        <v>29</v>
      </c>
      <c r="C35" s="27" t="s">
        <v>34</v>
      </c>
      <c r="D35" s="31">
        <v>13.802500000000009</v>
      </c>
      <c r="E35" s="31">
        <v>14.340000000000003</v>
      </c>
      <c r="F35" s="31">
        <v>14.617500000000007</v>
      </c>
      <c r="G35" s="31">
        <v>8.3174999999999955</v>
      </c>
      <c r="H35" s="31">
        <v>11.295000000000002</v>
      </c>
      <c r="I35" s="31">
        <v>8.9224999999999994</v>
      </c>
      <c r="J35" s="31">
        <v>13.825000000000003</v>
      </c>
      <c r="K35" s="31">
        <v>11.925000000000011</v>
      </c>
      <c r="L35" s="31">
        <v>13.085000000000008</v>
      </c>
      <c r="M35" s="31">
        <v>17.920000000000002</v>
      </c>
      <c r="N35" s="31">
        <v>16.8125</v>
      </c>
      <c r="O35" s="31">
        <v>14.727499999999992</v>
      </c>
      <c r="P35" s="31">
        <v>17.352500000000006</v>
      </c>
      <c r="Q35" s="31">
        <v>10.795000000000002</v>
      </c>
      <c r="R35" s="31">
        <v>10.830000000000013</v>
      </c>
      <c r="S35" s="31">
        <v>16.11</v>
      </c>
      <c r="T35" s="31">
        <v>8.1875000000000142</v>
      </c>
      <c r="U35" s="31">
        <v>7.3200000000000074</v>
      </c>
      <c r="V35" s="26"/>
      <c r="W35" s="36">
        <v>2</v>
      </c>
      <c r="X35" s="22" t="s">
        <v>4</v>
      </c>
      <c r="Y35" s="35">
        <f>VLOOKUP($V$32,$B$7:$U$86,2+W35*6)</f>
        <v>9.0100000000000051</v>
      </c>
      <c r="Z35" s="35">
        <f>VLOOKUP($Z$32,$B$7:$U$86,2+W35*6)</f>
        <v>8.7600000000000051</v>
      </c>
      <c r="AA35" s="26"/>
      <c r="AG35" s="42"/>
      <c r="AH35" s="42"/>
      <c r="AI35" s="42"/>
      <c r="AJ35" s="42"/>
      <c r="AK35" s="26"/>
      <c r="AL35" s="32" t="s">
        <v>34</v>
      </c>
      <c r="AM35" s="33">
        <f t="shared" si="0"/>
        <v>8.9224999999999994</v>
      </c>
      <c r="AN35" s="33">
        <f t="shared" si="2"/>
        <v>8.9253999999999998</v>
      </c>
      <c r="AO35" s="34">
        <f t="shared" si="3"/>
        <v>4</v>
      </c>
      <c r="AP35" s="22" t="str">
        <f t="shared" si="4"/>
        <v xml:space="preserve">Manningham </v>
      </c>
      <c r="AQ35" s="35">
        <f t="shared" si="1"/>
        <v>6.0974999999999966</v>
      </c>
      <c r="AR35" s="26"/>
      <c r="AS35" s="26"/>
    </row>
    <row r="36" spans="2:45" x14ac:dyDescent="0.45">
      <c r="B36" s="30">
        <v>30</v>
      </c>
      <c r="C36" s="27" t="s">
        <v>35</v>
      </c>
      <c r="D36" s="31">
        <v>8.6225000000000023</v>
      </c>
      <c r="E36" s="31">
        <v>3.1699999999999875</v>
      </c>
      <c r="F36" s="31">
        <v>7.9900000000000091</v>
      </c>
      <c r="G36" s="31">
        <v>4.4224999999999994</v>
      </c>
      <c r="H36" s="31">
        <v>1.9224999999999994</v>
      </c>
      <c r="I36" s="31">
        <v>0</v>
      </c>
      <c r="J36" s="31">
        <v>3.125</v>
      </c>
      <c r="K36" s="31">
        <v>5.4399999999999977</v>
      </c>
      <c r="L36" s="31">
        <v>4.5450000000000159</v>
      </c>
      <c r="M36" s="31">
        <v>3.9400000000000119</v>
      </c>
      <c r="N36" s="31">
        <v>9.3174999999999955</v>
      </c>
      <c r="O36" s="31">
        <v>3.125</v>
      </c>
      <c r="P36" s="31">
        <v>4.5024999999999977</v>
      </c>
      <c r="Q36" s="31">
        <v>2.5799999999999983</v>
      </c>
      <c r="R36" s="31">
        <v>5.3849999999999909</v>
      </c>
      <c r="S36" s="31">
        <v>2.667500000000004</v>
      </c>
      <c r="T36" s="31">
        <v>12.340000000000003</v>
      </c>
      <c r="U36" s="31">
        <v>7.9475000000000051</v>
      </c>
      <c r="V36" s="26"/>
      <c r="W36" s="36">
        <v>3</v>
      </c>
      <c r="X36" s="22" t="s">
        <v>5</v>
      </c>
      <c r="Y36" s="35">
        <f>VLOOKUP($V$32,$B$7:$U$86,2+W36*6)</f>
        <v>7.7625000000000028</v>
      </c>
      <c r="Z36" s="35">
        <f>VLOOKUP($Z$32,$B$7:$U$86,2+W36*6)</f>
        <v>5.7674999999999983</v>
      </c>
      <c r="AA36" s="26"/>
      <c r="AG36" s="42"/>
      <c r="AH36" s="42"/>
      <c r="AI36" s="42"/>
      <c r="AJ36" s="42"/>
      <c r="AK36" s="26"/>
      <c r="AL36" s="32" t="s">
        <v>35</v>
      </c>
      <c r="AM36" s="33">
        <f t="shared" si="0"/>
        <v>0</v>
      </c>
      <c r="AN36" s="33">
        <f t="shared" si="2"/>
        <v>3.0000000000000001E-3</v>
      </c>
      <c r="AO36" s="34">
        <f t="shared" si="3"/>
        <v>78</v>
      </c>
      <c r="AP36" s="22" t="str">
        <f t="shared" si="4"/>
        <v xml:space="preserve">Swan Hill </v>
      </c>
      <c r="AQ36" s="35">
        <f t="shared" si="1"/>
        <v>6.0499999999999972</v>
      </c>
      <c r="AR36" s="26"/>
      <c r="AS36" s="26"/>
    </row>
    <row r="37" spans="2:45" x14ac:dyDescent="0.45">
      <c r="B37" s="30">
        <v>31</v>
      </c>
      <c r="C37" s="27" t="s">
        <v>36</v>
      </c>
      <c r="D37" s="31">
        <v>7.1299999999999955</v>
      </c>
      <c r="E37" s="31">
        <v>7.855000000000004</v>
      </c>
      <c r="F37" s="31">
        <v>6.8924999999999983</v>
      </c>
      <c r="G37" s="31">
        <v>7.0750000000000028</v>
      </c>
      <c r="H37" s="31">
        <v>7.0375000000000085</v>
      </c>
      <c r="I37" s="31">
        <v>7.3300000000000125</v>
      </c>
      <c r="J37" s="31">
        <v>5.7974999999999994</v>
      </c>
      <c r="K37" s="31">
        <v>5.2000000000000171</v>
      </c>
      <c r="L37" s="31">
        <v>6.3525000000000063</v>
      </c>
      <c r="M37" s="31">
        <v>9.3649999999999949</v>
      </c>
      <c r="N37" s="31">
        <v>7.7349999999999852</v>
      </c>
      <c r="O37" s="31">
        <v>8.4450000000000074</v>
      </c>
      <c r="P37" s="31">
        <v>8.1225000000000023</v>
      </c>
      <c r="Q37" s="31">
        <v>6.1999999999999886</v>
      </c>
      <c r="R37" s="31">
        <v>6.2999999999999972</v>
      </c>
      <c r="S37" s="31">
        <v>5.8200000000000074</v>
      </c>
      <c r="T37" s="31">
        <v>5.6149999999999949</v>
      </c>
      <c r="U37" s="31">
        <v>6.914999999999992</v>
      </c>
      <c r="V37" s="26"/>
      <c r="W37" s="26"/>
      <c r="X37" s="26"/>
      <c r="Y37" s="26"/>
      <c r="Z37" s="26"/>
      <c r="AA37" s="26"/>
      <c r="AG37" s="42"/>
      <c r="AH37" s="42"/>
      <c r="AI37" s="42"/>
      <c r="AJ37" s="42"/>
      <c r="AK37" s="26"/>
      <c r="AL37" s="32" t="s">
        <v>36</v>
      </c>
      <c r="AM37" s="33">
        <f t="shared" si="0"/>
        <v>7.3300000000000125</v>
      </c>
      <c r="AN37" s="33">
        <f t="shared" si="2"/>
        <v>7.3331000000000124</v>
      </c>
      <c r="AO37" s="34">
        <f t="shared" si="3"/>
        <v>10</v>
      </c>
      <c r="AP37" s="22" t="str">
        <f t="shared" si="4"/>
        <v xml:space="preserve">Casey </v>
      </c>
      <c r="AQ37" s="35">
        <f t="shared" si="1"/>
        <v>5.8925000000000125</v>
      </c>
      <c r="AR37" s="26"/>
      <c r="AS37" s="26"/>
    </row>
    <row r="38" spans="2:45" x14ac:dyDescent="0.45">
      <c r="B38" s="30">
        <v>32</v>
      </c>
      <c r="C38" s="27" t="s">
        <v>37</v>
      </c>
      <c r="D38" s="31">
        <v>3.0949999999999989</v>
      </c>
      <c r="E38" s="31">
        <v>2.8625000000000114</v>
      </c>
      <c r="F38" s="31">
        <v>3.7000000000000028</v>
      </c>
      <c r="G38" s="31">
        <v>5.7050000000000125</v>
      </c>
      <c r="H38" s="31">
        <v>4.3425000000000011</v>
      </c>
      <c r="I38" s="31">
        <v>2.1899999999999977</v>
      </c>
      <c r="J38" s="31">
        <v>3.8799999999999955</v>
      </c>
      <c r="K38" s="31">
        <v>3.6300000000000097</v>
      </c>
      <c r="L38" s="31">
        <v>0.85750000000000171</v>
      </c>
      <c r="M38" s="31">
        <v>7.0925000000000011</v>
      </c>
      <c r="N38" s="31">
        <v>4.1124999999999829</v>
      </c>
      <c r="O38" s="31">
        <v>3.664999999999992</v>
      </c>
      <c r="P38" s="31">
        <v>4.6724999999999994</v>
      </c>
      <c r="Q38" s="31">
        <v>3.019999999999996</v>
      </c>
      <c r="R38" s="31">
        <v>3.2199999999999989</v>
      </c>
      <c r="S38" s="31">
        <v>4.9775000000000063</v>
      </c>
      <c r="T38" s="31">
        <v>3.0500000000000114</v>
      </c>
      <c r="U38" s="31">
        <v>0.8125</v>
      </c>
      <c r="AG38" s="42"/>
      <c r="AH38" s="42"/>
      <c r="AI38" s="42"/>
      <c r="AJ38" s="42"/>
      <c r="AK38" s="26"/>
      <c r="AL38" s="32" t="s">
        <v>37</v>
      </c>
      <c r="AM38" s="33">
        <f t="shared" si="0"/>
        <v>2.1899999999999977</v>
      </c>
      <c r="AN38" s="33">
        <f t="shared" si="2"/>
        <v>2.1931999999999978</v>
      </c>
      <c r="AO38" s="34">
        <f t="shared" si="3"/>
        <v>70</v>
      </c>
      <c r="AP38" s="22" t="str">
        <f t="shared" si="4"/>
        <v xml:space="preserve">Campaspe </v>
      </c>
      <c r="AQ38" s="35">
        <f t="shared" si="1"/>
        <v>5.8900000000000006</v>
      </c>
      <c r="AR38" s="26"/>
      <c r="AS38" s="26"/>
    </row>
    <row r="39" spans="2:45" x14ac:dyDescent="0.45">
      <c r="B39" s="30">
        <v>33</v>
      </c>
      <c r="C39" s="27" t="s">
        <v>38</v>
      </c>
      <c r="D39" s="31">
        <v>8.5224999999999937</v>
      </c>
      <c r="E39" s="31">
        <v>9.6375000000000028</v>
      </c>
      <c r="F39" s="31">
        <v>9.8024999999999949</v>
      </c>
      <c r="G39" s="31">
        <v>8.5750000000000028</v>
      </c>
      <c r="H39" s="31">
        <v>7.9424999999999955</v>
      </c>
      <c r="I39" s="31">
        <v>5.75</v>
      </c>
      <c r="J39" s="31">
        <v>6.8075000000000045</v>
      </c>
      <c r="K39" s="31">
        <v>7.5925000000000011</v>
      </c>
      <c r="L39" s="31">
        <v>8.5224999999999937</v>
      </c>
      <c r="M39" s="31">
        <v>11.1875</v>
      </c>
      <c r="N39" s="31">
        <v>8.769999999999996</v>
      </c>
      <c r="O39" s="31">
        <v>8.8149999999999977</v>
      </c>
      <c r="P39" s="31">
        <v>6.7224999999999966</v>
      </c>
      <c r="Q39" s="31">
        <v>6.8100000000000023</v>
      </c>
      <c r="R39" s="31">
        <v>6.4274999999999949</v>
      </c>
      <c r="S39" s="31">
        <v>5.9699999999999989</v>
      </c>
      <c r="T39" s="31">
        <v>6.6650000000000063</v>
      </c>
      <c r="U39" s="31">
        <v>6.5624999999999858</v>
      </c>
      <c r="AG39" s="42"/>
      <c r="AH39" s="42"/>
      <c r="AI39" s="42"/>
      <c r="AJ39" s="42"/>
      <c r="AK39" s="26"/>
      <c r="AL39" s="32" t="s">
        <v>38</v>
      </c>
      <c r="AM39" s="33">
        <f t="shared" ref="AM39:AM70" si="7">VLOOKUP(B39,$B$7:$U$86,$AL$5*6-6+2+6)</f>
        <v>5.75</v>
      </c>
      <c r="AN39" s="33">
        <f t="shared" si="2"/>
        <v>5.7533000000000003</v>
      </c>
      <c r="AO39" s="34">
        <f t="shared" si="3"/>
        <v>38</v>
      </c>
      <c r="AP39" s="22" t="str">
        <f t="shared" si="4"/>
        <v xml:space="preserve">Wangaratta </v>
      </c>
      <c r="AQ39" s="35">
        <f t="shared" ref="AQ39:AQ70" si="8">VLOOKUP(MATCH(B39,$AO$7:$AO$85,0),$B$7:$AM$85,38)</f>
        <v>5.875</v>
      </c>
      <c r="AR39" s="26"/>
      <c r="AS39" s="26"/>
    </row>
    <row r="40" spans="2:45" x14ac:dyDescent="0.45">
      <c r="B40" s="30">
        <v>34</v>
      </c>
      <c r="C40" s="27" t="s">
        <v>39</v>
      </c>
      <c r="D40" s="31">
        <v>6.0549999999999926</v>
      </c>
      <c r="E40" s="31">
        <v>9.4524999999999864</v>
      </c>
      <c r="F40" s="31">
        <v>6.1524999999999892</v>
      </c>
      <c r="G40" s="31">
        <v>9.414999999999992</v>
      </c>
      <c r="H40" s="31">
        <v>5.7275000000000063</v>
      </c>
      <c r="I40" s="31">
        <v>6.5299999999999869</v>
      </c>
      <c r="J40" s="31">
        <v>7.2750000000000057</v>
      </c>
      <c r="K40" s="31">
        <v>6.3774999999999977</v>
      </c>
      <c r="L40" s="31">
        <v>10.325000000000003</v>
      </c>
      <c r="M40" s="31">
        <v>4.9350000000000023</v>
      </c>
      <c r="N40" s="31">
        <v>4.5049999999999955</v>
      </c>
      <c r="O40" s="31">
        <v>7.5775000000000006</v>
      </c>
      <c r="P40" s="31">
        <v>5.272500000000008</v>
      </c>
      <c r="Q40" s="31">
        <v>11.56750000000001</v>
      </c>
      <c r="R40" s="31">
        <v>5.5600000000000023</v>
      </c>
      <c r="S40" s="31">
        <v>8.4775000000000063</v>
      </c>
      <c r="T40" s="31">
        <v>5.5249999999999915</v>
      </c>
      <c r="U40" s="31">
        <v>7.4249999999999972</v>
      </c>
      <c r="AG40" s="42"/>
      <c r="AH40" s="42"/>
      <c r="AI40" s="42"/>
      <c r="AJ40" s="42"/>
      <c r="AK40" s="26"/>
      <c r="AL40" s="32" t="s">
        <v>39</v>
      </c>
      <c r="AM40" s="33">
        <f t="shared" si="7"/>
        <v>6.5299999999999869</v>
      </c>
      <c r="AN40" s="33">
        <f t="shared" si="2"/>
        <v>6.533399999999987</v>
      </c>
      <c r="AO40" s="34">
        <f t="shared" si="3"/>
        <v>23</v>
      </c>
      <c r="AP40" s="22" t="str">
        <f t="shared" si="4"/>
        <v xml:space="preserve">Melton </v>
      </c>
      <c r="AQ40" s="35">
        <f t="shared" si="8"/>
        <v>5.8474999999999966</v>
      </c>
      <c r="AR40" s="26"/>
      <c r="AS40" s="26"/>
    </row>
    <row r="41" spans="2:45" x14ac:dyDescent="0.45">
      <c r="B41" s="30">
        <v>35</v>
      </c>
      <c r="C41" s="27" t="s">
        <v>40</v>
      </c>
      <c r="D41" s="31">
        <v>6.4824999999999875</v>
      </c>
      <c r="E41" s="31">
        <v>8.6899999999999977</v>
      </c>
      <c r="F41" s="31">
        <v>8.2000000000000028</v>
      </c>
      <c r="G41" s="31">
        <v>8.1049999999999898</v>
      </c>
      <c r="H41" s="31">
        <v>6.3900000000000006</v>
      </c>
      <c r="I41" s="31">
        <v>6.8474999999999966</v>
      </c>
      <c r="J41" s="31">
        <v>6.7999999999999972</v>
      </c>
      <c r="K41" s="31">
        <v>7.2000000000000028</v>
      </c>
      <c r="L41" s="31">
        <v>8.7150000000000176</v>
      </c>
      <c r="M41" s="31">
        <v>10.047499999999999</v>
      </c>
      <c r="N41" s="31">
        <v>9.3000000000000114</v>
      </c>
      <c r="O41" s="31">
        <v>9.3024999999999949</v>
      </c>
      <c r="P41" s="31">
        <v>7.105000000000004</v>
      </c>
      <c r="Q41" s="31">
        <v>8.0975000000000108</v>
      </c>
      <c r="R41" s="31">
        <v>7.9724999999999966</v>
      </c>
      <c r="S41" s="31">
        <v>7.4524999999999864</v>
      </c>
      <c r="T41" s="31">
        <v>6.9199999999999875</v>
      </c>
      <c r="U41" s="31">
        <v>7.2125000000000057</v>
      </c>
      <c r="AG41" s="42"/>
      <c r="AH41" s="42"/>
      <c r="AI41" s="42"/>
      <c r="AJ41" s="42"/>
      <c r="AK41" s="26"/>
      <c r="AL41" s="32" t="s">
        <v>40</v>
      </c>
      <c r="AM41" s="33">
        <f t="shared" si="7"/>
        <v>6.8474999999999966</v>
      </c>
      <c r="AN41" s="33">
        <f t="shared" si="2"/>
        <v>6.8509999999999964</v>
      </c>
      <c r="AO41" s="34">
        <f t="shared" si="3"/>
        <v>14</v>
      </c>
      <c r="AP41" s="22" t="str">
        <f t="shared" si="4"/>
        <v xml:space="preserve">Yarra Ranges </v>
      </c>
      <c r="AQ41" s="35">
        <f t="shared" si="8"/>
        <v>5.8375000000000057</v>
      </c>
      <c r="AR41" s="26"/>
      <c r="AS41" s="26"/>
    </row>
    <row r="42" spans="2:45" x14ac:dyDescent="0.45">
      <c r="B42" s="30">
        <v>36</v>
      </c>
      <c r="C42" s="27" t="s">
        <v>41</v>
      </c>
      <c r="D42" s="31">
        <v>7.5125000000000028</v>
      </c>
      <c r="E42" s="31">
        <v>8.102499999999992</v>
      </c>
      <c r="F42" s="31">
        <v>9.2199999999999989</v>
      </c>
      <c r="G42" s="31">
        <v>6.9399999999999977</v>
      </c>
      <c r="H42" s="31">
        <v>6.8275000000000006</v>
      </c>
      <c r="I42" s="31">
        <v>3.5474999999999994</v>
      </c>
      <c r="J42" s="31">
        <v>5.6800000000000068</v>
      </c>
      <c r="K42" s="31">
        <v>7.6774999999999949</v>
      </c>
      <c r="L42" s="31">
        <v>8.5875000000000057</v>
      </c>
      <c r="M42" s="31">
        <v>9.5150000000000006</v>
      </c>
      <c r="N42" s="31">
        <v>7.6274999999999977</v>
      </c>
      <c r="O42" s="31">
        <v>8.4874999999999972</v>
      </c>
      <c r="P42" s="31">
        <v>7.227499999999992</v>
      </c>
      <c r="Q42" s="31">
        <v>7.4724999999999966</v>
      </c>
      <c r="R42" s="31">
        <v>7.460000000000008</v>
      </c>
      <c r="S42" s="31">
        <v>6.2750000000000057</v>
      </c>
      <c r="T42" s="31">
        <v>6.5249999999999915</v>
      </c>
      <c r="U42" s="31">
        <v>5.3799999999999955</v>
      </c>
      <c r="AG42" s="42"/>
      <c r="AH42" s="42"/>
      <c r="AI42" s="42"/>
      <c r="AJ42" s="42"/>
      <c r="AK42" s="26"/>
      <c r="AL42" s="32" t="s">
        <v>41</v>
      </c>
      <c r="AM42" s="33">
        <f t="shared" si="7"/>
        <v>3.5474999999999994</v>
      </c>
      <c r="AN42" s="33">
        <f t="shared" si="2"/>
        <v>3.5510999999999995</v>
      </c>
      <c r="AO42" s="34">
        <f t="shared" si="3"/>
        <v>63</v>
      </c>
      <c r="AP42" s="22" t="str">
        <f t="shared" si="4"/>
        <v xml:space="preserve">Cardinia </v>
      </c>
      <c r="AQ42" s="35">
        <f t="shared" si="8"/>
        <v>5.7800000000000011</v>
      </c>
      <c r="AR42" s="26"/>
      <c r="AS42" s="26"/>
    </row>
    <row r="43" spans="2:45" x14ac:dyDescent="0.45">
      <c r="B43" s="30">
        <v>37</v>
      </c>
      <c r="C43" s="27" t="s">
        <v>42</v>
      </c>
      <c r="D43" s="31">
        <v>5.0324999999999989</v>
      </c>
      <c r="E43" s="31">
        <v>4.9675000000000011</v>
      </c>
      <c r="F43" s="31">
        <v>5.9499999999999886</v>
      </c>
      <c r="G43" s="31">
        <v>5.0524999999999949</v>
      </c>
      <c r="H43" s="31">
        <v>4.4399999999999977</v>
      </c>
      <c r="I43" s="31">
        <v>4.3474999999999966</v>
      </c>
      <c r="J43" s="31">
        <v>5.8400000000000034</v>
      </c>
      <c r="K43" s="31">
        <v>4.2724999999999937</v>
      </c>
      <c r="L43" s="31">
        <v>5.2524999999999977</v>
      </c>
      <c r="M43" s="31">
        <v>6.3699999999999903</v>
      </c>
      <c r="N43" s="31">
        <v>4.9824999999999875</v>
      </c>
      <c r="O43" s="31">
        <v>4.9925000000000068</v>
      </c>
      <c r="P43" s="31">
        <v>6.2275000000000063</v>
      </c>
      <c r="Q43" s="31">
        <v>4.8200000000000074</v>
      </c>
      <c r="R43" s="31">
        <v>4.6574999999999989</v>
      </c>
      <c r="S43" s="31">
        <v>4.1174999999999926</v>
      </c>
      <c r="T43" s="31">
        <v>2.4649999999999892</v>
      </c>
      <c r="U43" s="31">
        <v>2.1750000000000114</v>
      </c>
      <c r="AG43" s="42"/>
      <c r="AH43" s="42"/>
      <c r="AI43" s="42"/>
      <c r="AJ43" s="42"/>
      <c r="AK43" s="26"/>
      <c r="AL43" s="32" t="s">
        <v>42</v>
      </c>
      <c r="AM43" s="33">
        <f t="shared" si="7"/>
        <v>4.3474999999999966</v>
      </c>
      <c r="AN43" s="33">
        <f t="shared" si="2"/>
        <v>4.3511999999999968</v>
      </c>
      <c r="AO43" s="34">
        <f t="shared" si="3"/>
        <v>56</v>
      </c>
      <c r="AP43" s="22" t="str">
        <f t="shared" si="4"/>
        <v xml:space="preserve">Brimbank </v>
      </c>
      <c r="AQ43" s="35">
        <f t="shared" si="8"/>
        <v>5.769999999999996</v>
      </c>
      <c r="AR43" s="26"/>
      <c r="AS43" s="26"/>
    </row>
    <row r="44" spans="2:45" x14ac:dyDescent="0.45">
      <c r="B44" s="30">
        <v>38</v>
      </c>
      <c r="C44" s="27" t="s">
        <v>43</v>
      </c>
      <c r="D44" s="31">
        <v>8.6699999999999875</v>
      </c>
      <c r="E44" s="31">
        <v>11.217500000000001</v>
      </c>
      <c r="F44" s="31">
        <v>9.0125000000000028</v>
      </c>
      <c r="G44" s="31">
        <v>9.6124999999999972</v>
      </c>
      <c r="H44" s="31">
        <v>3.1375000000000028</v>
      </c>
      <c r="I44" s="31">
        <v>9.9424999999999955</v>
      </c>
      <c r="J44" s="31">
        <v>4.7000000000000028</v>
      </c>
      <c r="K44" s="31">
        <v>7.7400000000000091</v>
      </c>
      <c r="L44" s="31">
        <v>13.382499999999993</v>
      </c>
      <c r="M44" s="31">
        <v>12.407500000000013</v>
      </c>
      <c r="N44" s="31">
        <v>8.6799999999999926</v>
      </c>
      <c r="O44" s="31">
        <v>9.9224999999999994</v>
      </c>
      <c r="P44" s="31">
        <v>7.914999999999992</v>
      </c>
      <c r="Q44" s="31">
        <v>4.5</v>
      </c>
      <c r="R44" s="31">
        <v>6.4474999999999909</v>
      </c>
      <c r="S44" s="31">
        <v>6.5475000000000136</v>
      </c>
      <c r="T44" s="31">
        <v>4.0275000000000034</v>
      </c>
      <c r="U44" s="31">
        <v>6.5949999999999989</v>
      </c>
      <c r="AG44" s="42"/>
      <c r="AH44" s="42"/>
      <c r="AI44" s="42"/>
      <c r="AJ44" s="42"/>
      <c r="AK44" s="26"/>
      <c r="AL44" s="32" t="s">
        <v>43</v>
      </c>
      <c r="AM44" s="33">
        <f t="shared" si="7"/>
        <v>9.9424999999999955</v>
      </c>
      <c r="AN44" s="33">
        <f t="shared" si="2"/>
        <v>9.9462999999999955</v>
      </c>
      <c r="AO44" s="34">
        <f t="shared" si="3"/>
        <v>3</v>
      </c>
      <c r="AP44" s="22" t="str">
        <f t="shared" si="4"/>
        <v xml:space="preserve">Hume </v>
      </c>
      <c r="AQ44" s="35">
        <f t="shared" si="8"/>
        <v>5.75</v>
      </c>
      <c r="AR44" s="26"/>
      <c r="AS44" s="26"/>
    </row>
    <row r="45" spans="2:45" x14ac:dyDescent="0.45">
      <c r="B45" s="30">
        <v>39</v>
      </c>
      <c r="C45" s="27" t="s">
        <v>44</v>
      </c>
      <c r="D45" s="31">
        <v>9.5625</v>
      </c>
      <c r="E45" s="31">
        <v>10.840000000000003</v>
      </c>
      <c r="F45" s="31">
        <v>10.182500000000005</v>
      </c>
      <c r="G45" s="31">
        <v>9.2749999999999915</v>
      </c>
      <c r="H45" s="31">
        <v>8.7824999999999989</v>
      </c>
      <c r="I45" s="31">
        <v>4.457499999999996</v>
      </c>
      <c r="J45" s="31">
        <v>7.3774999999999977</v>
      </c>
      <c r="K45" s="31">
        <v>8.9825000000000159</v>
      </c>
      <c r="L45" s="31">
        <v>12.015000000000001</v>
      </c>
      <c r="M45" s="31">
        <v>11.530000000000001</v>
      </c>
      <c r="N45" s="31">
        <v>9.1824999999999903</v>
      </c>
      <c r="O45" s="31">
        <v>9.0625</v>
      </c>
      <c r="P45" s="31">
        <v>7.1924999999999955</v>
      </c>
      <c r="Q45" s="31">
        <v>8.61</v>
      </c>
      <c r="R45" s="31">
        <v>7.7024999999999864</v>
      </c>
      <c r="S45" s="31">
        <v>5.8700000000000045</v>
      </c>
      <c r="T45" s="31">
        <v>7.3400000000000034</v>
      </c>
      <c r="U45" s="31">
        <v>3.792500000000004</v>
      </c>
      <c r="AG45" s="42"/>
      <c r="AH45" s="42"/>
      <c r="AI45" s="42"/>
      <c r="AJ45" s="42"/>
      <c r="AK45" s="26"/>
      <c r="AL45" s="32" t="s">
        <v>44</v>
      </c>
      <c r="AM45" s="33">
        <f t="shared" si="7"/>
        <v>4.457499999999996</v>
      </c>
      <c r="AN45" s="33">
        <f t="shared" si="2"/>
        <v>4.4613999999999958</v>
      </c>
      <c r="AO45" s="34">
        <f t="shared" si="3"/>
        <v>55</v>
      </c>
      <c r="AP45" s="22" t="str">
        <f t="shared" si="4"/>
        <v xml:space="preserve">Yarra </v>
      </c>
      <c r="AQ45" s="35">
        <f t="shared" si="8"/>
        <v>5.6499999999999915</v>
      </c>
      <c r="AR45" s="26"/>
      <c r="AS45" s="26"/>
    </row>
    <row r="46" spans="2:45" x14ac:dyDescent="0.45">
      <c r="B46" s="30">
        <v>40</v>
      </c>
      <c r="C46" s="27" t="s">
        <v>45</v>
      </c>
      <c r="D46" s="31">
        <v>7.9699999999999847</v>
      </c>
      <c r="E46" s="31">
        <v>10.329999999999998</v>
      </c>
      <c r="F46" s="31">
        <v>10.582499999999996</v>
      </c>
      <c r="G46" s="31">
        <v>7.2649999999999864</v>
      </c>
      <c r="H46" s="31">
        <v>7.6349999999999909</v>
      </c>
      <c r="I46" s="31">
        <v>6.0974999999999966</v>
      </c>
      <c r="J46" s="31">
        <v>9.4424999999999955</v>
      </c>
      <c r="K46" s="31">
        <v>8.9950000000000045</v>
      </c>
      <c r="L46" s="31">
        <v>9.1250000000000142</v>
      </c>
      <c r="M46" s="31">
        <v>11.397500000000008</v>
      </c>
      <c r="N46" s="31">
        <v>9.667500000000004</v>
      </c>
      <c r="O46" s="31">
        <v>9.9399999999999977</v>
      </c>
      <c r="P46" s="31">
        <v>9.1999999999999886</v>
      </c>
      <c r="Q46" s="31">
        <v>8.7125000000000057</v>
      </c>
      <c r="R46" s="31">
        <v>8.4099999999999966</v>
      </c>
      <c r="S46" s="31">
        <v>9.9400000000000119</v>
      </c>
      <c r="T46" s="31">
        <v>8.5525000000000091</v>
      </c>
      <c r="U46" s="31">
        <v>8.6550000000000011</v>
      </c>
      <c r="AG46" s="42"/>
      <c r="AH46" s="42"/>
      <c r="AI46" s="42"/>
      <c r="AJ46" s="42"/>
      <c r="AK46" s="26"/>
      <c r="AL46" s="32" t="s">
        <v>45</v>
      </c>
      <c r="AM46" s="33">
        <f t="shared" si="7"/>
        <v>6.0974999999999966</v>
      </c>
      <c r="AN46" s="33">
        <f t="shared" si="2"/>
        <v>6.1014999999999961</v>
      </c>
      <c r="AO46" s="34">
        <f t="shared" si="3"/>
        <v>29</v>
      </c>
      <c r="AP46" s="22" t="str">
        <f t="shared" si="4"/>
        <v xml:space="preserve">Greater Bendigo </v>
      </c>
      <c r="AQ46" s="35">
        <f t="shared" si="8"/>
        <v>5.4650000000000034</v>
      </c>
      <c r="AR46" s="26"/>
      <c r="AS46" s="26"/>
    </row>
    <row r="47" spans="2:45" x14ac:dyDescent="0.45">
      <c r="B47" s="30">
        <v>41</v>
      </c>
      <c r="C47" s="27" t="s">
        <v>46</v>
      </c>
      <c r="D47" s="31">
        <v>9.8874999999999886</v>
      </c>
      <c r="E47" s="31">
        <v>8.0575000000000045</v>
      </c>
      <c r="F47" s="31">
        <v>5.1350000000000051</v>
      </c>
      <c r="G47" s="31">
        <v>3.9425000000000097</v>
      </c>
      <c r="H47" s="31">
        <v>6.1799999999999926</v>
      </c>
      <c r="I47" s="31">
        <v>1.667500000000004</v>
      </c>
      <c r="J47" s="31">
        <v>9.4899999999999949</v>
      </c>
      <c r="K47" s="31">
        <v>5.605000000000004</v>
      </c>
      <c r="L47" s="31">
        <v>8.6075000000000017</v>
      </c>
      <c r="M47" s="31">
        <v>5.3125</v>
      </c>
      <c r="N47" s="31">
        <v>7.0674999999999955</v>
      </c>
      <c r="O47" s="31">
        <v>10.522500000000008</v>
      </c>
      <c r="P47" s="31">
        <v>15.804999999999993</v>
      </c>
      <c r="Q47" s="31">
        <v>15.002499999999998</v>
      </c>
      <c r="R47" s="31">
        <v>16.810000000000002</v>
      </c>
      <c r="S47" s="31">
        <v>14.252499999999998</v>
      </c>
      <c r="T47" s="31">
        <v>6.355000000000004</v>
      </c>
      <c r="U47" s="31">
        <v>5.6799999999999926</v>
      </c>
      <c r="AG47" s="42"/>
      <c r="AH47" s="42"/>
      <c r="AI47" s="42"/>
      <c r="AJ47" s="42"/>
      <c r="AK47" s="26"/>
      <c r="AL47" s="32" t="s">
        <v>46</v>
      </c>
      <c r="AM47" s="33">
        <f t="shared" si="7"/>
        <v>1.667500000000004</v>
      </c>
      <c r="AN47" s="33">
        <f t="shared" si="2"/>
        <v>1.671600000000004</v>
      </c>
      <c r="AO47" s="34">
        <f t="shared" si="3"/>
        <v>73</v>
      </c>
      <c r="AP47" s="22" t="str">
        <f t="shared" si="4"/>
        <v xml:space="preserve">Maroondah </v>
      </c>
      <c r="AQ47" s="35">
        <f t="shared" si="8"/>
        <v>5.4449999999999932</v>
      </c>
      <c r="AR47" s="26"/>
      <c r="AS47" s="26"/>
    </row>
    <row r="48" spans="2:45" x14ac:dyDescent="0.45">
      <c r="B48" s="30">
        <v>42</v>
      </c>
      <c r="C48" s="27" t="s">
        <v>47</v>
      </c>
      <c r="D48" s="31">
        <v>8.227499999999992</v>
      </c>
      <c r="E48" s="31">
        <v>10.162500000000009</v>
      </c>
      <c r="F48" s="31">
        <v>10.43249999999999</v>
      </c>
      <c r="G48" s="31">
        <v>8.7374999999999972</v>
      </c>
      <c r="H48" s="31">
        <v>6.5099999999999909</v>
      </c>
      <c r="I48" s="31">
        <v>6.5724999999999909</v>
      </c>
      <c r="J48" s="31">
        <v>6.4200000000000159</v>
      </c>
      <c r="K48" s="31">
        <v>8.2324999999999875</v>
      </c>
      <c r="L48" s="31">
        <v>8.4275000000000091</v>
      </c>
      <c r="M48" s="31">
        <v>10.017499999999998</v>
      </c>
      <c r="N48" s="31">
        <v>8.5</v>
      </c>
      <c r="O48" s="31">
        <v>7.4775000000000063</v>
      </c>
      <c r="P48" s="31">
        <v>8.8674999999999926</v>
      </c>
      <c r="Q48" s="31">
        <v>8.0724999999999909</v>
      </c>
      <c r="R48" s="31">
        <v>8.6025000000000063</v>
      </c>
      <c r="S48" s="31">
        <v>7.3875000000000028</v>
      </c>
      <c r="T48" s="31">
        <v>7.477499999999992</v>
      </c>
      <c r="U48" s="31">
        <v>6.2775000000000034</v>
      </c>
      <c r="AG48" s="42"/>
      <c r="AH48" s="42"/>
      <c r="AI48" s="42"/>
      <c r="AJ48" s="42"/>
      <c r="AK48" s="26"/>
      <c r="AL48" s="32" t="s">
        <v>47</v>
      </c>
      <c r="AM48" s="33">
        <f t="shared" si="7"/>
        <v>6.5724999999999909</v>
      </c>
      <c r="AN48" s="33">
        <f t="shared" si="2"/>
        <v>6.5766999999999909</v>
      </c>
      <c r="AO48" s="34">
        <f t="shared" si="3"/>
        <v>21</v>
      </c>
      <c r="AP48" s="22" t="str">
        <f t="shared" si="4"/>
        <v xml:space="preserve">Banyule </v>
      </c>
      <c r="AQ48" s="35">
        <f t="shared" si="8"/>
        <v>5.4125000000000085</v>
      </c>
      <c r="AR48" s="26"/>
      <c r="AS48" s="26"/>
    </row>
    <row r="49" spans="2:45" x14ac:dyDescent="0.45">
      <c r="B49" s="30">
        <v>43</v>
      </c>
      <c r="C49" s="27" t="s">
        <v>48</v>
      </c>
      <c r="D49" s="31">
        <v>8.5625</v>
      </c>
      <c r="E49" s="31">
        <v>10.737500000000011</v>
      </c>
      <c r="F49" s="31">
        <v>9.2025000000000006</v>
      </c>
      <c r="G49" s="31">
        <v>7.7874999999999943</v>
      </c>
      <c r="H49" s="31">
        <v>5.8200000000000074</v>
      </c>
      <c r="I49" s="31">
        <v>5.4449999999999932</v>
      </c>
      <c r="J49" s="31">
        <v>7.644999999999996</v>
      </c>
      <c r="K49" s="31">
        <v>7.8799999999999955</v>
      </c>
      <c r="L49" s="31">
        <v>9.1975000000000051</v>
      </c>
      <c r="M49" s="31">
        <v>9.6850000000000023</v>
      </c>
      <c r="N49" s="31">
        <v>7.835000000000008</v>
      </c>
      <c r="O49" s="31">
        <v>8.9124999999999943</v>
      </c>
      <c r="P49" s="31">
        <v>8.3499999999999943</v>
      </c>
      <c r="Q49" s="31">
        <v>8.3950000000000102</v>
      </c>
      <c r="R49" s="31">
        <v>7.3050000000000068</v>
      </c>
      <c r="S49" s="31">
        <v>6.9950000000000045</v>
      </c>
      <c r="T49" s="31">
        <v>5.7349999999999994</v>
      </c>
      <c r="U49" s="31">
        <v>4.6500000000000057</v>
      </c>
      <c r="AG49" s="42"/>
      <c r="AH49" s="42"/>
      <c r="AI49" s="42"/>
      <c r="AJ49" s="42"/>
      <c r="AK49" s="26"/>
      <c r="AL49" s="32" t="s">
        <v>48</v>
      </c>
      <c r="AM49" s="33">
        <f t="shared" si="7"/>
        <v>5.4449999999999932</v>
      </c>
      <c r="AN49" s="33">
        <f t="shared" si="2"/>
        <v>5.4492999999999929</v>
      </c>
      <c r="AO49" s="34">
        <f t="shared" si="3"/>
        <v>41</v>
      </c>
      <c r="AP49" s="22" t="str">
        <f t="shared" si="4"/>
        <v xml:space="preserve">Ballarat </v>
      </c>
      <c r="AQ49" s="35">
        <f t="shared" si="8"/>
        <v>5.2925000000000182</v>
      </c>
      <c r="AR49" s="26"/>
      <c r="AS49" s="26"/>
    </row>
    <row r="50" spans="2:45" x14ac:dyDescent="0.45">
      <c r="B50" s="30">
        <v>44</v>
      </c>
      <c r="C50" s="27" t="s">
        <v>49</v>
      </c>
      <c r="D50" s="31">
        <v>11.977500000000006</v>
      </c>
      <c r="E50" s="31">
        <v>15.712500000000006</v>
      </c>
      <c r="F50" s="31">
        <v>11.629999999999995</v>
      </c>
      <c r="G50" s="31">
        <v>12.070000000000007</v>
      </c>
      <c r="H50" s="31">
        <v>10.780000000000001</v>
      </c>
      <c r="I50" s="31">
        <v>10.185000000000002</v>
      </c>
      <c r="J50" s="31">
        <v>11.802500000000009</v>
      </c>
      <c r="K50" s="31">
        <v>17.199999999999989</v>
      </c>
      <c r="L50" s="31">
        <v>16.79249999999999</v>
      </c>
      <c r="M50" s="31">
        <v>14.319999999999993</v>
      </c>
      <c r="N50" s="31">
        <v>14.295000000000002</v>
      </c>
      <c r="O50" s="31">
        <v>11.952500000000001</v>
      </c>
      <c r="P50" s="31">
        <v>15.35499999999999</v>
      </c>
      <c r="Q50" s="31">
        <v>16.717500000000001</v>
      </c>
      <c r="R50" s="31">
        <v>18.162500000000009</v>
      </c>
      <c r="S50" s="31">
        <v>14.674999999999997</v>
      </c>
      <c r="T50" s="31">
        <v>14.812500000000014</v>
      </c>
      <c r="U50" s="31">
        <v>13.205000000000013</v>
      </c>
      <c r="AG50" s="42"/>
      <c r="AH50" s="42"/>
      <c r="AI50" s="42"/>
      <c r="AJ50" s="42"/>
      <c r="AK50" s="26"/>
      <c r="AL50" s="32" t="s">
        <v>49</v>
      </c>
      <c r="AM50" s="33">
        <f t="shared" si="7"/>
        <v>10.185000000000002</v>
      </c>
      <c r="AN50" s="33">
        <f t="shared" si="2"/>
        <v>10.189400000000003</v>
      </c>
      <c r="AO50" s="34">
        <f t="shared" si="3"/>
        <v>2</v>
      </c>
      <c r="AP50" s="22" t="str">
        <f t="shared" si="4"/>
        <v xml:space="preserve">Colac-Otway </v>
      </c>
      <c r="AQ50" s="35">
        <f t="shared" si="8"/>
        <v>5.2800000000000011</v>
      </c>
      <c r="AR50" s="26"/>
      <c r="AS50" s="26"/>
    </row>
    <row r="51" spans="2:45" x14ac:dyDescent="0.45">
      <c r="B51" s="30">
        <v>45</v>
      </c>
      <c r="C51" s="27" t="s">
        <v>50</v>
      </c>
      <c r="D51" s="31">
        <v>8.5174999999999983</v>
      </c>
      <c r="E51" s="31">
        <v>8.8649999999999949</v>
      </c>
      <c r="F51" s="31">
        <v>9.3825000000000074</v>
      </c>
      <c r="G51" s="31">
        <v>7.8075000000000045</v>
      </c>
      <c r="H51" s="31">
        <v>6.8074999999999903</v>
      </c>
      <c r="I51" s="31">
        <v>5.8474999999999966</v>
      </c>
      <c r="J51" s="31">
        <v>7.2750000000000057</v>
      </c>
      <c r="K51" s="31">
        <v>6.9200000000000017</v>
      </c>
      <c r="L51" s="31">
        <v>7.4799999999999898</v>
      </c>
      <c r="M51" s="31">
        <v>10.862499999999997</v>
      </c>
      <c r="N51" s="31">
        <v>7.7999999999999972</v>
      </c>
      <c r="O51" s="31">
        <v>8.0049999999999955</v>
      </c>
      <c r="P51" s="31">
        <v>7.0125000000000028</v>
      </c>
      <c r="Q51" s="31">
        <v>6.0374999999999943</v>
      </c>
      <c r="R51" s="31">
        <v>6.0799999999999983</v>
      </c>
      <c r="S51" s="31">
        <v>5.5900000000000034</v>
      </c>
      <c r="T51" s="31">
        <v>4.4650000000000034</v>
      </c>
      <c r="U51" s="31">
        <v>4.8575000000000017</v>
      </c>
      <c r="AG51" s="42"/>
      <c r="AH51" s="42"/>
      <c r="AI51" s="42"/>
      <c r="AJ51" s="42"/>
      <c r="AK51" s="26"/>
      <c r="AL51" s="32" t="s">
        <v>50</v>
      </c>
      <c r="AM51" s="33">
        <f t="shared" si="7"/>
        <v>5.8474999999999966</v>
      </c>
      <c r="AN51" s="33">
        <f t="shared" si="2"/>
        <v>5.8519999999999968</v>
      </c>
      <c r="AO51" s="34">
        <f t="shared" si="3"/>
        <v>34</v>
      </c>
      <c r="AP51" s="22" t="str">
        <f t="shared" si="4"/>
        <v xml:space="preserve">Darebin </v>
      </c>
      <c r="AQ51" s="35">
        <f t="shared" si="8"/>
        <v>5.1400000000000006</v>
      </c>
      <c r="AR51" s="26"/>
      <c r="AS51" s="26"/>
    </row>
    <row r="52" spans="2:45" x14ac:dyDescent="0.45">
      <c r="B52" s="30">
        <v>46</v>
      </c>
      <c r="C52" s="27" t="s">
        <v>51</v>
      </c>
      <c r="D52" s="31">
        <v>8.9200000000000017</v>
      </c>
      <c r="E52" s="31">
        <v>10.642500000000013</v>
      </c>
      <c r="F52" s="31">
        <v>11.400000000000006</v>
      </c>
      <c r="G52" s="31">
        <v>9.75</v>
      </c>
      <c r="H52" s="31">
        <v>10.217500000000001</v>
      </c>
      <c r="I52" s="31">
        <v>6.7025000000000006</v>
      </c>
      <c r="J52" s="31">
        <v>6.0524999999999949</v>
      </c>
      <c r="K52" s="31">
        <v>8.457499999999996</v>
      </c>
      <c r="L52" s="31">
        <v>6.5324999999999989</v>
      </c>
      <c r="M52" s="31">
        <v>12.909999999999997</v>
      </c>
      <c r="N52" s="31">
        <v>8.4475000000000051</v>
      </c>
      <c r="O52" s="31">
        <v>9.4250000000000114</v>
      </c>
      <c r="P52" s="31">
        <v>9.0974999999999966</v>
      </c>
      <c r="Q52" s="31">
        <v>7.2150000000000034</v>
      </c>
      <c r="R52" s="31">
        <v>7.4249999999999972</v>
      </c>
      <c r="S52" s="31">
        <v>7.3599999999999994</v>
      </c>
      <c r="T52" s="31">
        <v>4.0024999999999977</v>
      </c>
      <c r="U52" s="31">
        <v>3.9700000000000131</v>
      </c>
      <c r="AG52" s="42"/>
      <c r="AH52" s="42"/>
      <c r="AI52" s="42"/>
      <c r="AJ52" s="42"/>
      <c r="AK52" s="26"/>
      <c r="AL52" s="32" t="s">
        <v>51</v>
      </c>
      <c r="AM52" s="33">
        <f t="shared" si="7"/>
        <v>6.7025000000000006</v>
      </c>
      <c r="AN52" s="33">
        <f t="shared" si="2"/>
        <v>6.7071000000000005</v>
      </c>
      <c r="AO52" s="34">
        <f t="shared" si="3"/>
        <v>17</v>
      </c>
      <c r="AP52" s="22" t="str">
        <f t="shared" si="4"/>
        <v xml:space="preserve">Frankston </v>
      </c>
      <c r="AQ52" s="35">
        <f t="shared" si="8"/>
        <v>5.042500000000004</v>
      </c>
      <c r="AR52" s="26"/>
      <c r="AS52" s="26"/>
    </row>
    <row r="53" spans="2:45" x14ac:dyDescent="0.45">
      <c r="B53" s="30">
        <v>47</v>
      </c>
      <c r="C53" s="27" t="s">
        <v>52</v>
      </c>
      <c r="D53" s="31">
        <v>6.3224999999999909</v>
      </c>
      <c r="E53" s="31">
        <v>8.9350000000000023</v>
      </c>
      <c r="F53" s="31">
        <v>9.1849999999999881</v>
      </c>
      <c r="G53" s="31">
        <v>6.5600000000000023</v>
      </c>
      <c r="H53" s="31">
        <v>5.8849999999999909</v>
      </c>
      <c r="I53" s="31">
        <v>3.7300000000000182</v>
      </c>
      <c r="J53" s="31">
        <v>4.6650000000000063</v>
      </c>
      <c r="K53" s="31">
        <v>6.542500000000004</v>
      </c>
      <c r="L53" s="31">
        <v>7.8449999999999989</v>
      </c>
      <c r="M53" s="31">
        <v>9.4224999999999994</v>
      </c>
      <c r="N53" s="31">
        <v>6.727499999999992</v>
      </c>
      <c r="O53" s="31">
        <v>7.2375000000000114</v>
      </c>
      <c r="P53" s="31">
        <v>7.2300000000000182</v>
      </c>
      <c r="Q53" s="31">
        <v>5.4949999999999903</v>
      </c>
      <c r="R53" s="31">
        <v>6.4699999999999989</v>
      </c>
      <c r="S53" s="31">
        <v>4.3575000000000017</v>
      </c>
      <c r="T53" s="31">
        <v>3.6899999999999977</v>
      </c>
      <c r="U53" s="31">
        <v>4.1800000000000068</v>
      </c>
      <c r="AG53" s="42"/>
      <c r="AH53" s="42"/>
      <c r="AI53" s="42"/>
      <c r="AJ53" s="42"/>
      <c r="AK53" s="26"/>
      <c r="AL53" s="32" t="s">
        <v>52</v>
      </c>
      <c r="AM53" s="33">
        <f t="shared" si="7"/>
        <v>3.7300000000000182</v>
      </c>
      <c r="AN53" s="33">
        <f t="shared" si="2"/>
        <v>3.7347000000000183</v>
      </c>
      <c r="AO53" s="34">
        <f t="shared" si="3"/>
        <v>59</v>
      </c>
      <c r="AP53" s="22" t="str">
        <f t="shared" si="4"/>
        <v xml:space="preserve">Whittlesea </v>
      </c>
      <c r="AQ53" s="35">
        <f t="shared" si="8"/>
        <v>5.022500000000008</v>
      </c>
      <c r="AR53" s="26"/>
      <c r="AS53" s="26"/>
    </row>
    <row r="54" spans="2:45" x14ac:dyDescent="0.45">
      <c r="B54" s="30">
        <v>48</v>
      </c>
      <c r="C54" s="27" t="s">
        <v>53</v>
      </c>
      <c r="D54" s="31">
        <v>6.9500000000000028</v>
      </c>
      <c r="E54" s="31">
        <v>6.664999999999992</v>
      </c>
      <c r="F54" s="31">
        <v>8.8050000000000068</v>
      </c>
      <c r="G54" s="31">
        <v>7.6550000000000011</v>
      </c>
      <c r="H54" s="31">
        <v>6.2949999999999875</v>
      </c>
      <c r="I54" s="31">
        <v>4.6174999999999926</v>
      </c>
      <c r="J54" s="31">
        <v>4.9799999999999898</v>
      </c>
      <c r="K54" s="31">
        <v>4.5674999999999955</v>
      </c>
      <c r="L54" s="31">
        <v>5.7224999999999966</v>
      </c>
      <c r="M54" s="31">
        <v>8.0125000000000028</v>
      </c>
      <c r="N54" s="31">
        <v>5.8375000000000057</v>
      </c>
      <c r="O54" s="31">
        <v>6.7199999999999989</v>
      </c>
      <c r="P54" s="31">
        <v>7.602499999999992</v>
      </c>
      <c r="Q54" s="31">
        <v>6.460000000000008</v>
      </c>
      <c r="R54" s="31">
        <v>4.7999999999999972</v>
      </c>
      <c r="S54" s="31">
        <v>5.9950000000000045</v>
      </c>
      <c r="T54" s="31">
        <v>4.8849999999999909</v>
      </c>
      <c r="U54" s="31">
        <v>3.2649999999999864</v>
      </c>
      <c r="AG54" s="42"/>
      <c r="AH54" s="42"/>
      <c r="AI54" s="42"/>
      <c r="AJ54" s="42"/>
      <c r="AK54" s="26"/>
      <c r="AL54" s="32" t="s">
        <v>53</v>
      </c>
      <c r="AM54" s="33">
        <f t="shared" si="7"/>
        <v>4.6174999999999926</v>
      </c>
      <c r="AN54" s="33">
        <f t="shared" si="2"/>
        <v>4.622299999999993</v>
      </c>
      <c r="AO54" s="34">
        <f t="shared" si="3"/>
        <v>53</v>
      </c>
      <c r="AP54" s="22" t="str">
        <f t="shared" si="4"/>
        <v xml:space="preserve">Northern Grampians </v>
      </c>
      <c r="AQ54" s="35">
        <f t="shared" si="8"/>
        <v>4.9924999999999926</v>
      </c>
      <c r="AR54" s="26"/>
      <c r="AS54" s="26"/>
    </row>
    <row r="55" spans="2:45" x14ac:dyDescent="0.45">
      <c r="B55" s="30">
        <v>49</v>
      </c>
      <c r="C55" s="27" t="s">
        <v>54</v>
      </c>
      <c r="D55" s="31">
        <v>7.8224999999999909</v>
      </c>
      <c r="E55" s="31">
        <v>8.6175000000000068</v>
      </c>
      <c r="F55" s="31">
        <v>10.897500000000008</v>
      </c>
      <c r="G55" s="31">
        <v>9.3250000000000171</v>
      </c>
      <c r="H55" s="31">
        <v>7.5499999999999972</v>
      </c>
      <c r="I55" s="31">
        <v>6.6999999999999886</v>
      </c>
      <c r="J55" s="31">
        <v>8.147500000000008</v>
      </c>
      <c r="K55" s="31">
        <v>8.769999999999996</v>
      </c>
      <c r="L55" s="31">
        <v>9.3325000000000102</v>
      </c>
      <c r="M55" s="31">
        <v>12.539999999999992</v>
      </c>
      <c r="N55" s="31">
        <v>11.185000000000016</v>
      </c>
      <c r="O55" s="31">
        <v>10.327500000000001</v>
      </c>
      <c r="P55" s="31">
        <v>10.692499999999995</v>
      </c>
      <c r="Q55" s="31">
        <v>9.3425000000000011</v>
      </c>
      <c r="R55" s="31">
        <v>8.6975000000000051</v>
      </c>
      <c r="S55" s="31">
        <v>8.7874999999999943</v>
      </c>
      <c r="T55" s="31">
        <v>7.7049999999999983</v>
      </c>
      <c r="U55" s="31">
        <v>6.5374999999999943</v>
      </c>
      <c r="AG55" s="42"/>
      <c r="AH55" s="42"/>
      <c r="AI55" s="42"/>
      <c r="AJ55" s="42"/>
      <c r="AK55" s="26"/>
      <c r="AL55" s="32" t="s">
        <v>54</v>
      </c>
      <c r="AM55" s="33">
        <f t="shared" si="7"/>
        <v>6.6999999999999886</v>
      </c>
      <c r="AN55" s="33">
        <f t="shared" si="2"/>
        <v>6.7048999999999888</v>
      </c>
      <c r="AO55" s="34">
        <f t="shared" si="3"/>
        <v>18</v>
      </c>
      <c r="AP55" s="22" t="str">
        <f t="shared" si="4"/>
        <v xml:space="preserve">Nillumbik </v>
      </c>
      <c r="AQ55" s="35">
        <f t="shared" si="8"/>
        <v>4.9000000000000057</v>
      </c>
      <c r="AR55" s="26"/>
      <c r="AS55" s="26"/>
    </row>
    <row r="56" spans="2:45" x14ac:dyDescent="0.45">
      <c r="B56" s="30">
        <v>50</v>
      </c>
      <c r="C56" s="27" t="s">
        <v>55</v>
      </c>
      <c r="D56" s="31">
        <v>6.8924999999999841</v>
      </c>
      <c r="E56" s="31">
        <v>8.6699999999999875</v>
      </c>
      <c r="F56" s="31">
        <v>8.0124999999999886</v>
      </c>
      <c r="G56" s="31">
        <v>6.9325000000000045</v>
      </c>
      <c r="H56" s="31">
        <v>5.394999999999996</v>
      </c>
      <c r="I56" s="31">
        <v>4.582499999999996</v>
      </c>
      <c r="J56" s="31">
        <v>5.5450000000000017</v>
      </c>
      <c r="K56" s="31">
        <v>6.7025000000000148</v>
      </c>
      <c r="L56" s="31">
        <v>7.7224999999999966</v>
      </c>
      <c r="M56" s="31">
        <v>10.727499999999992</v>
      </c>
      <c r="N56" s="31">
        <v>9.9524999999999864</v>
      </c>
      <c r="O56" s="31">
        <v>9.7449999999999903</v>
      </c>
      <c r="P56" s="31">
        <v>7.1599999999999966</v>
      </c>
      <c r="Q56" s="31">
        <v>6.5024999999999977</v>
      </c>
      <c r="R56" s="31">
        <v>6.6624999999999943</v>
      </c>
      <c r="S56" s="31">
        <v>5.9274999999999949</v>
      </c>
      <c r="T56" s="31">
        <v>6.7475000000000023</v>
      </c>
      <c r="U56" s="31">
        <v>5.019999999999996</v>
      </c>
      <c r="AG56" s="42"/>
      <c r="AH56" s="42"/>
      <c r="AI56" s="42"/>
      <c r="AJ56" s="42"/>
      <c r="AK56" s="26"/>
      <c r="AL56" s="32" t="s">
        <v>55</v>
      </c>
      <c r="AM56" s="33">
        <f t="shared" si="7"/>
        <v>4.582499999999996</v>
      </c>
      <c r="AN56" s="33">
        <f t="shared" si="2"/>
        <v>4.5874999999999959</v>
      </c>
      <c r="AO56" s="34">
        <f t="shared" si="3"/>
        <v>54</v>
      </c>
      <c r="AP56" s="22" t="str">
        <f t="shared" si="4"/>
        <v xml:space="preserve">Greater Geelong </v>
      </c>
      <c r="AQ56" s="35">
        <f t="shared" si="8"/>
        <v>4.8675000000000068</v>
      </c>
      <c r="AR56" s="26"/>
      <c r="AS56" s="26"/>
    </row>
    <row r="57" spans="2:45" x14ac:dyDescent="0.45">
      <c r="B57" s="30">
        <v>51</v>
      </c>
      <c r="C57" s="27" t="s">
        <v>56</v>
      </c>
      <c r="D57" s="31">
        <v>7.0100000000000051</v>
      </c>
      <c r="E57" s="31">
        <v>7.2224999999999966</v>
      </c>
      <c r="F57" s="31">
        <v>10.692499999999995</v>
      </c>
      <c r="G57" s="31">
        <v>6.6424999999999983</v>
      </c>
      <c r="H57" s="31">
        <v>6.4749999999999943</v>
      </c>
      <c r="I57" s="31">
        <v>6.8025000000000091</v>
      </c>
      <c r="J57" s="31">
        <v>6.1774999999999949</v>
      </c>
      <c r="K57" s="31">
        <v>6.2500000000000142</v>
      </c>
      <c r="L57" s="31">
        <v>5.4050000000000011</v>
      </c>
      <c r="M57" s="31">
        <v>9.8499999999999943</v>
      </c>
      <c r="N57" s="31">
        <v>5.7075000000000102</v>
      </c>
      <c r="O57" s="31">
        <v>6.6275000000000119</v>
      </c>
      <c r="P57" s="31">
        <v>7.2524999999999977</v>
      </c>
      <c r="Q57" s="31">
        <v>8.6674999999999898</v>
      </c>
      <c r="R57" s="31">
        <v>8.1450000000000102</v>
      </c>
      <c r="S57" s="31">
        <v>8.0600000000000023</v>
      </c>
      <c r="T57" s="31">
        <v>7.9099999999999966</v>
      </c>
      <c r="U57" s="31">
        <v>4.0324999999999989</v>
      </c>
      <c r="AG57" s="42"/>
      <c r="AH57" s="42"/>
      <c r="AI57" s="42"/>
      <c r="AJ57" s="42"/>
      <c r="AK57" s="26"/>
      <c r="AL57" s="32" t="s">
        <v>56</v>
      </c>
      <c r="AM57" s="33">
        <f t="shared" si="7"/>
        <v>6.8025000000000091</v>
      </c>
      <c r="AN57" s="33">
        <f t="shared" si="2"/>
        <v>6.8076000000000088</v>
      </c>
      <c r="AO57" s="34">
        <f t="shared" si="3"/>
        <v>15</v>
      </c>
      <c r="AP57" s="22" t="str">
        <f t="shared" si="4"/>
        <v xml:space="preserve">Benalla </v>
      </c>
      <c r="AQ57" s="35">
        <f t="shared" si="8"/>
        <v>4.6899999999999977</v>
      </c>
      <c r="AR57" s="26"/>
      <c r="AS57" s="26"/>
    </row>
    <row r="58" spans="2:45" x14ac:dyDescent="0.45">
      <c r="B58" s="30">
        <v>52</v>
      </c>
      <c r="C58" s="27" t="s">
        <v>57</v>
      </c>
      <c r="D58" s="31">
        <v>9.3824999999999932</v>
      </c>
      <c r="E58" s="31">
        <v>9.042500000000004</v>
      </c>
      <c r="F58" s="31">
        <v>8.3274999999999864</v>
      </c>
      <c r="G58" s="31">
        <v>8.4100000000000108</v>
      </c>
      <c r="H58" s="31">
        <v>7.2875000000000085</v>
      </c>
      <c r="I58" s="31">
        <v>6.8500000000000085</v>
      </c>
      <c r="J58" s="31">
        <v>7.835000000000008</v>
      </c>
      <c r="K58" s="31">
        <v>8.2374999999999972</v>
      </c>
      <c r="L58" s="31">
        <v>8.7124999999999915</v>
      </c>
      <c r="M58" s="31">
        <v>9.8125</v>
      </c>
      <c r="N58" s="31">
        <v>8.6899999999999977</v>
      </c>
      <c r="O58" s="31">
        <v>9.4675000000000011</v>
      </c>
      <c r="P58" s="31">
        <v>10.117499999999993</v>
      </c>
      <c r="Q58" s="31">
        <v>8.6049999999999898</v>
      </c>
      <c r="R58" s="31">
        <v>7.9050000000000011</v>
      </c>
      <c r="S58" s="31">
        <v>7.6599999999999966</v>
      </c>
      <c r="T58" s="31">
        <v>6.4325000000000045</v>
      </c>
      <c r="U58" s="31">
        <v>5.5875000000000057</v>
      </c>
      <c r="AG58" s="42"/>
      <c r="AH58" s="42"/>
      <c r="AI58" s="42"/>
      <c r="AJ58" s="42"/>
      <c r="AK58" s="26"/>
      <c r="AL58" s="32" t="s">
        <v>57</v>
      </c>
      <c r="AM58" s="33">
        <f t="shared" si="7"/>
        <v>6.8500000000000085</v>
      </c>
      <c r="AN58" s="33">
        <f t="shared" si="2"/>
        <v>6.8552000000000088</v>
      </c>
      <c r="AO58" s="34">
        <f t="shared" si="3"/>
        <v>13</v>
      </c>
      <c r="AP58" s="22" t="str">
        <f t="shared" si="4"/>
        <v xml:space="preserve">Whitehorse </v>
      </c>
      <c r="AQ58" s="35">
        <f t="shared" si="8"/>
        <v>4.6724999999999994</v>
      </c>
      <c r="AR58" s="26"/>
      <c r="AS58" s="26"/>
    </row>
    <row r="59" spans="2:45" x14ac:dyDescent="0.45">
      <c r="B59" s="30">
        <v>53</v>
      </c>
      <c r="C59" s="27" t="s">
        <v>58</v>
      </c>
      <c r="D59" s="31">
        <v>6.9975000000000023</v>
      </c>
      <c r="E59" s="31">
        <v>9.664999999999992</v>
      </c>
      <c r="F59" s="31">
        <v>10.072500000000005</v>
      </c>
      <c r="G59" s="31">
        <v>7.7049999999999983</v>
      </c>
      <c r="H59" s="31">
        <v>7.4099999999999966</v>
      </c>
      <c r="I59" s="31">
        <v>6.4899999999999949</v>
      </c>
      <c r="J59" s="31">
        <v>5.8125</v>
      </c>
      <c r="K59" s="31">
        <v>7.6124999999999972</v>
      </c>
      <c r="L59" s="31">
        <v>9.0499999999999972</v>
      </c>
      <c r="M59" s="31">
        <v>10.917500000000004</v>
      </c>
      <c r="N59" s="31">
        <v>8.2999999999999972</v>
      </c>
      <c r="O59" s="31">
        <v>8.8575000000000017</v>
      </c>
      <c r="P59" s="31">
        <v>7.4650000000000034</v>
      </c>
      <c r="Q59" s="31">
        <v>7.6225000000000023</v>
      </c>
      <c r="R59" s="31">
        <v>8.6599999999999966</v>
      </c>
      <c r="S59" s="31">
        <v>6.5649999999999977</v>
      </c>
      <c r="T59" s="31">
        <v>6.7625000000000028</v>
      </c>
      <c r="U59" s="31">
        <v>6.8100000000000023</v>
      </c>
      <c r="AG59" s="42"/>
      <c r="AH59" s="42"/>
      <c r="AI59" s="42"/>
      <c r="AJ59" s="42"/>
      <c r="AK59" s="26"/>
      <c r="AL59" s="32" t="s">
        <v>58</v>
      </c>
      <c r="AM59" s="33">
        <f t="shared" si="7"/>
        <v>6.4899999999999949</v>
      </c>
      <c r="AN59" s="33">
        <f t="shared" si="2"/>
        <v>6.495299999999995</v>
      </c>
      <c r="AO59" s="34">
        <f t="shared" si="3"/>
        <v>24</v>
      </c>
      <c r="AP59" s="22" t="str">
        <f t="shared" si="4"/>
        <v xml:space="preserve">Moira </v>
      </c>
      <c r="AQ59" s="35">
        <f t="shared" si="8"/>
        <v>4.6174999999999926</v>
      </c>
      <c r="AR59" s="26"/>
      <c r="AS59" s="26"/>
    </row>
    <row r="60" spans="2:45" x14ac:dyDescent="0.45">
      <c r="B60" s="30">
        <v>54</v>
      </c>
      <c r="C60" s="27" t="s">
        <v>59</v>
      </c>
      <c r="D60" s="31">
        <v>13.8125</v>
      </c>
      <c r="E60" s="31">
        <v>14.600000000000009</v>
      </c>
      <c r="F60" s="31">
        <v>15.674999999999997</v>
      </c>
      <c r="G60" s="31">
        <v>12.422500000000014</v>
      </c>
      <c r="H60" s="31">
        <v>12.047499999999999</v>
      </c>
      <c r="I60" s="31">
        <v>8.7399999999999949</v>
      </c>
      <c r="J60" s="31">
        <v>11.737499999999997</v>
      </c>
      <c r="K60" s="31">
        <v>13.300000000000011</v>
      </c>
      <c r="L60" s="31">
        <v>14.60499999999999</v>
      </c>
      <c r="M60" s="31">
        <v>16.272500000000008</v>
      </c>
      <c r="N60" s="31">
        <v>11.144999999999996</v>
      </c>
      <c r="O60" s="31">
        <v>14.865000000000009</v>
      </c>
      <c r="P60" s="31">
        <v>16.515000000000001</v>
      </c>
      <c r="Q60" s="31">
        <v>12.747499999999988</v>
      </c>
      <c r="R60" s="31">
        <v>17.61</v>
      </c>
      <c r="S60" s="31">
        <v>10.515000000000001</v>
      </c>
      <c r="T60" s="31">
        <v>10.35499999999999</v>
      </c>
      <c r="U60" s="31">
        <v>8.8999999999999915</v>
      </c>
      <c r="AG60" s="42"/>
      <c r="AH60" s="42"/>
      <c r="AI60" s="42"/>
      <c r="AJ60" s="42"/>
      <c r="AK60" s="26"/>
      <c r="AL60" s="32" t="s">
        <v>59</v>
      </c>
      <c r="AM60" s="33">
        <f t="shared" si="7"/>
        <v>8.7399999999999949</v>
      </c>
      <c r="AN60" s="33">
        <f t="shared" si="2"/>
        <v>8.7453999999999947</v>
      </c>
      <c r="AO60" s="34">
        <f t="shared" si="3"/>
        <v>5</v>
      </c>
      <c r="AP60" s="22" t="str">
        <f t="shared" si="4"/>
        <v xml:space="preserve">Moonee Valley </v>
      </c>
      <c r="AQ60" s="35">
        <f t="shared" si="8"/>
        <v>4.582499999999996</v>
      </c>
      <c r="AR60" s="26"/>
      <c r="AS60" s="26"/>
    </row>
    <row r="61" spans="2:45" x14ac:dyDescent="0.45">
      <c r="B61" s="30">
        <v>55</v>
      </c>
      <c r="C61" s="27" t="s">
        <v>60</v>
      </c>
      <c r="D61" s="31">
        <v>6.1350000000000051</v>
      </c>
      <c r="E61" s="31">
        <v>6.4900000000000091</v>
      </c>
      <c r="F61" s="31">
        <v>3.519999999999996</v>
      </c>
      <c r="G61" s="31">
        <v>6.9124999999999943</v>
      </c>
      <c r="H61" s="31">
        <v>4.0775000000000006</v>
      </c>
      <c r="I61" s="31">
        <v>3.7025000000000148</v>
      </c>
      <c r="J61" s="31">
        <v>4.3450000000000131</v>
      </c>
      <c r="K61" s="31">
        <v>5.5499999999999972</v>
      </c>
      <c r="L61" s="31">
        <v>7.0999999999999943</v>
      </c>
      <c r="M61" s="31">
        <v>5.394999999999996</v>
      </c>
      <c r="N61" s="31">
        <v>6.3849999999999909</v>
      </c>
      <c r="O61" s="31">
        <v>5.0625</v>
      </c>
      <c r="P61" s="31">
        <v>7.2175000000000011</v>
      </c>
      <c r="Q61" s="31">
        <v>5.6724999999999994</v>
      </c>
      <c r="R61" s="31">
        <v>6.1099999999999994</v>
      </c>
      <c r="S61" s="31">
        <v>5.7575000000000074</v>
      </c>
      <c r="T61" s="31">
        <v>8.2724999999999937</v>
      </c>
      <c r="U61" s="31">
        <v>4.2475000000000023</v>
      </c>
      <c r="AG61" s="42"/>
      <c r="AH61" s="42"/>
      <c r="AI61" s="42"/>
      <c r="AJ61" s="42"/>
      <c r="AK61" s="26"/>
      <c r="AL61" s="32" t="s">
        <v>60</v>
      </c>
      <c r="AM61" s="33">
        <f t="shared" si="7"/>
        <v>3.7025000000000148</v>
      </c>
      <c r="AN61" s="33">
        <f t="shared" si="2"/>
        <v>3.7080000000000148</v>
      </c>
      <c r="AO61" s="34">
        <f t="shared" si="3"/>
        <v>60</v>
      </c>
      <c r="AP61" s="22" t="str">
        <f t="shared" si="4"/>
        <v xml:space="preserve">Macedon Ranges </v>
      </c>
      <c r="AQ61" s="35">
        <f t="shared" si="8"/>
        <v>4.457499999999996</v>
      </c>
      <c r="AR61" s="26"/>
      <c r="AS61" s="26"/>
    </row>
    <row r="62" spans="2:45" x14ac:dyDescent="0.45">
      <c r="B62" s="30">
        <v>56</v>
      </c>
      <c r="C62" s="27" t="s">
        <v>61</v>
      </c>
      <c r="D62" s="31">
        <v>8.9799999999999898</v>
      </c>
      <c r="E62" s="31">
        <v>8.9074999999999989</v>
      </c>
      <c r="F62" s="31">
        <v>7.1400000000000006</v>
      </c>
      <c r="G62" s="31">
        <v>7.1075000000000017</v>
      </c>
      <c r="H62" s="31">
        <v>1.9975000000000023</v>
      </c>
      <c r="I62" s="31">
        <v>1.7199999999999989</v>
      </c>
      <c r="J62" s="31">
        <v>5.6574999999999989</v>
      </c>
      <c r="K62" s="31">
        <v>11.572499999999991</v>
      </c>
      <c r="L62" s="31">
        <v>9.2749999999999915</v>
      </c>
      <c r="M62" s="31">
        <v>8.3375000000000057</v>
      </c>
      <c r="N62" s="31">
        <v>7.7125000000000057</v>
      </c>
      <c r="O62" s="31">
        <v>5.5250000000000057</v>
      </c>
      <c r="P62" s="31">
        <v>9.6774999999999949</v>
      </c>
      <c r="Q62" s="31">
        <v>8.61</v>
      </c>
      <c r="R62" s="31">
        <v>7.2049999999999983</v>
      </c>
      <c r="S62" s="31">
        <v>6.4050000000000011</v>
      </c>
      <c r="T62" s="31">
        <v>7.2524999999999977</v>
      </c>
      <c r="U62" s="31">
        <v>8.4350000000000023</v>
      </c>
      <c r="AG62" s="42"/>
      <c r="AH62" s="42"/>
      <c r="AI62" s="42"/>
      <c r="AJ62" s="42"/>
      <c r="AK62" s="26"/>
      <c r="AL62" s="32" t="s">
        <v>61</v>
      </c>
      <c r="AM62" s="33">
        <f t="shared" si="7"/>
        <v>1.7199999999999989</v>
      </c>
      <c r="AN62" s="33">
        <f t="shared" si="2"/>
        <v>1.7255999999999989</v>
      </c>
      <c r="AO62" s="34">
        <f t="shared" si="3"/>
        <v>72</v>
      </c>
      <c r="AP62" s="22" t="str">
        <f t="shared" si="4"/>
        <v xml:space="preserve">Latrobe </v>
      </c>
      <c r="AQ62" s="35">
        <f t="shared" si="8"/>
        <v>4.3474999999999966</v>
      </c>
      <c r="AR62" s="26"/>
      <c r="AS62" s="26"/>
    </row>
    <row r="63" spans="2:45" x14ac:dyDescent="0.45">
      <c r="B63" s="30">
        <v>57</v>
      </c>
      <c r="C63" s="27" t="s">
        <v>62</v>
      </c>
      <c r="D63" s="31">
        <v>9.789999999999992</v>
      </c>
      <c r="E63" s="31">
        <v>9.0875000000000057</v>
      </c>
      <c r="F63" s="31">
        <v>10.215000000000003</v>
      </c>
      <c r="G63" s="31">
        <v>7.9924999999999926</v>
      </c>
      <c r="H63" s="31">
        <v>7</v>
      </c>
      <c r="I63" s="31">
        <v>4.9000000000000057</v>
      </c>
      <c r="J63" s="31">
        <v>6.5650000000000119</v>
      </c>
      <c r="K63" s="31">
        <v>9.5250000000000057</v>
      </c>
      <c r="L63" s="31">
        <v>7.3624999999999972</v>
      </c>
      <c r="M63" s="31">
        <v>9.8499999999999943</v>
      </c>
      <c r="N63" s="31">
        <v>6.9575000000000102</v>
      </c>
      <c r="O63" s="31">
        <v>7.710000000000008</v>
      </c>
      <c r="P63" s="31">
        <v>10.357500000000002</v>
      </c>
      <c r="Q63" s="31">
        <v>7.625</v>
      </c>
      <c r="R63" s="31">
        <v>8.8850000000000051</v>
      </c>
      <c r="S63" s="31">
        <v>7.3050000000000068</v>
      </c>
      <c r="T63" s="31">
        <v>6.3725000000000023</v>
      </c>
      <c r="U63" s="31">
        <v>5.2675000000000125</v>
      </c>
      <c r="AG63" s="42"/>
      <c r="AH63" s="42"/>
      <c r="AI63" s="42"/>
      <c r="AJ63" s="42"/>
      <c r="AK63" s="26"/>
      <c r="AL63" s="32" t="s">
        <v>62</v>
      </c>
      <c r="AM63" s="33">
        <f t="shared" si="7"/>
        <v>4.9000000000000057</v>
      </c>
      <c r="AN63" s="33">
        <f t="shared" si="2"/>
        <v>4.9057000000000057</v>
      </c>
      <c r="AO63" s="34">
        <f t="shared" si="3"/>
        <v>49</v>
      </c>
      <c r="AP63" s="22" t="str">
        <f t="shared" si="4"/>
        <v xml:space="preserve">Greater Shepparton </v>
      </c>
      <c r="AQ63" s="35">
        <f t="shared" si="8"/>
        <v>4.3474999999999966</v>
      </c>
      <c r="AR63" s="26"/>
      <c r="AS63" s="26"/>
    </row>
    <row r="64" spans="2:45" x14ac:dyDescent="0.45">
      <c r="B64" s="30">
        <v>58</v>
      </c>
      <c r="C64" s="27" t="s">
        <v>63</v>
      </c>
      <c r="D64" s="31">
        <v>4.335000000000008</v>
      </c>
      <c r="E64" s="31">
        <v>6.7400000000000091</v>
      </c>
      <c r="F64" s="31">
        <v>6.1124999999999972</v>
      </c>
      <c r="G64" s="31">
        <v>4.9550000000000125</v>
      </c>
      <c r="H64" s="31">
        <v>3.542500000000004</v>
      </c>
      <c r="I64" s="31">
        <v>4.9924999999999926</v>
      </c>
      <c r="J64" s="31">
        <v>6.5775000000000006</v>
      </c>
      <c r="K64" s="31">
        <v>4.5499999999999972</v>
      </c>
      <c r="L64" s="31">
        <v>8.1225000000000023</v>
      </c>
      <c r="M64" s="31">
        <v>7.7674999999999983</v>
      </c>
      <c r="N64" s="31">
        <v>9.5</v>
      </c>
      <c r="O64" s="31">
        <v>5.8700000000000045</v>
      </c>
      <c r="P64" s="31">
        <v>8.2375000000000114</v>
      </c>
      <c r="Q64" s="31">
        <v>9.477499999999992</v>
      </c>
      <c r="R64" s="31">
        <v>5.769999999999996</v>
      </c>
      <c r="S64" s="31">
        <v>5.2049999999999983</v>
      </c>
      <c r="T64" s="31">
        <v>8.5649999999999977</v>
      </c>
      <c r="U64" s="31">
        <v>4.9849999999999994</v>
      </c>
      <c r="AG64" s="42"/>
      <c r="AH64" s="42"/>
      <c r="AI64" s="42"/>
      <c r="AJ64" s="42"/>
      <c r="AK64" s="26"/>
      <c r="AL64" s="32" t="s">
        <v>63</v>
      </c>
      <c r="AM64" s="33">
        <f t="shared" si="7"/>
        <v>4.9924999999999926</v>
      </c>
      <c r="AN64" s="33">
        <f t="shared" si="2"/>
        <v>4.9982999999999924</v>
      </c>
      <c r="AO64" s="34">
        <f t="shared" si="3"/>
        <v>48</v>
      </c>
      <c r="AP64" s="22" t="str">
        <f t="shared" si="4"/>
        <v xml:space="preserve">Bass Coast </v>
      </c>
      <c r="AQ64" s="35">
        <f t="shared" si="8"/>
        <v>4.1674999999999898</v>
      </c>
      <c r="AR64" s="26"/>
      <c r="AS64" s="26"/>
    </row>
    <row r="65" spans="2:45" x14ac:dyDescent="0.45">
      <c r="B65" s="30">
        <v>59</v>
      </c>
      <c r="C65" s="27" t="s">
        <v>64</v>
      </c>
      <c r="D65" s="31">
        <v>8.397500000000008</v>
      </c>
      <c r="E65" s="31">
        <v>9.5750000000000028</v>
      </c>
      <c r="F65" s="31">
        <v>10.987499999999997</v>
      </c>
      <c r="G65" s="31">
        <v>8.2249999999999943</v>
      </c>
      <c r="H65" s="31">
        <v>7.6099999999999994</v>
      </c>
      <c r="I65" s="31">
        <v>6.7675000000000125</v>
      </c>
      <c r="J65" s="31">
        <v>8.0524999999999949</v>
      </c>
      <c r="K65" s="31">
        <v>8.9749999999999943</v>
      </c>
      <c r="L65" s="31">
        <v>10.852499999999992</v>
      </c>
      <c r="M65" s="31">
        <v>13.615000000000009</v>
      </c>
      <c r="N65" s="31">
        <v>11.10499999999999</v>
      </c>
      <c r="O65" s="31">
        <v>12.842500000000001</v>
      </c>
      <c r="P65" s="31">
        <v>11.20750000000001</v>
      </c>
      <c r="Q65" s="31">
        <v>12.977500000000006</v>
      </c>
      <c r="R65" s="31">
        <v>10.000000000000014</v>
      </c>
      <c r="S65" s="31">
        <v>10.262500000000003</v>
      </c>
      <c r="T65" s="31">
        <v>12.129999999999995</v>
      </c>
      <c r="U65" s="31">
        <v>8.8749999999999858</v>
      </c>
      <c r="AG65" s="42"/>
      <c r="AH65" s="42"/>
      <c r="AI65" s="42"/>
      <c r="AJ65" s="42"/>
      <c r="AK65" s="26"/>
      <c r="AL65" s="32" t="s">
        <v>64</v>
      </c>
      <c r="AM65" s="33">
        <f t="shared" si="7"/>
        <v>6.7675000000000125</v>
      </c>
      <c r="AN65" s="33">
        <f t="shared" si="2"/>
        <v>6.7734000000000121</v>
      </c>
      <c r="AO65" s="34">
        <f t="shared" si="3"/>
        <v>16</v>
      </c>
      <c r="AP65" s="22" t="str">
        <f t="shared" si="4"/>
        <v xml:space="preserve">Mitchell </v>
      </c>
      <c r="AQ65" s="35">
        <f t="shared" si="8"/>
        <v>3.7300000000000182</v>
      </c>
      <c r="AR65" s="26"/>
      <c r="AS65" s="26"/>
    </row>
    <row r="66" spans="2:45" x14ac:dyDescent="0.45">
      <c r="B66" s="30">
        <v>60</v>
      </c>
      <c r="C66" s="27" t="s">
        <v>65</v>
      </c>
      <c r="D66" s="31">
        <v>4.6875</v>
      </c>
      <c r="E66" s="31">
        <v>4.4399999999999977</v>
      </c>
      <c r="F66" s="31">
        <v>7.7824999999999989</v>
      </c>
      <c r="G66" s="31">
        <v>7.0300000000000011</v>
      </c>
      <c r="H66" s="31">
        <v>7.4749999999999943</v>
      </c>
      <c r="I66" s="31">
        <v>0</v>
      </c>
      <c r="J66" s="31">
        <v>5.6674999999999898</v>
      </c>
      <c r="K66" s="31">
        <v>7.7650000000000006</v>
      </c>
      <c r="L66" s="31">
        <v>4.2325000000000017</v>
      </c>
      <c r="M66" s="31">
        <v>12.502499999999998</v>
      </c>
      <c r="N66" s="31">
        <v>4.9449999999999932</v>
      </c>
      <c r="O66" s="31">
        <v>9.1225000000000023</v>
      </c>
      <c r="P66" s="31">
        <v>10.180000000000007</v>
      </c>
      <c r="Q66" s="31">
        <v>1.1375000000000028</v>
      </c>
      <c r="R66" s="31">
        <v>8.0049999999999955</v>
      </c>
      <c r="S66" s="31">
        <v>7.9249999999999972</v>
      </c>
      <c r="T66" s="31">
        <v>2.2125000000000057</v>
      </c>
      <c r="U66" s="31">
        <v>3.9699999999999989</v>
      </c>
      <c r="AG66" s="42"/>
      <c r="AH66" s="42"/>
      <c r="AI66" s="42"/>
      <c r="AJ66" s="42"/>
      <c r="AK66" s="26"/>
      <c r="AL66" s="32" t="s">
        <v>65</v>
      </c>
      <c r="AM66" s="33">
        <f t="shared" si="7"/>
        <v>0</v>
      </c>
      <c r="AN66" s="33">
        <f t="shared" si="2"/>
        <v>6.0000000000000001E-3</v>
      </c>
      <c r="AO66" s="34">
        <f t="shared" si="3"/>
        <v>77</v>
      </c>
      <c r="AP66" s="22" t="str">
        <f t="shared" si="4"/>
        <v xml:space="preserve">Moyne </v>
      </c>
      <c r="AQ66" s="35">
        <f t="shared" si="8"/>
        <v>3.7025000000000148</v>
      </c>
      <c r="AR66" s="26"/>
      <c r="AS66" s="26"/>
    </row>
    <row r="67" spans="2:45" x14ac:dyDescent="0.45">
      <c r="B67" s="30">
        <v>61</v>
      </c>
      <c r="C67" s="27" t="s">
        <v>66</v>
      </c>
      <c r="D67" s="31">
        <v>0</v>
      </c>
      <c r="E67" s="31">
        <v>18.392499999999998</v>
      </c>
      <c r="F67" s="31">
        <v>12.5</v>
      </c>
      <c r="G67" s="31">
        <v>30</v>
      </c>
      <c r="H67" s="31">
        <v>9.8225000000000051</v>
      </c>
      <c r="I67" s="31">
        <v>6.6975000000000051</v>
      </c>
      <c r="J67" s="31">
        <v>3.8449999999999989</v>
      </c>
      <c r="K67" s="31">
        <v>4.167500000000004</v>
      </c>
      <c r="L67" s="31">
        <v>4.167500000000004</v>
      </c>
      <c r="M67" s="31">
        <v>12.142499999999998</v>
      </c>
      <c r="N67" s="31">
        <v>29.167500000000004</v>
      </c>
      <c r="O67" s="31">
        <v>7.8275000000000006</v>
      </c>
      <c r="P67" s="31">
        <v>2.7775000000000034</v>
      </c>
      <c r="Q67" s="31">
        <v>8.125</v>
      </c>
      <c r="R67" s="31">
        <v>3.125</v>
      </c>
      <c r="S67" s="31">
        <v>2.082499999999996</v>
      </c>
      <c r="T67" s="31">
        <v>3.125</v>
      </c>
      <c r="U67" s="31">
        <v>7.7775000000000034</v>
      </c>
      <c r="AG67" s="42"/>
      <c r="AH67" s="42"/>
      <c r="AI67" s="42"/>
      <c r="AJ67" s="42"/>
      <c r="AK67" s="26"/>
      <c r="AL67" s="32" t="s">
        <v>66</v>
      </c>
      <c r="AM67" s="33">
        <f t="shared" si="7"/>
        <v>6.6975000000000051</v>
      </c>
      <c r="AN67" s="33">
        <f t="shared" si="2"/>
        <v>6.7036000000000051</v>
      </c>
      <c r="AO67" s="34">
        <f t="shared" si="3"/>
        <v>19</v>
      </c>
      <c r="AP67" s="22" t="str">
        <f t="shared" si="4"/>
        <v xml:space="preserve">Ararat </v>
      </c>
      <c r="AQ67" s="35">
        <f t="shared" si="8"/>
        <v>3.6949999999999932</v>
      </c>
      <c r="AR67" s="26"/>
      <c r="AS67" s="26"/>
    </row>
    <row r="68" spans="2:45" x14ac:dyDescent="0.45">
      <c r="B68" s="30">
        <v>62</v>
      </c>
      <c r="C68" s="27" t="s">
        <v>67</v>
      </c>
      <c r="D68" s="31">
        <v>8.8650000000000091</v>
      </c>
      <c r="E68" s="31">
        <v>8.6850000000000023</v>
      </c>
      <c r="F68" s="31">
        <v>6.5100000000000051</v>
      </c>
      <c r="G68" s="31">
        <v>7.0999999999999943</v>
      </c>
      <c r="H68" s="31">
        <v>3.4975000000000165</v>
      </c>
      <c r="I68" s="31">
        <v>2.9925000000000068</v>
      </c>
      <c r="J68" s="31">
        <v>6.5699999999999932</v>
      </c>
      <c r="K68" s="31">
        <v>6.3799999999999955</v>
      </c>
      <c r="L68" s="31">
        <v>7.0474999999999852</v>
      </c>
      <c r="M68" s="31">
        <v>8.3149999999999977</v>
      </c>
      <c r="N68" s="31">
        <v>8.4800000000000182</v>
      </c>
      <c r="O68" s="31">
        <v>6.2350000000000136</v>
      </c>
      <c r="P68" s="31">
        <v>8.1299999999999955</v>
      </c>
      <c r="Q68" s="31">
        <v>7.1424999999999983</v>
      </c>
      <c r="R68" s="31">
        <v>6.7875000000000085</v>
      </c>
      <c r="S68" s="31">
        <v>5.2575000000000074</v>
      </c>
      <c r="T68" s="31">
        <v>7.2150000000000034</v>
      </c>
      <c r="U68" s="31">
        <v>5.2199999999999989</v>
      </c>
      <c r="AG68" s="42"/>
      <c r="AH68" s="42"/>
      <c r="AI68" s="42"/>
      <c r="AJ68" s="42"/>
      <c r="AK68" s="26"/>
      <c r="AL68" s="32" t="s">
        <v>67</v>
      </c>
      <c r="AM68" s="33">
        <f t="shared" si="7"/>
        <v>2.9925000000000068</v>
      </c>
      <c r="AN68" s="33">
        <f t="shared" si="2"/>
        <v>2.998700000000007</v>
      </c>
      <c r="AO68" s="34">
        <f t="shared" si="3"/>
        <v>67</v>
      </c>
      <c r="AP68" s="22" t="str">
        <f t="shared" si="4"/>
        <v xml:space="preserve">Southern Grampians </v>
      </c>
      <c r="AQ68" s="35">
        <f t="shared" si="8"/>
        <v>3.5500000000000114</v>
      </c>
      <c r="AR68" s="26"/>
      <c r="AS68" s="26"/>
    </row>
    <row r="69" spans="2:45" x14ac:dyDescent="0.45">
      <c r="B69" s="30">
        <v>63</v>
      </c>
      <c r="C69" s="27" t="s">
        <v>68</v>
      </c>
      <c r="D69" s="31">
        <v>3.2724999999999937</v>
      </c>
      <c r="E69" s="31">
        <v>5.7349999999999994</v>
      </c>
      <c r="F69" s="31">
        <v>6.2950000000000017</v>
      </c>
      <c r="G69" s="31">
        <v>9.772500000000008</v>
      </c>
      <c r="H69" s="31">
        <v>8.3750000000000142</v>
      </c>
      <c r="I69" s="31">
        <v>3.5500000000000114</v>
      </c>
      <c r="J69" s="31">
        <v>5.4124999999999943</v>
      </c>
      <c r="K69" s="31">
        <v>3.2674999999999841</v>
      </c>
      <c r="L69" s="31">
        <v>6.6299999999999955</v>
      </c>
      <c r="M69" s="31">
        <v>7.3850000000000051</v>
      </c>
      <c r="N69" s="31">
        <v>8.5099999999999909</v>
      </c>
      <c r="O69" s="31">
        <v>7.3675000000000068</v>
      </c>
      <c r="P69" s="31">
        <v>4.7575000000000074</v>
      </c>
      <c r="Q69" s="31">
        <v>2.4499999999999886</v>
      </c>
      <c r="R69" s="31">
        <v>3.9675000000000011</v>
      </c>
      <c r="S69" s="31">
        <v>8.1749999999999972</v>
      </c>
      <c r="T69" s="31">
        <v>4.6225000000000023</v>
      </c>
      <c r="U69" s="31">
        <v>5.2999999999999972</v>
      </c>
      <c r="AG69" s="42"/>
      <c r="AH69" s="42"/>
      <c r="AI69" s="42"/>
      <c r="AJ69" s="42"/>
      <c r="AK69" s="26"/>
      <c r="AL69" s="32" t="s">
        <v>68</v>
      </c>
      <c r="AM69" s="33">
        <f t="shared" si="7"/>
        <v>3.5500000000000114</v>
      </c>
      <c r="AN69" s="33">
        <f t="shared" si="2"/>
        <v>3.5563000000000113</v>
      </c>
      <c r="AO69" s="34">
        <f t="shared" si="3"/>
        <v>62</v>
      </c>
      <c r="AP69" s="22" t="str">
        <f t="shared" si="4"/>
        <v xml:space="preserve">Knox </v>
      </c>
      <c r="AQ69" s="35">
        <f t="shared" si="8"/>
        <v>3.5474999999999994</v>
      </c>
      <c r="AR69" s="26"/>
      <c r="AS69" s="26"/>
    </row>
    <row r="70" spans="2:45" x14ac:dyDescent="0.45">
      <c r="B70" s="30">
        <v>64</v>
      </c>
      <c r="C70" s="27" t="s">
        <v>69</v>
      </c>
      <c r="D70" s="31">
        <v>6.9674999999999869</v>
      </c>
      <c r="E70" s="31">
        <v>10.10499999999999</v>
      </c>
      <c r="F70" s="31">
        <v>7.9950000000000045</v>
      </c>
      <c r="G70" s="31">
        <v>7.4825000000000017</v>
      </c>
      <c r="H70" s="31">
        <v>7.3100000000000023</v>
      </c>
      <c r="I70" s="31">
        <v>6.1799999999999926</v>
      </c>
      <c r="J70" s="31">
        <v>6.3799999999999955</v>
      </c>
      <c r="K70" s="31">
        <v>9.1200000000000045</v>
      </c>
      <c r="L70" s="31">
        <v>7.6799999999999926</v>
      </c>
      <c r="M70" s="31">
        <v>11.725000000000009</v>
      </c>
      <c r="N70" s="31">
        <v>8.8575000000000017</v>
      </c>
      <c r="O70" s="31">
        <v>10.644999999999996</v>
      </c>
      <c r="P70" s="31">
        <v>8.3625000000000114</v>
      </c>
      <c r="Q70" s="31">
        <v>11.257499999999993</v>
      </c>
      <c r="R70" s="31">
        <v>8.7175000000000011</v>
      </c>
      <c r="S70" s="31">
        <v>7.335000000000008</v>
      </c>
      <c r="T70" s="31">
        <v>7.0400000000000063</v>
      </c>
      <c r="U70" s="31">
        <v>7.7600000000000051</v>
      </c>
      <c r="AG70" s="42"/>
      <c r="AH70" s="42"/>
      <c r="AI70" s="42"/>
      <c r="AJ70" s="42"/>
      <c r="AK70" s="26"/>
      <c r="AL70" s="32" t="s">
        <v>69</v>
      </c>
      <c r="AM70" s="33">
        <f t="shared" si="7"/>
        <v>6.1799999999999926</v>
      </c>
      <c r="AN70" s="33">
        <f t="shared" si="2"/>
        <v>6.1863999999999928</v>
      </c>
      <c r="AO70" s="34">
        <f t="shared" si="3"/>
        <v>28</v>
      </c>
      <c r="AP70" s="22" t="str">
        <f t="shared" si="4"/>
        <v xml:space="preserve">Central Goldfields </v>
      </c>
      <c r="AQ70" s="35">
        <f t="shared" si="8"/>
        <v>3.5125000000000028</v>
      </c>
      <c r="AR70" s="26"/>
      <c r="AS70" s="26"/>
    </row>
    <row r="71" spans="2:45" x14ac:dyDescent="0.45">
      <c r="B71" s="30">
        <v>65</v>
      </c>
      <c r="C71" s="27" t="s">
        <v>70</v>
      </c>
      <c r="D71" s="31">
        <v>12.344999999999999</v>
      </c>
      <c r="E71" s="31">
        <v>10.712499999999991</v>
      </c>
      <c r="F71" s="31">
        <v>12.027500000000003</v>
      </c>
      <c r="G71" s="31">
        <v>12.102499999999992</v>
      </c>
      <c r="H71" s="31">
        <v>6.1724999999999994</v>
      </c>
      <c r="I71" s="31">
        <v>7.707499999999996</v>
      </c>
      <c r="J71" s="31">
        <v>10.027500000000003</v>
      </c>
      <c r="K71" s="31">
        <v>13.599999999999994</v>
      </c>
      <c r="L71" s="31">
        <v>8.11</v>
      </c>
      <c r="M71" s="31">
        <v>14.047500000000014</v>
      </c>
      <c r="N71" s="31">
        <v>10.690000000000012</v>
      </c>
      <c r="O71" s="31">
        <v>7.522500000000008</v>
      </c>
      <c r="P71" s="31">
        <v>6.5625</v>
      </c>
      <c r="Q71" s="31">
        <v>3.3650000000000091</v>
      </c>
      <c r="R71" s="31">
        <v>8.7599999999999909</v>
      </c>
      <c r="S71" s="31">
        <v>8.1724999999999994</v>
      </c>
      <c r="T71" s="31">
        <v>11.387499999999989</v>
      </c>
      <c r="U71" s="31">
        <v>4.9050000000000011</v>
      </c>
      <c r="AG71" s="42"/>
      <c r="AH71" s="42"/>
      <c r="AI71" s="42"/>
      <c r="AJ71" s="42"/>
      <c r="AK71" s="26"/>
      <c r="AL71" s="32" t="s">
        <v>70</v>
      </c>
      <c r="AM71" s="33">
        <f t="shared" ref="AM71:AM85" si="9">VLOOKUP(B71,$B$7:$U$86,$AL$5*6-6+2+6)</f>
        <v>7.707499999999996</v>
      </c>
      <c r="AN71" s="33">
        <f t="shared" si="2"/>
        <v>7.713999999999996</v>
      </c>
      <c r="AO71" s="34">
        <f t="shared" si="3"/>
        <v>8</v>
      </c>
      <c r="AP71" s="22" t="str">
        <f t="shared" si="4"/>
        <v xml:space="preserve">Buloke </v>
      </c>
      <c r="AQ71" s="35">
        <f t="shared" ref="AQ71:AQ85" si="10">VLOOKUP(MATCH(B71,$AO$7:$AO$85,0),$B$7:$AM$85,38)</f>
        <v>3.3125</v>
      </c>
      <c r="AR71" s="26"/>
      <c r="AS71" s="26"/>
    </row>
    <row r="72" spans="2:45" x14ac:dyDescent="0.45">
      <c r="B72" s="30">
        <v>66</v>
      </c>
      <c r="C72" s="27" t="s">
        <v>71</v>
      </c>
      <c r="D72" s="31">
        <v>7.9799999999999898</v>
      </c>
      <c r="E72" s="31">
        <v>6.9625000000000057</v>
      </c>
      <c r="F72" s="31">
        <v>13.094999999999999</v>
      </c>
      <c r="G72" s="31">
        <v>8.6775000000000091</v>
      </c>
      <c r="H72" s="31">
        <v>7.167500000000004</v>
      </c>
      <c r="I72" s="31">
        <v>8.3075000000000045</v>
      </c>
      <c r="J72" s="31">
        <v>7.2750000000000057</v>
      </c>
      <c r="K72" s="31">
        <v>7.4000000000000057</v>
      </c>
      <c r="L72" s="31">
        <v>8.2600000000000051</v>
      </c>
      <c r="M72" s="31">
        <v>11.452500000000001</v>
      </c>
      <c r="N72" s="31">
        <v>7.1349999999999909</v>
      </c>
      <c r="O72" s="31">
        <v>7.2675000000000125</v>
      </c>
      <c r="P72" s="31">
        <v>8.6924999999999955</v>
      </c>
      <c r="Q72" s="31">
        <v>7.4699999999999989</v>
      </c>
      <c r="R72" s="31">
        <v>9.5</v>
      </c>
      <c r="S72" s="31">
        <v>8.0150000000000006</v>
      </c>
      <c r="T72" s="31">
        <v>5.6199999999999903</v>
      </c>
      <c r="U72" s="31">
        <v>5.2049999999999983</v>
      </c>
      <c r="AG72" s="42"/>
      <c r="AH72" s="42"/>
      <c r="AI72" s="42"/>
      <c r="AJ72" s="42"/>
      <c r="AK72" s="26"/>
      <c r="AL72" s="32" t="s">
        <v>71</v>
      </c>
      <c r="AM72" s="33">
        <f t="shared" si="9"/>
        <v>8.3075000000000045</v>
      </c>
      <c r="AN72" s="33">
        <f t="shared" ref="AN72:AN85" si="11">AM72+0.0001*B72</f>
        <v>8.3141000000000052</v>
      </c>
      <c r="AO72" s="34">
        <f t="shared" ref="AO72:AO85" si="12">RANK(AN72,AN$7:AN$85)</f>
        <v>6</v>
      </c>
      <c r="AP72" s="22" t="str">
        <f t="shared" ref="AP72:AP85" si="13">VLOOKUP(MATCH(B72,$AO$7:$AO$85,0),$B$7:$AM$85,2)</f>
        <v xml:space="preserve">Wellington </v>
      </c>
      <c r="AQ72" s="35">
        <f t="shared" si="10"/>
        <v>3.272500000000008</v>
      </c>
      <c r="AR72" s="26"/>
      <c r="AS72" s="26"/>
    </row>
    <row r="73" spans="2:45" x14ac:dyDescent="0.45">
      <c r="B73" s="30">
        <v>67</v>
      </c>
      <c r="C73" s="27" t="s">
        <v>72</v>
      </c>
      <c r="D73" s="31">
        <v>10.730000000000004</v>
      </c>
      <c r="E73" s="31">
        <v>8.8375000000000057</v>
      </c>
      <c r="F73" s="31">
        <v>10.41749999999999</v>
      </c>
      <c r="G73" s="31">
        <v>10.8125</v>
      </c>
      <c r="H73" s="31">
        <v>5.8225000000000051</v>
      </c>
      <c r="I73" s="31">
        <v>6.0499999999999972</v>
      </c>
      <c r="J73" s="31">
        <v>6.5800000000000125</v>
      </c>
      <c r="K73" s="31">
        <v>9.0150000000000006</v>
      </c>
      <c r="L73" s="31">
        <v>6.7750000000000057</v>
      </c>
      <c r="M73" s="31">
        <v>11.670000000000002</v>
      </c>
      <c r="N73" s="31">
        <v>11.432500000000005</v>
      </c>
      <c r="O73" s="31">
        <v>8.1175000000000068</v>
      </c>
      <c r="P73" s="31">
        <v>13.405000000000001</v>
      </c>
      <c r="Q73" s="31">
        <v>8.6025000000000063</v>
      </c>
      <c r="R73" s="31">
        <v>12.204999999999998</v>
      </c>
      <c r="S73" s="31">
        <v>7.0600000000000023</v>
      </c>
      <c r="T73" s="31">
        <v>7.2449999999999903</v>
      </c>
      <c r="U73" s="31">
        <v>4.6274999999999977</v>
      </c>
      <c r="AG73" s="42"/>
      <c r="AH73" s="42"/>
      <c r="AI73" s="42"/>
      <c r="AJ73" s="42"/>
      <c r="AK73" s="26"/>
      <c r="AL73" s="32" t="s">
        <v>72</v>
      </c>
      <c r="AM73" s="33">
        <f t="shared" si="9"/>
        <v>6.0499999999999972</v>
      </c>
      <c r="AN73" s="33">
        <f t="shared" si="11"/>
        <v>6.0566999999999975</v>
      </c>
      <c r="AO73" s="34">
        <f t="shared" si="12"/>
        <v>30</v>
      </c>
      <c r="AP73" s="22" t="str">
        <f t="shared" si="13"/>
        <v xml:space="preserve">South Gippsland </v>
      </c>
      <c r="AQ73" s="35">
        <f t="shared" si="10"/>
        <v>2.9925000000000068</v>
      </c>
      <c r="AR73" s="26"/>
      <c r="AS73" s="26"/>
    </row>
    <row r="74" spans="2:45" x14ac:dyDescent="0.45">
      <c r="B74" s="30">
        <v>68</v>
      </c>
      <c r="C74" s="27" t="s">
        <v>73</v>
      </c>
      <c r="D74" s="31">
        <v>2.272500000000008</v>
      </c>
      <c r="E74" s="31">
        <v>5.1525000000000034</v>
      </c>
      <c r="F74" s="31">
        <v>13.75500000000001</v>
      </c>
      <c r="G74" s="31">
        <v>6.832499999999996</v>
      </c>
      <c r="H74" s="31">
        <v>3.4475000000000051</v>
      </c>
      <c r="I74" s="31">
        <v>13.579999999999998</v>
      </c>
      <c r="J74" s="31">
        <v>5.3125</v>
      </c>
      <c r="K74" s="31">
        <v>2.272500000000008</v>
      </c>
      <c r="L74" s="31">
        <v>2.082499999999996</v>
      </c>
      <c r="M74" s="31">
        <v>7.6274999999999977</v>
      </c>
      <c r="N74" s="31">
        <v>10.662500000000009</v>
      </c>
      <c r="O74" s="31">
        <v>10.965000000000003</v>
      </c>
      <c r="P74" s="31">
        <v>7.2874999999999943</v>
      </c>
      <c r="Q74" s="31">
        <v>6.4799999999999898</v>
      </c>
      <c r="R74" s="31">
        <v>1.4699999999999989</v>
      </c>
      <c r="S74" s="31">
        <v>8.2324999999999875</v>
      </c>
      <c r="T74" s="31">
        <v>6.6949999999999932</v>
      </c>
      <c r="U74" s="31">
        <v>3.5524999999999949</v>
      </c>
      <c r="AG74" s="42"/>
      <c r="AH74" s="42"/>
      <c r="AI74" s="42"/>
      <c r="AJ74" s="42"/>
      <c r="AK74" s="26"/>
      <c r="AL74" s="32" t="s">
        <v>73</v>
      </c>
      <c r="AM74" s="33">
        <f t="shared" si="9"/>
        <v>13.579999999999998</v>
      </c>
      <c r="AN74" s="33">
        <f t="shared" si="11"/>
        <v>13.586799999999998</v>
      </c>
      <c r="AO74" s="34">
        <f t="shared" si="12"/>
        <v>1</v>
      </c>
      <c r="AP74" s="22" t="str">
        <f t="shared" si="13"/>
        <v xml:space="preserve">Wodonga </v>
      </c>
      <c r="AQ74" s="35">
        <f t="shared" si="10"/>
        <v>2.832499999999996</v>
      </c>
      <c r="AR74" s="26"/>
      <c r="AS74" s="26"/>
    </row>
    <row r="75" spans="2:45" x14ac:dyDescent="0.45">
      <c r="B75" s="30">
        <v>69</v>
      </c>
      <c r="C75" s="27" t="s">
        <v>74</v>
      </c>
      <c r="D75" s="31">
        <v>7.6349999999999909</v>
      </c>
      <c r="E75" s="31">
        <v>8.8225000000000051</v>
      </c>
      <c r="F75" s="31">
        <v>5.289999999999992</v>
      </c>
      <c r="G75" s="31">
        <v>4.7850000000000108</v>
      </c>
      <c r="H75" s="31">
        <v>4.8074999999999903</v>
      </c>
      <c r="I75" s="31">
        <v>5.875</v>
      </c>
      <c r="J75" s="31">
        <v>4.5775000000000006</v>
      </c>
      <c r="K75" s="31">
        <v>5.6149999999999949</v>
      </c>
      <c r="L75" s="31">
        <v>6.9775000000000063</v>
      </c>
      <c r="M75" s="31">
        <v>8.0699999999999932</v>
      </c>
      <c r="N75" s="31">
        <v>6.3699999999999903</v>
      </c>
      <c r="O75" s="31">
        <v>7.5649999999999977</v>
      </c>
      <c r="P75" s="31">
        <v>6.2374999999999972</v>
      </c>
      <c r="Q75" s="31">
        <v>5.8550000000000182</v>
      </c>
      <c r="R75" s="31">
        <v>7.7849999999999966</v>
      </c>
      <c r="S75" s="31">
        <v>4.6849999999999881</v>
      </c>
      <c r="T75" s="31">
        <v>5.8199999999999932</v>
      </c>
      <c r="U75" s="31">
        <v>4.2324999999999875</v>
      </c>
      <c r="AG75" s="42"/>
      <c r="AH75" s="42"/>
      <c r="AI75" s="42"/>
      <c r="AJ75" s="42"/>
      <c r="AK75" s="26"/>
      <c r="AL75" s="32" t="s">
        <v>74</v>
      </c>
      <c r="AM75" s="33">
        <f t="shared" si="9"/>
        <v>5.875</v>
      </c>
      <c r="AN75" s="33">
        <f t="shared" si="11"/>
        <v>5.8818999999999999</v>
      </c>
      <c r="AO75" s="34">
        <f t="shared" si="12"/>
        <v>33</v>
      </c>
      <c r="AP75" s="22" t="str">
        <f t="shared" si="13"/>
        <v xml:space="preserve">Corangamite </v>
      </c>
      <c r="AQ75" s="35">
        <f t="shared" si="10"/>
        <v>2.4200000000000017</v>
      </c>
      <c r="AR75" s="26"/>
      <c r="AS75" s="26"/>
    </row>
    <row r="76" spans="2:45" x14ac:dyDescent="0.45">
      <c r="B76" s="30">
        <v>70</v>
      </c>
      <c r="C76" s="27" t="s">
        <v>75</v>
      </c>
      <c r="D76" s="31">
        <v>6.0224999999999937</v>
      </c>
      <c r="E76" s="31">
        <v>5.6375000000000028</v>
      </c>
      <c r="F76" s="31">
        <v>5.1999999999999886</v>
      </c>
      <c r="G76" s="31">
        <v>4.0400000000000063</v>
      </c>
      <c r="H76" s="31">
        <v>4.2224999999999966</v>
      </c>
      <c r="I76" s="31">
        <v>1.1899999999999977</v>
      </c>
      <c r="J76" s="31">
        <v>4.1574999999999989</v>
      </c>
      <c r="K76" s="31">
        <v>3.8425000000000011</v>
      </c>
      <c r="L76" s="31">
        <v>4.4525000000000006</v>
      </c>
      <c r="M76" s="31">
        <v>4.8349999999999937</v>
      </c>
      <c r="N76" s="31">
        <v>4.2774999999999892</v>
      </c>
      <c r="O76" s="31">
        <v>4.9424999999999955</v>
      </c>
      <c r="P76" s="31">
        <v>4.5074999999999932</v>
      </c>
      <c r="Q76" s="31">
        <v>5.3600000000000136</v>
      </c>
      <c r="R76" s="31">
        <v>3.5324999999999989</v>
      </c>
      <c r="S76" s="31">
        <v>4.7224999999999966</v>
      </c>
      <c r="T76" s="31">
        <v>3.8974999999999937</v>
      </c>
      <c r="U76" s="31">
        <v>3.5750000000000028</v>
      </c>
      <c r="AG76" s="42"/>
      <c r="AH76" s="42"/>
      <c r="AI76" s="42"/>
      <c r="AJ76" s="42"/>
      <c r="AK76" s="26"/>
      <c r="AL76" s="32" t="s">
        <v>75</v>
      </c>
      <c r="AM76" s="33">
        <f t="shared" si="9"/>
        <v>1.1899999999999977</v>
      </c>
      <c r="AN76" s="33">
        <f t="shared" si="11"/>
        <v>1.1969999999999976</v>
      </c>
      <c r="AO76" s="34">
        <f t="shared" si="12"/>
        <v>75</v>
      </c>
      <c r="AP76" s="22" t="str">
        <f t="shared" si="13"/>
        <v xml:space="preserve">Horsham </v>
      </c>
      <c r="AQ76" s="35">
        <f t="shared" si="10"/>
        <v>2.1899999999999977</v>
      </c>
      <c r="AR76" s="26"/>
      <c r="AS76" s="26"/>
    </row>
    <row r="77" spans="2:45" x14ac:dyDescent="0.45">
      <c r="B77" s="30">
        <v>71</v>
      </c>
      <c r="C77" s="27" t="s">
        <v>76</v>
      </c>
      <c r="D77" s="31">
        <v>4.417500000000004</v>
      </c>
      <c r="E77" s="31">
        <v>9.4099999999999966</v>
      </c>
      <c r="F77" s="31">
        <v>10.032499999999999</v>
      </c>
      <c r="G77" s="31">
        <v>6.6924999999999955</v>
      </c>
      <c r="H77" s="31">
        <v>5.9975000000000023</v>
      </c>
      <c r="I77" s="31">
        <v>3.272500000000008</v>
      </c>
      <c r="J77" s="31">
        <v>4.1599999999999966</v>
      </c>
      <c r="K77" s="31">
        <v>4.8950000000000102</v>
      </c>
      <c r="L77" s="31">
        <v>8.7475000000000023</v>
      </c>
      <c r="M77" s="31">
        <v>7.4325000000000045</v>
      </c>
      <c r="N77" s="31">
        <v>7.3250000000000028</v>
      </c>
      <c r="O77" s="31">
        <v>7.5474999999999994</v>
      </c>
      <c r="P77" s="31">
        <v>6.0300000000000011</v>
      </c>
      <c r="Q77" s="31">
        <v>4.3174999999999955</v>
      </c>
      <c r="R77" s="31">
        <v>7.3424999999999869</v>
      </c>
      <c r="S77" s="31">
        <v>6.6274999999999977</v>
      </c>
      <c r="T77" s="31">
        <v>4.3274999999999864</v>
      </c>
      <c r="U77" s="31">
        <v>5.1775000000000091</v>
      </c>
      <c r="AG77" s="42"/>
      <c r="AH77" s="42"/>
      <c r="AI77" s="42"/>
      <c r="AJ77" s="42"/>
      <c r="AK77" s="26"/>
      <c r="AL77" s="32" t="s">
        <v>76</v>
      </c>
      <c r="AM77" s="33">
        <f t="shared" si="9"/>
        <v>3.272500000000008</v>
      </c>
      <c r="AN77" s="33">
        <f t="shared" si="11"/>
        <v>3.2796000000000078</v>
      </c>
      <c r="AO77" s="34">
        <f t="shared" si="12"/>
        <v>66</v>
      </c>
      <c r="AP77" s="22" t="str">
        <f t="shared" si="13"/>
        <v xml:space="preserve">Gannawarra </v>
      </c>
      <c r="AQ77" s="35">
        <f t="shared" si="10"/>
        <v>1.9249999999999972</v>
      </c>
      <c r="AR77" s="26"/>
      <c r="AS77" s="26"/>
    </row>
    <row r="78" spans="2:45" x14ac:dyDescent="0.45">
      <c r="B78" s="30">
        <v>72</v>
      </c>
      <c r="C78" s="27" t="s">
        <v>77</v>
      </c>
      <c r="D78" s="31">
        <v>1.667500000000004</v>
      </c>
      <c r="E78" s="31">
        <v>2.5</v>
      </c>
      <c r="F78" s="31">
        <v>0</v>
      </c>
      <c r="G78" s="31">
        <v>4.5450000000000017</v>
      </c>
      <c r="H78" s="31">
        <v>2.272500000000008</v>
      </c>
      <c r="I78" s="31">
        <v>0</v>
      </c>
      <c r="J78" s="31">
        <v>7.5500000000000114</v>
      </c>
      <c r="K78" s="31">
        <v>1.7849999999999966</v>
      </c>
      <c r="L78" s="31">
        <v>0</v>
      </c>
      <c r="M78" s="31">
        <v>0</v>
      </c>
      <c r="N78" s="31">
        <v>4.1950000000000074</v>
      </c>
      <c r="O78" s="31">
        <v>6.25</v>
      </c>
      <c r="P78" s="31">
        <v>3.5725000000000051</v>
      </c>
      <c r="Q78" s="31">
        <v>9.3850000000000051</v>
      </c>
      <c r="R78" s="31">
        <v>0</v>
      </c>
      <c r="S78" s="31">
        <v>4.582499999999996</v>
      </c>
      <c r="T78" s="31">
        <v>6.25</v>
      </c>
      <c r="U78" s="31">
        <v>2.272500000000008</v>
      </c>
      <c r="AG78" s="42"/>
      <c r="AH78" s="42"/>
      <c r="AI78" s="42"/>
      <c r="AJ78" s="42"/>
      <c r="AK78" s="26"/>
      <c r="AL78" s="32" t="s">
        <v>77</v>
      </c>
      <c r="AM78" s="33">
        <f t="shared" si="9"/>
        <v>0</v>
      </c>
      <c r="AN78" s="33">
        <f t="shared" si="11"/>
        <v>7.2000000000000007E-3</v>
      </c>
      <c r="AO78" s="34">
        <f t="shared" si="12"/>
        <v>76</v>
      </c>
      <c r="AP78" s="22" t="str">
        <f t="shared" si="13"/>
        <v xml:space="preserve">Murrindindi </v>
      </c>
      <c r="AQ78" s="35">
        <f t="shared" si="10"/>
        <v>1.7199999999999989</v>
      </c>
      <c r="AR78" s="26"/>
      <c r="AS78" s="26"/>
    </row>
    <row r="79" spans="2:45" x14ac:dyDescent="0.45">
      <c r="B79" s="30">
        <v>73</v>
      </c>
      <c r="C79" s="27" t="s">
        <v>78</v>
      </c>
      <c r="D79" s="31">
        <v>6.4699999999999989</v>
      </c>
      <c r="E79" s="31">
        <v>7.4424999999999955</v>
      </c>
      <c r="F79" s="31">
        <v>8.2150000000000034</v>
      </c>
      <c r="G79" s="31">
        <v>7.4424999999999955</v>
      </c>
      <c r="H79" s="31">
        <v>5.835000000000008</v>
      </c>
      <c r="I79" s="31">
        <v>4.6724999999999994</v>
      </c>
      <c r="J79" s="31">
        <v>6.7249999999999943</v>
      </c>
      <c r="K79" s="31">
        <v>6.7800000000000011</v>
      </c>
      <c r="L79" s="31">
        <v>8.519999999999996</v>
      </c>
      <c r="M79" s="31">
        <v>9.4450000000000074</v>
      </c>
      <c r="N79" s="31">
        <v>8.6450000000000102</v>
      </c>
      <c r="O79" s="31">
        <v>8.789999999999992</v>
      </c>
      <c r="P79" s="31">
        <v>7.375</v>
      </c>
      <c r="Q79" s="31">
        <v>6.8399999999999892</v>
      </c>
      <c r="R79" s="31">
        <v>6.6825000000000045</v>
      </c>
      <c r="S79" s="31">
        <v>5.9724999999999966</v>
      </c>
      <c r="T79" s="31">
        <v>5.917500000000004</v>
      </c>
      <c r="U79" s="31">
        <v>5.0499999999999972</v>
      </c>
      <c r="AG79" s="42"/>
      <c r="AH79" s="42"/>
      <c r="AI79" s="42"/>
      <c r="AJ79" s="42"/>
      <c r="AK79" s="26"/>
      <c r="AL79" s="32" t="s">
        <v>78</v>
      </c>
      <c r="AM79" s="33">
        <f t="shared" si="9"/>
        <v>4.6724999999999994</v>
      </c>
      <c r="AN79" s="33">
        <f t="shared" si="11"/>
        <v>4.6797999999999993</v>
      </c>
      <c r="AO79" s="34">
        <f t="shared" si="12"/>
        <v>52</v>
      </c>
      <c r="AP79" s="22" t="str">
        <f t="shared" si="13"/>
        <v xml:space="preserve">Mansfield </v>
      </c>
      <c r="AQ79" s="35">
        <f t="shared" si="10"/>
        <v>1.667500000000004</v>
      </c>
      <c r="AR79" s="26"/>
      <c r="AS79" s="26"/>
    </row>
    <row r="80" spans="2:45" x14ac:dyDescent="0.45">
      <c r="B80" s="30">
        <v>74</v>
      </c>
      <c r="C80" s="27" t="s">
        <v>79</v>
      </c>
      <c r="D80" s="31">
        <v>6.3725000000000023</v>
      </c>
      <c r="E80" s="31">
        <v>7.7150000000000034</v>
      </c>
      <c r="F80" s="31">
        <v>7.0675000000000097</v>
      </c>
      <c r="G80" s="31">
        <v>6.4225000000000136</v>
      </c>
      <c r="H80" s="31">
        <v>5.2224999999999966</v>
      </c>
      <c r="I80" s="31">
        <v>5.022500000000008</v>
      </c>
      <c r="J80" s="31">
        <v>5.1749999999999972</v>
      </c>
      <c r="K80" s="31">
        <v>5.6674999999999898</v>
      </c>
      <c r="L80" s="31">
        <v>6.7849999999999966</v>
      </c>
      <c r="M80" s="31">
        <v>8.7750000000000057</v>
      </c>
      <c r="N80" s="31">
        <v>7.3100000000000023</v>
      </c>
      <c r="O80" s="31">
        <v>6.8425000000000011</v>
      </c>
      <c r="P80" s="31">
        <v>6.8824999999999932</v>
      </c>
      <c r="Q80" s="31">
        <v>5.664999999999992</v>
      </c>
      <c r="R80" s="31">
        <v>5.9725000000000108</v>
      </c>
      <c r="S80" s="31">
        <v>5.9224999999999994</v>
      </c>
      <c r="T80" s="31">
        <v>5.0600000000000165</v>
      </c>
      <c r="U80" s="31">
        <v>4.0949999999999989</v>
      </c>
      <c r="AG80" s="42"/>
      <c r="AH80" s="42"/>
      <c r="AI80" s="42"/>
      <c r="AJ80" s="42"/>
      <c r="AK80" s="26"/>
      <c r="AL80" s="32" t="s">
        <v>79</v>
      </c>
      <c r="AM80" s="33">
        <f t="shared" si="9"/>
        <v>5.022500000000008</v>
      </c>
      <c r="AN80" s="33">
        <f t="shared" si="11"/>
        <v>5.0299000000000076</v>
      </c>
      <c r="AO80" s="34">
        <f t="shared" si="12"/>
        <v>47</v>
      </c>
      <c r="AP80" s="22" t="str">
        <f t="shared" si="13"/>
        <v xml:space="preserve">Yarriambiack </v>
      </c>
      <c r="AQ80" s="35">
        <f t="shared" si="10"/>
        <v>1.3900000000000006</v>
      </c>
      <c r="AR80" s="26"/>
      <c r="AS80" s="26"/>
    </row>
    <row r="81" spans="2:45" x14ac:dyDescent="0.45">
      <c r="B81" s="30">
        <v>75</v>
      </c>
      <c r="C81" s="27" t="s">
        <v>80</v>
      </c>
      <c r="D81" s="31">
        <v>4.7849999999999966</v>
      </c>
      <c r="E81" s="31">
        <v>4.3575000000000017</v>
      </c>
      <c r="F81" s="31">
        <v>5.9825000000000017</v>
      </c>
      <c r="G81" s="31">
        <v>5.8049999999999926</v>
      </c>
      <c r="H81" s="31">
        <v>5.5600000000000023</v>
      </c>
      <c r="I81" s="31">
        <v>2.832499999999996</v>
      </c>
      <c r="J81" s="31">
        <v>4.6525000000000034</v>
      </c>
      <c r="K81" s="31">
        <v>4.9625000000000057</v>
      </c>
      <c r="L81" s="31">
        <v>4.0974999999999966</v>
      </c>
      <c r="M81" s="31">
        <v>6.8050000000000068</v>
      </c>
      <c r="N81" s="31">
        <v>6.6850000000000023</v>
      </c>
      <c r="O81" s="31">
        <v>5.6274999999999977</v>
      </c>
      <c r="P81" s="31">
        <v>5.4224999999999994</v>
      </c>
      <c r="Q81" s="31">
        <v>4.3575000000000017</v>
      </c>
      <c r="R81" s="31">
        <v>5.0499999999999972</v>
      </c>
      <c r="S81" s="31">
        <v>3.792500000000004</v>
      </c>
      <c r="T81" s="31">
        <v>2.6200000000000045</v>
      </c>
      <c r="U81" s="31">
        <v>2.2150000000000034</v>
      </c>
      <c r="AG81" s="42"/>
      <c r="AH81" s="42"/>
      <c r="AI81" s="42"/>
      <c r="AJ81" s="42"/>
      <c r="AK81" s="26"/>
      <c r="AL81" s="32" t="s">
        <v>80</v>
      </c>
      <c r="AM81" s="33">
        <f t="shared" si="9"/>
        <v>2.832499999999996</v>
      </c>
      <c r="AN81" s="33">
        <f t="shared" si="11"/>
        <v>2.8399999999999959</v>
      </c>
      <c r="AO81" s="34">
        <f t="shared" si="12"/>
        <v>68</v>
      </c>
      <c r="AP81" s="22" t="str">
        <f t="shared" si="13"/>
        <v xml:space="preserve">Warrnambool </v>
      </c>
      <c r="AQ81" s="35">
        <f t="shared" si="10"/>
        <v>1.1899999999999977</v>
      </c>
      <c r="AR81" s="26"/>
      <c r="AS81" s="26"/>
    </row>
    <row r="82" spans="2:45" x14ac:dyDescent="0.45">
      <c r="B82" s="30">
        <v>76</v>
      </c>
      <c r="C82" s="27" t="s">
        <v>81</v>
      </c>
      <c r="D82" s="31">
        <v>8.335000000000008</v>
      </c>
      <c r="E82" s="31">
        <v>10.745000000000005</v>
      </c>
      <c r="F82" s="31">
        <v>9.4099999999999966</v>
      </c>
      <c r="G82" s="31">
        <v>8.647500000000008</v>
      </c>
      <c r="H82" s="31">
        <v>7.6375000000000171</v>
      </c>
      <c r="I82" s="31">
        <v>6.2800000000000011</v>
      </c>
      <c r="J82" s="31">
        <v>7.3549999999999898</v>
      </c>
      <c r="K82" s="31">
        <v>7.8449999999999989</v>
      </c>
      <c r="L82" s="31">
        <v>9.9874999999999972</v>
      </c>
      <c r="M82" s="31">
        <v>10.419999999999987</v>
      </c>
      <c r="N82" s="31">
        <v>9.4025000000000034</v>
      </c>
      <c r="O82" s="31">
        <v>9.6025000000000063</v>
      </c>
      <c r="P82" s="31">
        <v>8.5099999999999909</v>
      </c>
      <c r="Q82" s="31">
        <v>6.4550000000000125</v>
      </c>
      <c r="R82" s="31">
        <v>7.6724999999999994</v>
      </c>
      <c r="S82" s="31">
        <v>7.1924999999999955</v>
      </c>
      <c r="T82" s="31">
        <v>7.0050000000000097</v>
      </c>
      <c r="U82" s="31">
        <v>6.8825000000000074</v>
      </c>
      <c r="AG82" s="42"/>
      <c r="AH82" s="42"/>
      <c r="AI82" s="42"/>
      <c r="AJ82" s="42"/>
      <c r="AK82" s="26"/>
      <c r="AL82" s="32" t="s">
        <v>81</v>
      </c>
      <c r="AM82" s="33">
        <f t="shared" si="9"/>
        <v>6.2800000000000011</v>
      </c>
      <c r="AN82" s="33">
        <f t="shared" si="11"/>
        <v>6.2876000000000012</v>
      </c>
      <c r="AO82" s="34">
        <f t="shared" si="12"/>
        <v>26</v>
      </c>
      <c r="AP82" s="22" t="str">
        <f t="shared" si="13"/>
        <v xml:space="preserve">West Wimmera </v>
      </c>
      <c r="AQ82" s="35">
        <f t="shared" si="10"/>
        <v>0</v>
      </c>
      <c r="AR82" s="26"/>
      <c r="AS82" s="26"/>
    </row>
    <row r="83" spans="2:45" x14ac:dyDescent="0.45">
      <c r="B83" s="30">
        <v>77</v>
      </c>
      <c r="C83" s="27" t="s">
        <v>82</v>
      </c>
      <c r="D83" s="31">
        <v>7.1600000000000108</v>
      </c>
      <c r="E83" s="31">
        <v>9.2974999999999994</v>
      </c>
      <c r="F83" s="31">
        <v>8.1875</v>
      </c>
      <c r="G83" s="31">
        <v>7.5024999999999977</v>
      </c>
      <c r="H83" s="31">
        <v>7.2049999999999983</v>
      </c>
      <c r="I83" s="31">
        <v>5.6499999999999915</v>
      </c>
      <c r="J83" s="31">
        <v>6.8599999999999994</v>
      </c>
      <c r="K83" s="31">
        <v>6.4775000000000063</v>
      </c>
      <c r="L83" s="31">
        <v>9.1899999999999977</v>
      </c>
      <c r="M83" s="31">
        <v>10.984999999999999</v>
      </c>
      <c r="N83" s="31">
        <v>9.0024999999999977</v>
      </c>
      <c r="O83" s="31">
        <v>9.105000000000004</v>
      </c>
      <c r="P83" s="31">
        <v>7.125</v>
      </c>
      <c r="Q83" s="31">
        <v>8.8650000000000091</v>
      </c>
      <c r="R83" s="31">
        <v>9.5024999999999977</v>
      </c>
      <c r="S83" s="31">
        <v>8.7375000000000114</v>
      </c>
      <c r="T83" s="31">
        <v>7.1124999999999972</v>
      </c>
      <c r="U83" s="31">
        <v>8.2224999999999966</v>
      </c>
      <c r="AG83" s="42"/>
      <c r="AH83" s="42"/>
      <c r="AI83" s="42"/>
      <c r="AJ83" s="42"/>
      <c r="AK83" s="26"/>
      <c r="AL83" s="32" t="s">
        <v>82</v>
      </c>
      <c r="AM83" s="33">
        <f t="shared" si="9"/>
        <v>5.6499999999999915</v>
      </c>
      <c r="AN83" s="33">
        <f t="shared" si="11"/>
        <v>5.6576999999999913</v>
      </c>
      <c r="AO83" s="34">
        <f t="shared" si="12"/>
        <v>39</v>
      </c>
      <c r="AP83" s="22" t="str">
        <f t="shared" si="13"/>
        <v xml:space="preserve">Pyrenees </v>
      </c>
      <c r="AQ83" s="35">
        <f t="shared" si="10"/>
        <v>0</v>
      </c>
      <c r="AR83" s="26"/>
      <c r="AS83" s="26"/>
    </row>
    <row r="84" spans="2:45" x14ac:dyDescent="0.45">
      <c r="B84" s="30">
        <v>78</v>
      </c>
      <c r="C84" s="27" t="s">
        <v>83</v>
      </c>
      <c r="D84" s="31">
        <v>9.0499999999999972</v>
      </c>
      <c r="E84" s="31">
        <v>8.8075000000000045</v>
      </c>
      <c r="F84" s="31">
        <v>8.9550000000000125</v>
      </c>
      <c r="G84" s="31">
        <v>7.5775000000000006</v>
      </c>
      <c r="H84" s="31">
        <v>6.3675000000000068</v>
      </c>
      <c r="I84" s="31">
        <v>5.8375000000000057</v>
      </c>
      <c r="J84" s="31">
        <v>9.039999999999992</v>
      </c>
      <c r="K84" s="31">
        <v>8.7175000000000011</v>
      </c>
      <c r="L84" s="31">
        <v>8.644999999999996</v>
      </c>
      <c r="M84" s="31">
        <v>11.125</v>
      </c>
      <c r="N84" s="31">
        <v>8.769999999999996</v>
      </c>
      <c r="O84" s="31">
        <v>9.8225000000000051</v>
      </c>
      <c r="P84" s="31">
        <v>9.6474999999999937</v>
      </c>
      <c r="Q84" s="31">
        <v>8.707499999999996</v>
      </c>
      <c r="R84" s="31">
        <v>7.8149999999999977</v>
      </c>
      <c r="S84" s="31">
        <v>8.5925000000000011</v>
      </c>
      <c r="T84" s="31">
        <v>7.5700000000000074</v>
      </c>
      <c r="U84" s="31">
        <v>5.2824999999999989</v>
      </c>
      <c r="AG84" s="42"/>
      <c r="AH84" s="42"/>
      <c r="AI84" s="42"/>
      <c r="AJ84" s="42"/>
      <c r="AK84" s="26"/>
      <c r="AL84" s="32" t="s">
        <v>83</v>
      </c>
      <c r="AM84" s="33">
        <f t="shared" si="9"/>
        <v>5.8375000000000057</v>
      </c>
      <c r="AN84" s="33">
        <f t="shared" si="11"/>
        <v>5.8453000000000053</v>
      </c>
      <c r="AO84" s="34">
        <f t="shared" si="12"/>
        <v>35</v>
      </c>
      <c r="AP84" s="22" t="str">
        <f t="shared" si="13"/>
        <v xml:space="preserve">Hindmarsh </v>
      </c>
      <c r="AQ84" s="35">
        <f t="shared" si="10"/>
        <v>0</v>
      </c>
      <c r="AR84" s="26"/>
      <c r="AS84" s="26"/>
    </row>
    <row r="85" spans="2:45" x14ac:dyDescent="0.45">
      <c r="B85" s="30">
        <v>79</v>
      </c>
      <c r="C85" s="27" t="s">
        <v>84</v>
      </c>
      <c r="D85" s="31">
        <v>4.7625000000000028</v>
      </c>
      <c r="E85" s="31">
        <v>1.4699999999999989</v>
      </c>
      <c r="F85" s="31">
        <v>5.605000000000004</v>
      </c>
      <c r="G85" s="31">
        <v>4.5949999999999989</v>
      </c>
      <c r="H85" s="31">
        <v>0</v>
      </c>
      <c r="I85" s="31">
        <v>1.3900000000000006</v>
      </c>
      <c r="J85" s="31">
        <v>2.9749999999999943</v>
      </c>
      <c r="K85" s="31">
        <v>2.8125</v>
      </c>
      <c r="L85" s="31">
        <v>5.0649999999999977</v>
      </c>
      <c r="M85" s="31">
        <v>1.3149999999999977</v>
      </c>
      <c r="N85" s="31">
        <v>0</v>
      </c>
      <c r="O85" s="31">
        <v>1.3900000000000006</v>
      </c>
      <c r="P85" s="31">
        <v>6.5799999999999983</v>
      </c>
      <c r="Q85" s="31">
        <v>5.4350000000000023</v>
      </c>
      <c r="R85" s="31">
        <v>1.0875000000000057</v>
      </c>
      <c r="S85" s="31">
        <v>3.75</v>
      </c>
      <c r="T85" s="31">
        <v>1.3149999999999977</v>
      </c>
      <c r="U85" s="31">
        <v>3.332499999999996</v>
      </c>
      <c r="AG85" s="42"/>
      <c r="AH85" s="42"/>
      <c r="AI85" s="42"/>
      <c r="AJ85" s="42"/>
      <c r="AK85" s="26"/>
      <c r="AL85" s="32" t="s">
        <v>84</v>
      </c>
      <c r="AM85" s="33">
        <f t="shared" si="9"/>
        <v>1.3900000000000006</v>
      </c>
      <c r="AN85" s="33">
        <f t="shared" si="11"/>
        <v>1.3979000000000006</v>
      </c>
      <c r="AO85" s="34">
        <f t="shared" si="12"/>
        <v>74</v>
      </c>
      <c r="AP85" s="22" t="str">
        <f t="shared" si="13"/>
        <v xml:space="preserve">Golden Plains </v>
      </c>
      <c r="AQ85" s="35">
        <f t="shared" si="10"/>
        <v>0</v>
      </c>
      <c r="AR85" s="26"/>
      <c r="AS85" s="26"/>
    </row>
    <row r="86" spans="2:45" x14ac:dyDescent="0.45">
      <c r="B86" s="30">
        <v>80</v>
      </c>
      <c r="C86" s="27" t="s">
        <v>3</v>
      </c>
      <c r="D86" s="31">
        <v>7.6500000000000057</v>
      </c>
      <c r="E86" s="31">
        <v>8.9650000000000034</v>
      </c>
      <c r="F86" s="31">
        <v>9.3081650000000025</v>
      </c>
      <c r="G86" s="31">
        <v>7.8250000000000171</v>
      </c>
      <c r="H86" s="31">
        <v>6.6499999999999915</v>
      </c>
      <c r="I86" s="31">
        <v>5.7674999999999983</v>
      </c>
      <c r="J86" s="31">
        <v>6.6225000000000023</v>
      </c>
      <c r="K86" s="31">
        <v>7.2050000000000125</v>
      </c>
      <c r="L86" s="31">
        <v>8.2064874999999944</v>
      </c>
      <c r="M86" s="31">
        <v>10.275000000000006</v>
      </c>
      <c r="N86" s="31">
        <v>8.4000000000000057</v>
      </c>
      <c r="O86" s="31">
        <v>8.7600000000000051</v>
      </c>
      <c r="P86" s="31">
        <v>7.6500000000000057</v>
      </c>
      <c r="Q86" s="31">
        <v>8.9650000000000034</v>
      </c>
      <c r="R86" s="31">
        <v>9.3081650000000025</v>
      </c>
      <c r="S86" s="31">
        <v>7.8250000000000171</v>
      </c>
      <c r="T86" s="31">
        <v>6.6499999999999915</v>
      </c>
      <c r="U86" s="31">
        <v>5.7674999999999983</v>
      </c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R86" s="42"/>
    </row>
  </sheetData>
  <sheetProtection password="CF21" sheet="1" objects="1" scenarios="1"/>
  <mergeCells count="4">
    <mergeCell ref="P5:U5"/>
    <mergeCell ref="J5:O5"/>
    <mergeCell ref="D5:I5"/>
    <mergeCell ref="V1:AR1"/>
  </mergeCells>
  <pageMargins left="0.39370078740157483" right="0.39370078740157483" top="0.39370078740157483" bottom="0.39370078740157483" header="0.31496062992125984" footer="0.31496062992125984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21</xdr:col>
                    <xdr:colOff>9525</xdr:colOff>
                    <xdr:row>6</xdr:row>
                    <xdr:rowOff>0</xdr:rowOff>
                  </from>
                  <to>
                    <xdr:col>24</xdr:col>
                    <xdr:colOff>514350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25</xdr:col>
                    <xdr:colOff>0</xdr:colOff>
                    <xdr:row>3</xdr:row>
                    <xdr:rowOff>190500</xdr:rowOff>
                  </from>
                  <to>
                    <xdr:col>28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Drop Down 3">
              <controlPr defaultSize="0" autoLine="0" autoPict="0">
                <anchor moveWithCells="1">
                  <from>
                    <xdr:col>25</xdr:col>
                    <xdr:colOff>0</xdr:colOff>
                    <xdr:row>6</xdr:row>
                    <xdr:rowOff>0</xdr:rowOff>
                  </from>
                  <to>
                    <xdr:col>28</xdr:col>
                    <xdr:colOff>190500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Drop Down 5">
              <controlPr defaultSize="0" autoLine="0" autoPict="0">
                <anchor moveWithCells="1">
                  <from>
                    <xdr:col>37</xdr:col>
                    <xdr:colOff>19050</xdr:colOff>
                    <xdr:row>4</xdr:row>
                    <xdr:rowOff>9525</xdr:rowOff>
                  </from>
                  <to>
                    <xdr:col>38</xdr:col>
                    <xdr:colOff>114300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Drop Down 6">
              <controlPr defaultSize="0" autoLine="0" autoPict="0">
                <anchor moveWithCells="1">
                  <from>
                    <xdr:col>21</xdr:col>
                    <xdr:colOff>9525</xdr:colOff>
                    <xdr:row>31</xdr:row>
                    <xdr:rowOff>0</xdr:rowOff>
                  </from>
                  <to>
                    <xdr:col>24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Drop Down 7">
              <controlPr defaultSize="0" autoLine="0" autoPict="0">
                <anchor moveWithCells="1">
                  <from>
                    <xdr:col>25</xdr:col>
                    <xdr:colOff>0</xdr:colOff>
                    <xdr:row>31</xdr:row>
                    <xdr:rowOff>0</xdr:rowOff>
                  </from>
                  <to>
                    <xdr:col>28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3"/>
  <sheetViews>
    <sheetView showGridLines="0" showRowColHeaders="0" workbookViewId="0">
      <selection activeCell="K9" sqref="K9"/>
    </sheetView>
  </sheetViews>
  <sheetFormatPr defaultRowHeight="14.25" x14ac:dyDescent="0.45"/>
  <cols>
    <col min="2" max="2" width="15.265625" customWidth="1"/>
    <col min="3" max="5" width="10.59765625" customWidth="1"/>
  </cols>
  <sheetData>
    <row r="1" spans="2:5" ht="18" x14ac:dyDescent="0.55000000000000004">
      <c r="B1" s="44" t="s">
        <v>90</v>
      </c>
    </row>
    <row r="2" spans="2:5" x14ac:dyDescent="0.45">
      <c r="B2" s="45" t="s">
        <v>91</v>
      </c>
    </row>
    <row r="4" spans="2:5" x14ac:dyDescent="0.45">
      <c r="B4" s="46"/>
      <c r="C4" s="47">
        <v>2015</v>
      </c>
      <c r="D4" s="47">
        <v>2016</v>
      </c>
      <c r="E4" s="47">
        <v>2017</v>
      </c>
    </row>
    <row r="5" spans="2:5" x14ac:dyDescent="0.45">
      <c r="B5" s="48" t="s">
        <v>92</v>
      </c>
      <c r="C5" s="49">
        <v>10.6</v>
      </c>
      <c r="D5" s="49">
        <v>7.6</v>
      </c>
      <c r="E5" s="49">
        <v>6.7</v>
      </c>
    </row>
    <row r="6" spans="2:5" x14ac:dyDescent="0.45">
      <c r="B6" s="50" t="s">
        <v>93</v>
      </c>
      <c r="C6" s="51">
        <v>12.4</v>
      </c>
      <c r="D6" s="51">
        <v>10.6</v>
      </c>
      <c r="E6" s="51">
        <v>9</v>
      </c>
    </row>
    <row r="7" spans="2:5" x14ac:dyDescent="0.45">
      <c r="B7" s="50" t="s">
        <v>94</v>
      </c>
      <c r="C7" s="51">
        <v>10.5</v>
      </c>
      <c r="D7" s="51">
        <v>8.4</v>
      </c>
      <c r="E7" s="51">
        <v>7.8</v>
      </c>
    </row>
    <row r="29" spans="2:9" x14ac:dyDescent="0.45">
      <c r="B29" s="52" t="s">
        <v>95</v>
      </c>
      <c r="C29" s="53"/>
      <c r="D29" s="53"/>
      <c r="E29" s="53"/>
      <c r="F29" s="53"/>
      <c r="G29" s="53"/>
      <c r="H29" s="53"/>
      <c r="I29" s="53"/>
    </row>
    <row r="30" spans="2:9" ht="9.75" customHeight="1" x14ac:dyDescent="0.45"/>
    <row r="31" spans="2:9" x14ac:dyDescent="0.45">
      <c r="B31" s="50" t="s">
        <v>92</v>
      </c>
      <c r="C31" s="54">
        <f>(E5-C5)/C5*100</f>
        <v>-36.79245283018868</v>
      </c>
    </row>
    <row r="32" spans="2:9" x14ac:dyDescent="0.45">
      <c r="B32" s="50" t="s">
        <v>93</v>
      </c>
      <c r="C32" s="54">
        <f t="shared" ref="C32:C33" si="0">(E6-C6)/C6*100</f>
        <v>-27.41935483870968</v>
      </c>
    </row>
    <row r="33" spans="2:3" x14ac:dyDescent="0.45">
      <c r="B33" s="50" t="s">
        <v>94</v>
      </c>
      <c r="C33" s="54">
        <f t="shared" si="0"/>
        <v>-25.714285714285719</v>
      </c>
    </row>
  </sheetData>
  <pageMargins left="2.3622047244094491" right="0.70866141732283472" top="0.78740157480314965" bottom="0.74803149606299213" header="0.31496062992125984" footer="0.31496062992125984"/>
  <pageSetup paperSize="9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A8955767</value>
    </field>
    <field name="Objective-Title">
      <value order="0">Immunisation Rates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2022-07-23T10:30:15Z</value>
    </field>
    <field name="Objective-ModificationStamp">
      <value order="0">2023-05-10T01:03:28Z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vA11447364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Original</vt:lpstr>
      <vt:lpstr>Front</vt:lpstr>
      <vt:lpstr>CGD Changes 2015-2016</vt:lpstr>
      <vt:lpstr>'CGD Changes 2015-2016'!Print_Area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2018-05-09T21:55:21Z</cp:lastPrinted>
  <dcterms:created xsi:type="dcterms:W3CDTF">2018-04-24T07:29:46Z</dcterms:created>
  <dcterms:modified xsi:type="dcterms:W3CDTF">2022-07-22T09:38:14Z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A8955767</vt:lpwstr>
  </property>
  <property fmtid="{D5CDD505-2E9C-101B-9397-08002B2CF9AE}" pid="4" name="Objective-Title">
    <vt:lpwstr>Immunisation Rates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2022-07-23T10:30:15Z</vt:filetime>
  </property>
  <property fmtid="{D5CDD505-2E9C-101B-9397-08002B2CF9AE}" pid="10" name="Objective-ModificationStamp">
    <vt:filetime>2023-05-10T01:03:28Z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vA11447364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