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dc6a438d8ee6499c"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9C0323CF-1156-462F-B800-35598568000D}" xr6:coauthVersionLast="47" xr6:coauthVersionMax="47" xr10:uidLastSave="{00000000-0000-0000-0000-000000000000}"/>
  <bookViews>
    <workbookView xWindow="-110" yWindow="-110" windowWidth="19420" windowHeight="11500" firstSheet="1" activeTab="1" xr2:uid="{AEAD79A3-36E3-4420-87EB-379C262D5192}"/>
  </bookViews>
  <sheets>
    <sheet name="Results" sheetId="2" state="hidden" r:id="rId1"/>
    <sheet name="Table" sheetId="3" r:id="rId2"/>
    <sheet name="Comparison" sheetId="4" r:id="rId3"/>
  </sheets>
  <definedNames>
    <definedName name="_xlnm._FilterDatabase" localSheetId="1" hidden="1">Table!$B$4:$B$524</definedName>
    <definedName name="_xlnm.Print_Area" localSheetId="2">Comparison!$A$1:$L$96</definedName>
    <definedName name="_xlnm.Print_Area" localSheetId="1">Table!$C$1:$I$340</definedName>
    <definedName name="_xlnm.Print_Titles" localSheetId="1">Table!$1:$5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8" i="3" l="1"/>
  <c r="E258" i="3"/>
  <c r="E241" i="3"/>
  <c r="E242" i="3"/>
  <c r="E243" i="3"/>
  <c r="E244" i="3"/>
  <c r="E245" i="3"/>
  <c r="E246" i="3"/>
  <c r="E247" i="3"/>
  <c r="E249" i="3"/>
  <c r="E250" i="3"/>
  <c r="E251" i="3"/>
  <c r="E252" i="3"/>
  <c r="E253" i="3"/>
  <c r="E254" i="3"/>
  <c r="B269" i="3"/>
  <c r="B270" i="3"/>
  <c r="E269" i="3"/>
  <c r="E270" i="3"/>
  <c r="G242" i="3"/>
  <c r="G243" i="3"/>
  <c r="G244" i="3"/>
  <c r="G245" i="3"/>
  <c r="G246" i="3"/>
  <c r="G247" i="3"/>
  <c r="G249" i="3"/>
  <c r="G250" i="3"/>
  <c r="G251" i="3"/>
  <c r="G252" i="3"/>
  <c r="G253" i="3"/>
  <c r="G254" i="3"/>
  <c r="G255" i="3"/>
  <c r="G256" i="3"/>
  <c r="G257"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E255" i="3"/>
  <c r="E256" i="3"/>
  <c r="E257" i="3"/>
  <c r="E259" i="3"/>
  <c r="E260" i="3"/>
  <c r="E261" i="3"/>
  <c r="E262" i="3"/>
  <c r="E263" i="3"/>
  <c r="E264" i="3"/>
  <c r="E265" i="3"/>
  <c r="E266" i="3"/>
  <c r="E267" i="3"/>
  <c r="E268"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6"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5" i="4"/>
  <c r="U56" i="4"/>
  <c r="U57" i="4"/>
  <c r="U58" i="4"/>
  <c r="U59" i="4"/>
  <c r="U60" i="4"/>
  <c r="U61" i="4"/>
  <c r="U62" i="4"/>
  <c r="U63" i="4"/>
  <c r="U64" i="4"/>
  <c r="U65" i="4"/>
  <c r="U66" i="4"/>
  <c r="U67" i="4"/>
  <c r="U68" i="4"/>
  <c r="U69" i="4"/>
  <c r="U70" i="4"/>
  <c r="U71" i="4"/>
  <c r="U72" i="4"/>
  <c r="U73" i="4"/>
  <c r="U74" i="4"/>
  <c r="U75" i="4"/>
  <c r="U76" i="4"/>
  <c r="U77" i="4"/>
  <c r="U78" i="4"/>
  <c r="U79" i="4"/>
  <c r="U80" i="4"/>
  <c r="U81" i="4"/>
  <c r="U82" i="4"/>
  <c r="U83" i="4"/>
  <c r="U84" i="4"/>
  <c r="U85" i="4"/>
  <c r="U86" i="4"/>
  <c r="U87" i="4"/>
  <c r="U88" i="4"/>
  <c r="U89" i="4"/>
  <c r="U90" i="4"/>
  <c r="U91" i="4"/>
  <c r="U92" i="4"/>
  <c r="U93" i="4"/>
  <c r="U94" i="4"/>
  <c r="U95" i="4"/>
  <c r="U96" i="4"/>
  <c r="U97" i="4"/>
  <c r="U98" i="4"/>
  <c r="U99" i="4"/>
  <c r="U100" i="4"/>
  <c r="U101" i="4"/>
  <c r="U102" i="4"/>
  <c r="U103" i="4"/>
  <c r="U104" i="4"/>
  <c r="U105" i="4"/>
  <c r="U106" i="4"/>
  <c r="U107" i="4"/>
  <c r="U108" i="4"/>
  <c r="U109" i="4"/>
  <c r="U110" i="4"/>
  <c r="U111" i="4"/>
  <c r="U112" i="4"/>
  <c r="U113" i="4"/>
  <c r="U114" i="4"/>
  <c r="U115" i="4"/>
  <c r="U116" i="4"/>
  <c r="U117" i="4"/>
  <c r="U118" i="4"/>
  <c r="U119" i="4"/>
  <c r="U120" i="4"/>
  <c r="U121" i="4"/>
  <c r="U122" i="4"/>
  <c r="U123" i="4"/>
  <c r="U124" i="4"/>
  <c r="U125" i="4"/>
  <c r="U126" i="4"/>
  <c r="U127" i="4"/>
  <c r="U128" i="4"/>
  <c r="U129" i="4"/>
  <c r="U130" i="4"/>
  <c r="U131" i="4"/>
  <c r="U132" i="4"/>
  <c r="U133" i="4"/>
  <c r="U134" i="4"/>
  <c r="U135" i="4"/>
  <c r="U136" i="4"/>
  <c r="U137" i="4"/>
  <c r="U138" i="4"/>
  <c r="U139" i="4"/>
  <c r="U140" i="4"/>
  <c r="U141" i="4"/>
  <c r="U142" i="4"/>
  <c r="U143" i="4"/>
  <c r="U144" i="4"/>
  <c r="U145" i="4"/>
  <c r="U146" i="4"/>
  <c r="U147" i="4"/>
  <c r="U148" i="4"/>
  <c r="U149" i="4"/>
  <c r="U150" i="4"/>
  <c r="U151" i="4"/>
  <c r="U152" i="4"/>
  <c r="U153" i="4"/>
  <c r="U154" i="4"/>
  <c r="U155" i="4"/>
  <c r="U156" i="4"/>
  <c r="U157" i="4"/>
  <c r="U158" i="4"/>
  <c r="U159" i="4"/>
  <c r="U160" i="4"/>
  <c r="U161" i="4"/>
  <c r="U162" i="4"/>
  <c r="U163" i="4"/>
  <c r="U164" i="4"/>
  <c r="U165" i="4"/>
  <c r="U166" i="4"/>
  <c r="U167" i="4"/>
  <c r="U168" i="4"/>
  <c r="U169" i="4"/>
  <c r="U170" i="4"/>
  <c r="U171" i="4"/>
  <c r="U172" i="4"/>
  <c r="U173" i="4"/>
  <c r="U174" i="4"/>
  <c r="U175" i="4"/>
  <c r="U176" i="4"/>
  <c r="U177" i="4"/>
  <c r="U178" i="4"/>
  <c r="U179" i="4"/>
  <c r="U180" i="4"/>
  <c r="U181" i="4"/>
  <c r="U182" i="4"/>
  <c r="U183" i="4"/>
  <c r="U184" i="4"/>
  <c r="U185" i="4"/>
  <c r="U186" i="4"/>
  <c r="U187" i="4"/>
  <c r="U188" i="4"/>
  <c r="U189" i="4"/>
  <c r="U190" i="4"/>
  <c r="U191" i="4"/>
  <c r="U192" i="4"/>
  <c r="U193" i="4"/>
  <c r="U194" i="4"/>
  <c r="U195" i="4"/>
  <c r="U196" i="4"/>
  <c r="U197" i="4"/>
  <c r="U198" i="4"/>
  <c r="U199" i="4"/>
  <c r="U200" i="4"/>
  <c r="U201" i="4"/>
  <c r="U202" i="4"/>
  <c r="U203" i="4"/>
  <c r="U204" i="4"/>
  <c r="U205" i="4"/>
  <c r="U206" i="4"/>
  <c r="U207" i="4"/>
  <c r="U208" i="4"/>
  <c r="U209" i="4"/>
  <c r="U210" i="4"/>
  <c r="U211" i="4"/>
  <c r="U212" i="4"/>
  <c r="U213" i="4"/>
  <c r="U214" i="4"/>
  <c r="U215" i="4"/>
  <c r="U216" i="4"/>
  <c r="U217" i="4"/>
  <c r="U218" i="4"/>
  <c r="U219" i="4"/>
  <c r="U220" i="4"/>
  <c r="U221" i="4"/>
  <c r="U222" i="4"/>
  <c r="U223" i="4"/>
  <c r="U224" i="4"/>
  <c r="U225" i="4"/>
  <c r="U226" i="4"/>
  <c r="U227" i="4"/>
  <c r="U228" i="4"/>
  <c r="U229" i="4"/>
  <c r="U230" i="4"/>
  <c r="U231" i="4"/>
  <c r="U232" i="4"/>
  <c r="U233" i="4"/>
  <c r="U234" i="4"/>
  <c r="U235" i="4"/>
  <c r="U236" i="4"/>
  <c r="U237" i="4"/>
  <c r="U238" i="4"/>
  <c r="U239" i="4"/>
  <c r="U240" i="4"/>
  <c r="U241" i="4"/>
  <c r="U242" i="4"/>
  <c r="U243" i="4"/>
  <c r="U244" i="4"/>
  <c r="U245" i="4"/>
  <c r="U246" i="4"/>
  <c r="U247" i="4"/>
  <c r="U248" i="4"/>
  <c r="U249" i="4"/>
  <c r="U250" i="4"/>
  <c r="U251" i="4"/>
  <c r="U252" i="4"/>
  <c r="U253" i="4"/>
  <c r="U254" i="4"/>
  <c r="U255" i="4"/>
  <c r="U256" i="4"/>
  <c r="U257" i="4"/>
  <c r="U258" i="4"/>
  <c r="U259" i="4"/>
  <c r="U260" i="4"/>
  <c r="U261" i="4"/>
  <c r="U262" i="4"/>
  <c r="U263" i="4"/>
  <c r="U264" i="4"/>
  <c r="U265" i="4"/>
  <c r="U266" i="4"/>
  <c r="U267" i="4"/>
  <c r="U268" i="4"/>
  <c r="U269" i="4"/>
  <c r="U270" i="4"/>
  <c r="U271" i="4"/>
  <c r="U272" i="4"/>
  <c r="U273" i="4"/>
  <c r="U274" i="4"/>
  <c r="U275" i="4"/>
  <c r="U276" i="4"/>
  <c r="U277" i="4"/>
  <c r="U278" i="4"/>
  <c r="U279" i="4"/>
  <c r="U280" i="4"/>
  <c r="U281" i="4"/>
  <c r="U282" i="4"/>
  <c r="U283" i="4"/>
  <c r="U284" i="4"/>
  <c r="U285" i="4"/>
  <c r="U286" i="4"/>
  <c r="U287" i="4"/>
  <c r="U288" i="4"/>
  <c r="U289" i="4"/>
  <c r="U290" i="4"/>
  <c r="U291" i="4"/>
  <c r="U292" i="4"/>
  <c r="U293" i="4"/>
  <c r="U294" i="4"/>
  <c r="U295" i="4"/>
  <c r="U296" i="4"/>
  <c r="U297" i="4"/>
  <c r="U298" i="4"/>
  <c r="U299" i="4"/>
  <c r="U300" i="4"/>
  <c r="U301" i="4"/>
  <c r="U302" i="4"/>
  <c r="U303" i="4"/>
  <c r="U304" i="4"/>
  <c r="U305" i="4"/>
  <c r="U306" i="4"/>
  <c r="U307" i="4"/>
  <c r="U308" i="4"/>
  <c r="U309" i="4"/>
  <c r="U310" i="4"/>
  <c r="U311" i="4"/>
  <c r="U312" i="4"/>
  <c r="U313" i="4"/>
  <c r="U314" i="4"/>
  <c r="U315" i="4"/>
  <c r="U316" i="4"/>
  <c r="U317" i="4"/>
  <c r="U318" i="4"/>
  <c r="U319" i="4"/>
  <c r="U320" i="4"/>
  <c r="U321" i="4"/>
  <c r="U322" i="4"/>
  <c r="U323" i="4"/>
  <c r="U6" i="4"/>
  <c r="U7" i="4"/>
  <c r="U8" i="4"/>
  <c r="U9" i="4"/>
  <c r="U10" i="4"/>
  <c r="U11" i="4"/>
  <c r="U12" i="4"/>
  <c r="U13" i="4"/>
  <c r="U14" i="4"/>
  <c r="U15" i="4"/>
  <c r="U16" i="4"/>
  <c r="U17" i="4"/>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9" i="3"/>
  <c r="G10" i="3"/>
  <c r="G11" i="3"/>
  <c r="G12" i="3"/>
  <c r="G13" i="3"/>
  <c r="G14"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9" i="3"/>
  <c r="E10" i="3"/>
  <c r="E11" i="3"/>
  <c r="E12"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CJ179" i="2"/>
  <c r="CI179" i="2"/>
  <c r="CH179" i="2"/>
  <c r="CJ8" i="2" l="1"/>
  <c r="CI8" i="2"/>
  <c r="CJ6" i="2"/>
  <c r="CI6" i="2"/>
  <c r="CI7" i="2"/>
  <c r="CH233" i="2"/>
  <c r="CH232" i="2"/>
  <c r="CH231" i="2"/>
  <c r="CH226" i="2"/>
  <c r="CH223" i="2"/>
  <c r="CH222" i="2"/>
  <c r="CH219" i="2"/>
  <c r="CH218" i="2"/>
  <c r="CH217" i="2"/>
  <c r="CH119" i="2"/>
  <c r="CH164" i="2"/>
  <c r="CH165" i="2"/>
  <c r="CH166" i="2"/>
  <c r="CH161" i="2"/>
  <c r="CH160" i="2"/>
  <c r="CH154" i="2"/>
  <c r="CH97" i="2"/>
  <c r="CH94" i="2"/>
  <c r="CH93" i="2"/>
  <c r="CH92" i="2"/>
  <c r="CH89" i="2"/>
  <c r="CH88" i="2"/>
  <c r="CH79" i="2"/>
  <c r="CH114" i="2"/>
  <c r="CH80" i="2"/>
  <c r="CH83" i="2"/>
  <c r="CH65" i="2"/>
  <c r="CH64" i="2"/>
  <c r="CH63" i="2"/>
  <c r="CH60" i="2"/>
  <c r="CH59" i="2"/>
  <c r="CH53" i="2"/>
  <c r="CH52" i="2"/>
  <c r="CH51" i="2"/>
  <c r="CH44" i="2"/>
  <c r="CH41" i="2"/>
  <c r="CH30" i="2"/>
  <c r="CH29" i="2"/>
  <c r="CH28" i="2"/>
  <c r="CH27" i="2"/>
  <c r="CH26" i="2"/>
  <c r="CH25" i="2"/>
  <c r="CH24" i="2"/>
  <c r="CH23" i="2"/>
  <c r="CH22" i="2"/>
  <c r="CH21" i="2"/>
  <c r="CH20" i="2"/>
  <c r="CH11" i="2"/>
  <c r="CH6" i="2"/>
  <c r="CH8" i="2"/>
  <c r="CJ178" i="2" l="1"/>
  <c r="CI178" i="2"/>
  <c r="CH178" i="2"/>
  <c r="G6" i="4"/>
  <c r="E8" i="3"/>
  <c r="D9" i="3"/>
  <c r="C8" i="3"/>
  <c r="CJ267" i="2"/>
  <c r="CI267" i="2"/>
  <c r="CJ266" i="2"/>
  <c r="CI266" i="2"/>
  <c r="CJ265" i="2"/>
  <c r="CI265" i="2"/>
  <c r="CJ264" i="2"/>
  <c r="CI264" i="2"/>
  <c r="CJ263" i="2"/>
  <c r="CI263" i="2"/>
  <c r="CJ262" i="2"/>
  <c r="CI262" i="2"/>
  <c r="CJ261" i="2"/>
  <c r="CI261" i="2"/>
  <c r="CJ255" i="2"/>
  <c r="CI255" i="2"/>
  <c r="CJ254" i="2"/>
  <c r="CI254" i="2"/>
  <c r="CJ253" i="2"/>
  <c r="CI253" i="2"/>
  <c r="CJ248" i="2"/>
  <c r="CI248" i="2"/>
  <c r="CJ247" i="2"/>
  <c r="CI247" i="2"/>
  <c r="CJ246" i="2"/>
  <c r="CI246" i="2"/>
  <c r="CJ241" i="2"/>
  <c r="CI241" i="2"/>
  <c r="CJ240" i="2"/>
  <c r="CI240" i="2"/>
  <c r="CJ239" i="2"/>
  <c r="CI239" i="2"/>
  <c r="CJ238" i="2"/>
  <c r="CI238" i="2"/>
  <c r="CJ233" i="2"/>
  <c r="CI233" i="2"/>
  <c r="CJ232" i="2"/>
  <c r="CI232" i="2"/>
  <c r="CJ231" i="2"/>
  <c r="CI231" i="2"/>
  <c r="CJ223" i="2"/>
  <c r="CI223" i="2"/>
  <c r="CJ222" i="2"/>
  <c r="CI222" i="2"/>
  <c r="CJ219" i="2"/>
  <c r="CI219" i="2"/>
  <c r="CJ218" i="2"/>
  <c r="CI218" i="2"/>
  <c r="CJ217" i="2"/>
  <c r="CI217" i="2"/>
  <c r="CJ214" i="2"/>
  <c r="CI214" i="2"/>
  <c r="CJ213" i="2"/>
  <c r="CI213" i="2"/>
  <c r="CJ212" i="2"/>
  <c r="CI212" i="2"/>
  <c r="CJ211" i="2"/>
  <c r="CI211" i="2"/>
  <c r="CJ206" i="2"/>
  <c r="CI206" i="2"/>
  <c r="CJ205" i="2"/>
  <c r="CI205" i="2"/>
  <c r="CJ121" i="2"/>
  <c r="CI121" i="2"/>
  <c r="CJ120" i="2"/>
  <c r="CI120" i="2"/>
  <c r="CH113" i="2"/>
  <c r="CJ116" i="2"/>
  <c r="CI116" i="2"/>
  <c r="CJ115" i="2"/>
  <c r="CI115" i="2"/>
  <c r="CJ113" i="2"/>
  <c r="CI113" i="2"/>
  <c r="CJ110" i="2"/>
  <c r="CI110" i="2"/>
  <c r="CJ109" i="2"/>
  <c r="CI109" i="2"/>
  <c r="CJ106" i="2"/>
  <c r="CI106" i="2"/>
  <c r="CJ105" i="2"/>
  <c r="CI105" i="2"/>
  <c r="CJ104" i="2"/>
  <c r="CI104" i="2"/>
  <c r="CJ85" i="2"/>
  <c r="CI85" i="2"/>
  <c r="CJ84" i="2"/>
  <c r="CI84" i="2"/>
  <c r="CJ98" i="2"/>
  <c r="CI98" i="2"/>
  <c r="CJ131" i="2"/>
  <c r="CI131" i="2"/>
  <c r="CJ130" i="2"/>
  <c r="CI130" i="2"/>
  <c r="CJ129" i="2"/>
  <c r="CI129" i="2"/>
  <c r="CJ128" i="2"/>
  <c r="CI128" i="2"/>
  <c r="CJ127" i="2"/>
  <c r="CI127" i="2"/>
  <c r="CJ149" i="2"/>
  <c r="CI149" i="2"/>
  <c r="CJ146" i="2"/>
  <c r="CI146" i="2"/>
  <c r="CJ145" i="2"/>
  <c r="CI145" i="2"/>
  <c r="CJ144" i="2"/>
  <c r="CI144" i="2"/>
  <c r="CJ141" i="2"/>
  <c r="CI141" i="2"/>
  <c r="CJ140" i="2"/>
  <c r="CI140" i="2"/>
  <c r="CJ139" i="2"/>
  <c r="CI139" i="2"/>
  <c r="CJ138" i="2"/>
  <c r="CI138" i="2"/>
  <c r="CJ137" i="2"/>
  <c r="CI137" i="2"/>
  <c r="CJ201" i="2"/>
  <c r="CI201" i="2"/>
  <c r="CJ200" i="2"/>
  <c r="CI200" i="2"/>
  <c r="CJ199" i="2"/>
  <c r="CI199" i="2"/>
  <c r="CJ198" i="2"/>
  <c r="CI198" i="2"/>
  <c r="CJ195" i="2"/>
  <c r="CI195" i="2"/>
  <c r="CJ194" i="2"/>
  <c r="CI194" i="2"/>
  <c r="CJ192" i="2"/>
  <c r="CI192" i="2"/>
  <c r="CJ186" i="2"/>
  <c r="CI186" i="2"/>
  <c r="CJ185" i="2"/>
  <c r="CI185" i="2"/>
  <c r="CJ184" i="2"/>
  <c r="CI184" i="2"/>
  <c r="CJ183" i="2"/>
  <c r="CI183" i="2"/>
  <c r="CJ182" i="2"/>
  <c r="CI182" i="2"/>
  <c r="CJ172" i="2"/>
  <c r="CI172" i="2"/>
  <c r="CJ171" i="2"/>
  <c r="CI171" i="2"/>
  <c r="CJ166" i="2"/>
  <c r="CI166" i="2"/>
  <c r="CJ165" i="2"/>
  <c r="CI165" i="2"/>
  <c r="CJ164" i="2"/>
  <c r="CI164" i="2"/>
  <c r="CJ161" i="2"/>
  <c r="CI161" i="2"/>
  <c r="CJ160" i="2"/>
  <c r="CI160" i="2"/>
  <c r="CJ154" i="2"/>
  <c r="CI154" i="2"/>
  <c r="CJ97" i="2"/>
  <c r="CI97" i="2"/>
  <c r="CJ93" i="2"/>
  <c r="CI93" i="2"/>
  <c r="CJ92" i="2"/>
  <c r="CI92" i="2"/>
  <c r="CJ89" i="2"/>
  <c r="CI89" i="2"/>
  <c r="CJ88" i="2"/>
  <c r="CI88" i="2"/>
  <c r="CJ79" i="2"/>
  <c r="CI79" i="2"/>
  <c r="CJ114" i="2"/>
  <c r="CI114" i="2"/>
  <c r="CJ80" i="2"/>
  <c r="CI80" i="2"/>
  <c r="CJ83" i="2"/>
  <c r="CI83" i="2"/>
  <c r="CJ73" i="2"/>
  <c r="CI73" i="2"/>
  <c r="CJ72" i="2"/>
  <c r="CI72" i="2"/>
  <c r="CJ71" i="2"/>
  <c r="CI71" i="2"/>
  <c r="CJ70" i="2"/>
  <c r="CI70" i="2"/>
  <c r="CJ69" i="2"/>
  <c r="CI69" i="2"/>
  <c r="CJ68" i="2"/>
  <c r="CI68" i="2"/>
  <c r="CJ65" i="2"/>
  <c r="CI65" i="2"/>
  <c r="CJ64" i="2"/>
  <c r="CI64" i="2"/>
  <c r="CJ63" i="2"/>
  <c r="CI63" i="2"/>
  <c r="CJ60" i="2"/>
  <c r="CI60" i="2"/>
  <c r="CJ59" i="2"/>
  <c r="CI59" i="2"/>
  <c r="CJ53" i="2"/>
  <c r="CI53" i="2"/>
  <c r="CJ52" i="2"/>
  <c r="CI52" i="2"/>
  <c r="CJ51" i="2"/>
  <c r="CI51" i="2"/>
  <c r="CJ48" i="2"/>
  <c r="CI48" i="2"/>
  <c r="CJ47" i="2"/>
  <c r="CI47" i="2"/>
  <c r="CJ44" i="2"/>
  <c r="CI44" i="2"/>
  <c r="CJ41" i="2"/>
  <c r="CI41" i="2"/>
  <c r="CJ38" i="2"/>
  <c r="CI38" i="2"/>
  <c r="CJ37" i="2"/>
  <c r="CI37" i="2"/>
  <c r="CJ36" i="2"/>
  <c r="CI36" i="2"/>
  <c r="CJ30" i="2"/>
  <c r="CI30" i="2"/>
  <c r="CJ29" i="2"/>
  <c r="CI29" i="2"/>
  <c r="CJ28" i="2"/>
  <c r="CI28" i="2"/>
  <c r="CJ27" i="2"/>
  <c r="CI27" i="2"/>
  <c r="CJ26" i="2"/>
  <c r="CI26" i="2"/>
  <c r="CJ25" i="2"/>
  <c r="CI25" i="2"/>
  <c r="CJ24" i="2"/>
  <c r="CI24" i="2"/>
  <c r="CJ23" i="2"/>
  <c r="CI23" i="2"/>
  <c r="CJ22" i="2"/>
  <c r="CI22" i="2"/>
  <c r="CJ21" i="2"/>
  <c r="CI21" i="2"/>
  <c r="CJ20" i="2"/>
  <c r="CI20" i="2"/>
  <c r="CH264" i="2"/>
  <c r="CH263" i="2"/>
  <c r="CH262" i="2"/>
  <c r="CH261" i="2"/>
  <c r="CH255" i="2"/>
  <c r="CH254" i="2"/>
  <c r="CG254" i="2"/>
  <c r="CH253" i="2"/>
  <c r="CG253" i="2"/>
  <c r="CH248" i="2"/>
  <c r="CH247" i="2"/>
  <c r="CH246" i="2"/>
  <c r="CH241" i="2"/>
  <c r="CH240" i="2"/>
  <c r="CH239" i="2"/>
  <c r="CH238" i="2"/>
  <c r="CJ226" i="2"/>
  <c r="CI226" i="2"/>
  <c r="CH214" i="2"/>
  <c r="CH213" i="2"/>
  <c r="CH212" i="2"/>
  <c r="CH211" i="2"/>
  <c r="CH206" i="2"/>
  <c r="CH205" i="2"/>
  <c r="CH120" i="2"/>
  <c r="CH116" i="2"/>
  <c r="CH115" i="2"/>
  <c r="CG115" i="2"/>
  <c r="G118" i="3" s="1"/>
  <c r="CH110" i="2"/>
  <c r="CH109" i="2"/>
  <c r="CH106" i="2"/>
  <c r="CH105" i="2"/>
  <c r="CH104" i="2"/>
  <c r="CH85" i="2"/>
  <c r="CH84" i="2"/>
  <c r="CH98" i="2"/>
  <c r="CH131" i="2"/>
  <c r="CH130" i="2"/>
  <c r="CH129" i="2"/>
  <c r="CH128" i="2"/>
  <c r="CH127" i="2"/>
  <c r="CH149" i="2"/>
  <c r="CH146" i="2"/>
  <c r="CH145" i="2"/>
  <c r="CH144" i="2"/>
  <c r="CH141" i="2"/>
  <c r="CH140" i="2"/>
  <c r="CH139" i="2"/>
  <c r="CH138" i="2"/>
  <c r="CH137" i="2"/>
  <c r="CH201" i="2"/>
  <c r="CH200" i="2"/>
  <c r="CH199" i="2"/>
  <c r="CH198" i="2"/>
  <c r="CH195" i="2"/>
  <c r="CH194" i="2"/>
  <c r="CH192" i="2"/>
  <c r="CH186" i="2"/>
  <c r="CH185" i="2"/>
  <c r="CH184" i="2"/>
  <c r="CH183" i="2"/>
  <c r="CH182" i="2"/>
  <c r="CH171" i="2"/>
  <c r="CH73" i="2"/>
  <c r="CH72" i="2"/>
  <c r="CH71" i="2"/>
  <c r="CH70" i="2"/>
  <c r="CH69" i="2"/>
  <c r="CH68" i="2"/>
  <c r="CH48" i="2"/>
  <c r="CH47" i="2"/>
  <c r="CH38" i="2"/>
  <c r="CH37" i="2"/>
  <c r="CH36" i="2"/>
  <c r="CJ15" i="2"/>
  <c r="CI15" i="2"/>
  <c r="CH15" i="2"/>
  <c r="CJ14" i="2"/>
  <c r="CI14" i="2"/>
  <c r="CH14" i="2"/>
  <c r="CJ11" i="2"/>
  <c r="CI11" i="2"/>
  <c r="CJ7" i="2"/>
  <c r="CH7" i="2"/>
  <c r="C7" i="4"/>
  <c r="G7" i="4" s="1"/>
  <c r="C8" i="4"/>
  <c r="G8" i="4" s="1"/>
  <c r="C9" i="4"/>
  <c r="G9" i="4" s="1"/>
  <c r="C10" i="4"/>
  <c r="G10" i="4" s="1"/>
  <c r="C11" i="4"/>
  <c r="G11" i="4" s="1"/>
  <c r="C12" i="4"/>
  <c r="G12" i="4" s="1"/>
  <c r="C13" i="4"/>
  <c r="G13" i="4" s="1"/>
  <c r="C14" i="4"/>
  <c r="G14" i="4" s="1"/>
  <c r="C15" i="4"/>
  <c r="G15" i="4" s="1"/>
  <c r="C16" i="4"/>
  <c r="G16" i="4" s="1"/>
  <c r="C17" i="4"/>
  <c r="G17" i="4" s="1"/>
  <c r="C18" i="4"/>
  <c r="G18" i="4" s="1"/>
  <c r="C19" i="4"/>
  <c r="G19" i="4" s="1"/>
  <c r="C20" i="4"/>
  <c r="G20" i="4" s="1"/>
  <c r="C21" i="4"/>
  <c r="G21" i="4" s="1"/>
  <c r="C22" i="4"/>
  <c r="G22" i="4" s="1"/>
  <c r="C23" i="4"/>
  <c r="G23" i="4" s="1"/>
  <c r="C24" i="4"/>
  <c r="G24" i="4" s="1"/>
  <c r="C25" i="4"/>
  <c r="G25" i="4" s="1"/>
  <c r="C26" i="4"/>
  <c r="G26" i="4" s="1"/>
  <c r="C27" i="4"/>
  <c r="G27" i="4" s="1"/>
  <c r="C28" i="4"/>
  <c r="G28" i="4" s="1"/>
  <c r="C29" i="4"/>
  <c r="G29" i="4" s="1"/>
  <c r="C30" i="4"/>
  <c r="G30" i="4" s="1"/>
  <c r="C31" i="4"/>
  <c r="G31" i="4" s="1"/>
  <c r="C32" i="4"/>
  <c r="G32" i="4" s="1"/>
  <c r="C33" i="4"/>
  <c r="G33" i="4" s="1"/>
  <c r="C34" i="4"/>
  <c r="G34" i="4" s="1"/>
  <c r="C35" i="4"/>
  <c r="G35" i="4" s="1"/>
  <c r="C36" i="4"/>
  <c r="G36" i="4" s="1"/>
  <c r="C37" i="4"/>
  <c r="G37" i="4" s="1"/>
  <c r="C38" i="4"/>
  <c r="G38" i="4" s="1"/>
  <c r="C39" i="4"/>
  <c r="G39" i="4" s="1"/>
  <c r="C40" i="4"/>
  <c r="G40" i="4" s="1"/>
  <c r="C41" i="4"/>
  <c r="G41" i="4" s="1"/>
  <c r="C42" i="4"/>
  <c r="G42" i="4" s="1"/>
  <c r="C43" i="4"/>
  <c r="G43" i="4" s="1"/>
  <c r="C44" i="4"/>
  <c r="G44" i="4" s="1"/>
  <c r="C45" i="4"/>
  <c r="G45" i="4" s="1"/>
  <c r="C46" i="4"/>
  <c r="G46" i="4" s="1"/>
  <c r="C47" i="4"/>
  <c r="G47" i="4" s="1"/>
  <c r="C48" i="4"/>
  <c r="G48" i="4" s="1"/>
  <c r="C49" i="4"/>
  <c r="G49" i="4" s="1"/>
  <c r="C50" i="4"/>
  <c r="G50" i="4" s="1"/>
  <c r="C51" i="4"/>
  <c r="G51" i="4" s="1"/>
  <c r="C52" i="4"/>
  <c r="G52" i="4" s="1"/>
  <c r="C53" i="4"/>
  <c r="G53" i="4" s="1"/>
  <c r="C54" i="4"/>
  <c r="G54" i="4" s="1"/>
  <c r="C55" i="4"/>
  <c r="G55" i="4" s="1"/>
  <c r="C56" i="4"/>
  <c r="G56" i="4" s="1"/>
  <c r="C57" i="4"/>
  <c r="G57" i="4" s="1"/>
  <c r="C58" i="4"/>
  <c r="G58" i="4" s="1"/>
  <c r="C59" i="4"/>
  <c r="G59" i="4" s="1"/>
  <c r="C60" i="4"/>
  <c r="G60" i="4" s="1"/>
  <c r="C61" i="4"/>
  <c r="G61" i="4" s="1"/>
  <c r="C62" i="4"/>
  <c r="G62" i="4" s="1"/>
  <c r="C63" i="4"/>
  <c r="G63" i="4" s="1"/>
  <c r="C64" i="4"/>
  <c r="G64" i="4" s="1"/>
  <c r="C65" i="4"/>
  <c r="G65" i="4" s="1"/>
  <c r="C66" i="4"/>
  <c r="G66" i="4" s="1"/>
  <c r="C67" i="4"/>
  <c r="G67" i="4" s="1"/>
  <c r="C68" i="4"/>
  <c r="G68" i="4" s="1"/>
  <c r="C69" i="4"/>
  <c r="G69" i="4" s="1"/>
  <c r="C70" i="4"/>
  <c r="G70" i="4" s="1"/>
  <c r="C71" i="4"/>
  <c r="G71" i="4" s="1"/>
  <c r="C72" i="4"/>
  <c r="G72" i="4" s="1"/>
  <c r="C73" i="4"/>
  <c r="G73" i="4" s="1"/>
  <c r="C74" i="4"/>
  <c r="G74" i="4" s="1"/>
  <c r="C75" i="4"/>
  <c r="G75" i="4" s="1"/>
  <c r="C76" i="4"/>
  <c r="G76" i="4" s="1"/>
  <c r="C77" i="4"/>
  <c r="G77" i="4" s="1"/>
  <c r="C78" i="4"/>
  <c r="G78" i="4" s="1"/>
  <c r="C79" i="4"/>
  <c r="G79" i="4" s="1"/>
  <c r="C80" i="4"/>
  <c r="G80" i="4" s="1"/>
  <c r="C81" i="4"/>
  <c r="G81" i="4" s="1"/>
  <c r="C82" i="4"/>
  <c r="G82" i="4" s="1"/>
  <c r="C83" i="4"/>
  <c r="G83" i="4" s="1"/>
  <c r="C84" i="4"/>
  <c r="G84" i="4" s="1"/>
  <c r="G8" i="3"/>
  <c r="U5" i="4"/>
  <c r="CK136" i="2"/>
  <c r="CK137" i="2"/>
  <c r="CK135" i="2"/>
  <c r="G6" i="3"/>
  <c r="E6" i="3"/>
  <c r="B7" i="3"/>
  <c r="C7" i="3"/>
  <c r="D8" i="3"/>
  <c r="D7" i="3"/>
  <c r="I289" i="3" l="1"/>
  <c r="I288" i="3"/>
  <c r="I4" i="3"/>
  <c r="I236" i="3"/>
  <c r="I215" i="3"/>
  <c r="I195" i="3"/>
  <c r="I165" i="3"/>
  <c r="I145" i="3"/>
  <c r="I135" i="3"/>
  <c r="I125" i="3"/>
  <c r="I115" i="3"/>
  <c r="I105" i="3"/>
  <c r="I75" i="3"/>
  <c r="I65" i="3"/>
  <c r="I35" i="3"/>
  <c r="I15" i="3"/>
  <c r="I267" i="3"/>
  <c r="I287" i="3"/>
  <c r="I277" i="3"/>
  <c r="I238" i="3"/>
  <c r="I156" i="3"/>
  <c r="I26" i="3"/>
  <c r="I16" i="3"/>
  <c r="I246" i="3"/>
  <c r="I249" i="3"/>
  <c r="I148" i="3"/>
  <c r="I247" i="3"/>
  <c r="I14" i="3"/>
  <c r="I252" i="3"/>
  <c r="I300" i="3"/>
  <c r="I228" i="3"/>
  <c r="I218" i="3"/>
  <c r="I208" i="3"/>
  <c r="I198" i="3"/>
  <c r="I188" i="3"/>
  <c r="I178" i="3"/>
  <c r="I158" i="3"/>
  <c r="I128" i="3"/>
  <c r="I48" i="3"/>
  <c r="I18" i="3"/>
  <c r="I298" i="3"/>
  <c r="I189" i="3"/>
  <c r="I179" i="3"/>
  <c r="I129" i="3"/>
  <c r="I89" i="3"/>
  <c r="I59" i="3"/>
  <c r="I49" i="3"/>
  <c r="I9" i="3"/>
  <c r="I108" i="3"/>
  <c r="I98" i="3"/>
  <c r="I333" i="3"/>
  <c r="I42" i="3"/>
  <c r="I265" i="3"/>
  <c r="I222" i="3"/>
  <c r="I212" i="3"/>
  <c r="I63" i="3"/>
  <c r="I192" i="3"/>
  <c r="I82" i="3"/>
  <c r="I12" i="3"/>
  <c r="I283" i="3"/>
  <c r="I131" i="3"/>
  <c r="I31" i="3"/>
  <c r="I340" i="3"/>
  <c r="I121" i="3"/>
  <c r="I268" i="3"/>
  <c r="I88" i="3"/>
  <c r="I68" i="3"/>
  <c r="I58" i="3"/>
  <c r="I38" i="3"/>
  <c r="I28" i="3"/>
  <c r="I161" i="3"/>
  <c r="I111" i="3"/>
  <c r="I91" i="3"/>
  <c r="I21" i="3"/>
  <c r="I138" i="3"/>
  <c r="I257" i="3"/>
  <c r="I266" i="3"/>
  <c r="I284" i="3"/>
  <c r="I45" i="3"/>
  <c r="I331" i="3"/>
  <c r="I141" i="3"/>
  <c r="I336" i="3"/>
  <c r="I151" i="3"/>
  <c r="I101" i="3"/>
  <c r="I81" i="3"/>
  <c r="I61" i="3"/>
  <c r="I41" i="3"/>
  <c r="I11" i="3"/>
  <c r="I337" i="3"/>
  <c r="I297" i="3"/>
  <c r="I296" i="3"/>
  <c r="I276" i="3"/>
  <c r="I237" i="3"/>
  <c r="I227" i="3"/>
  <c r="I207" i="3"/>
  <c r="I197" i="3"/>
  <c r="I187" i="3"/>
  <c r="I177" i="3"/>
  <c r="I157" i="3"/>
  <c r="I127" i="3"/>
  <c r="I117" i="3"/>
  <c r="I97" i="3"/>
  <c r="I116" i="3"/>
  <c r="I76" i="3"/>
  <c r="I334" i="3"/>
  <c r="I294" i="3"/>
  <c r="I225" i="3"/>
  <c r="I205" i="3"/>
  <c r="I185" i="3"/>
  <c r="I175" i="3"/>
  <c r="I155" i="3"/>
  <c r="I95" i="3"/>
  <c r="I85" i="3"/>
  <c r="I55" i="3"/>
  <c r="I25" i="3"/>
  <c r="I56" i="3"/>
  <c r="I293" i="3"/>
  <c r="I273" i="3"/>
  <c r="I263" i="3"/>
  <c r="I36" i="3"/>
  <c r="I242" i="3"/>
  <c r="I202" i="3"/>
  <c r="I182" i="3"/>
  <c r="I172" i="3"/>
  <c r="I162" i="3"/>
  <c r="I152" i="3"/>
  <c r="I142" i="3"/>
  <c r="I132" i="3"/>
  <c r="I122" i="3"/>
  <c r="I112" i="3"/>
  <c r="I72" i="3"/>
  <c r="I62" i="3"/>
  <c r="I52" i="3"/>
  <c r="I22" i="3"/>
  <c r="I166" i="3"/>
  <c r="I136" i="3"/>
  <c r="I106" i="3"/>
  <c r="I66" i="3"/>
  <c r="I201" i="3"/>
  <c r="I292" i="3"/>
  <c r="I253" i="3"/>
  <c r="I183" i="3"/>
  <c r="I173" i="3"/>
  <c r="I73" i="3"/>
  <c r="I33" i="3"/>
  <c r="I232" i="3"/>
  <c r="I261" i="3"/>
  <c r="I251" i="3"/>
  <c r="I250" i="3"/>
  <c r="I275" i="3"/>
  <c r="I206" i="3"/>
  <c r="I176" i="3"/>
  <c r="I254" i="3"/>
  <c r="I279" i="3"/>
  <c r="I240" i="3"/>
  <c r="I210" i="3"/>
  <c r="I170" i="3"/>
  <c r="I140" i="3"/>
  <c r="I100" i="3"/>
  <c r="I70" i="3"/>
  <c r="I30" i="3"/>
  <c r="I259" i="3"/>
  <c r="I278" i="3"/>
  <c r="I258" i="3"/>
  <c r="I239" i="3"/>
  <c r="I229" i="3"/>
  <c r="I219" i="3"/>
  <c r="I209" i="3"/>
  <c r="I199" i="3"/>
  <c r="I169" i="3"/>
  <c r="I159" i="3"/>
  <c r="I109" i="3"/>
  <c r="I99" i="3"/>
  <c r="I79" i="3"/>
  <c r="I69" i="3"/>
  <c r="I39" i="3"/>
  <c r="I29" i="3"/>
  <c r="I19" i="3"/>
  <c r="I295" i="3"/>
  <c r="I256" i="3"/>
  <c r="I335" i="3"/>
  <c r="I285" i="3"/>
  <c r="I186" i="3"/>
  <c r="I146" i="3"/>
  <c r="I46" i="3"/>
  <c r="I190" i="3"/>
  <c r="I216" i="3"/>
  <c r="I96" i="3"/>
  <c r="I299" i="3"/>
  <c r="I260" i="3"/>
  <c r="I339" i="3"/>
  <c r="I220" i="3"/>
  <c r="I180" i="3"/>
  <c r="I150" i="3"/>
  <c r="I120" i="3"/>
  <c r="I80" i="3"/>
  <c r="I50" i="3"/>
  <c r="I20" i="3"/>
  <c r="I168" i="3"/>
  <c r="I118" i="3"/>
  <c r="I78" i="3"/>
  <c r="I226" i="3"/>
  <c r="I196" i="3"/>
  <c r="I126" i="3"/>
  <c r="I86" i="3"/>
  <c r="I264" i="3"/>
  <c r="I269" i="3"/>
  <c r="I230" i="3"/>
  <c r="I200" i="3"/>
  <c r="I160" i="3"/>
  <c r="I90" i="3"/>
  <c r="I60" i="3"/>
  <c r="I40" i="3"/>
  <c r="I10" i="3"/>
  <c r="I286" i="3"/>
  <c r="I217" i="3"/>
  <c r="I167" i="3"/>
  <c r="I147" i="3"/>
  <c r="I137" i="3"/>
  <c r="I107" i="3"/>
  <c r="I87" i="3"/>
  <c r="I77" i="3"/>
  <c r="I67" i="3"/>
  <c r="I57" i="3"/>
  <c r="I47" i="3"/>
  <c r="I37" i="3"/>
  <c r="I27" i="3"/>
  <c r="I17" i="3"/>
  <c r="I130" i="3"/>
  <c r="I110" i="3"/>
  <c r="I149" i="3"/>
  <c r="I274" i="3"/>
  <c r="I245" i="3"/>
  <c r="I235" i="3"/>
  <c r="I255" i="3"/>
  <c r="I244" i="3"/>
  <c r="I234" i="3"/>
  <c r="I224" i="3"/>
  <c r="I214" i="3"/>
  <c r="I204" i="3"/>
  <c r="I194" i="3"/>
  <c r="I184" i="3"/>
  <c r="I174" i="3"/>
  <c r="I164" i="3"/>
  <c r="I154" i="3"/>
  <c r="I144" i="3"/>
  <c r="I134" i="3"/>
  <c r="I124" i="3"/>
  <c r="I114" i="3"/>
  <c r="I104" i="3"/>
  <c r="I94" i="3"/>
  <c r="I84" i="3"/>
  <c r="I74" i="3"/>
  <c r="I64" i="3"/>
  <c r="I54" i="3"/>
  <c r="I44" i="3"/>
  <c r="I34" i="3"/>
  <c r="I24" i="3"/>
  <c r="I282" i="3"/>
  <c r="I272" i="3"/>
  <c r="I243" i="3"/>
  <c r="I233" i="3"/>
  <c r="I223" i="3"/>
  <c r="I213" i="3"/>
  <c r="I203" i="3"/>
  <c r="I193" i="3"/>
  <c r="I163" i="3"/>
  <c r="I153" i="3"/>
  <c r="I143" i="3"/>
  <c r="I133" i="3"/>
  <c r="I123" i="3"/>
  <c r="I113" i="3"/>
  <c r="I103" i="3"/>
  <c r="I93" i="3"/>
  <c r="I83" i="3"/>
  <c r="I53" i="3"/>
  <c r="I43" i="3"/>
  <c r="I23" i="3"/>
  <c r="I13" i="3"/>
  <c r="I119" i="3"/>
  <c r="I332" i="3"/>
  <c r="I8" i="3"/>
  <c r="I301" i="3"/>
  <c r="I291" i="3"/>
  <c r="I262" i="3"/>
  <c r="I281" i="3"/>
  <c r="I271" i="3"/>
  <c r="I102" i="3"/>
  <c r="I92" i="3"/>
  <c r="I32" i="3"/>
  <c r="I290" i="3"/>
  <c r="I51" i="3"/>
  <c r="I338" i="3"/>
  <c r="I139" i="3"/>
  <c r="I280" i="3"/>
  <c r="I270" i="3"/>
  <c r="I241" i="3"/>
  <c r="I231" i="3"/>
  <c r="I221" i="3"/>
  <c r="I211" i="3"/>
  <c r="I191" i="3"/>
  <c r="I181" i="3"/>
  <c r="I171" i="3"/>
  <c r="I71" i="3"/>
  <c r="H72" i="4"/>
  <c r="H44" i="4"/>
  <c r="H29" i="4"/>
  <c r="H71" i="4"/>
  <c r="H57" i="4"/>
  <c r="H43" i="4"/>
  <c r="H28" i="4"/>
  <c r="H15" i="4"/>
  <c r="H42" i="4"/>
  <c r="H14" i="4"/>
  <c r="H81" i="4"/>
  <c r="H67" i="4"/>
  <c r="H53" i="4"/>
  <c r="H38" i="4"/>
  <c r="H25" i="4"/>
  <c r="H80" i="4"/>
  <c r="H9" i="4"/>
  <c r="H41" i="4"/>
  <c r="H40" i="4"/>
  <c r="H55" i="4"/>
  <c r="H10" i="4"/>
  <c r="H24" i="4"/>
  <c r="H51" i="4"/>
  <c r="H23" i="4"/>
  <c r="H8" i="4"/>
  <c r="H79" i="4"/>
  <c r="H50" i="4"/>
  <c r="H22" i="4"/>
  <c r="H78" i="4"/>
  <c r="H65" i="4"/>
  <c r="H36" i="4"/>
  <c r="H21" i="4"/>
  <c r="H7" i="4"/>
  <c r="H64" i="4"/>
  <c r="H49" i="4"/>
  <c r="H20" i="4"/>
  <c r="H77" i="4"/>
  <c r="H63" i="4"/>
  <c r="H48" i="4"/>
  <c r="H35" i="4"/>
  <c r="H66" i="4"/>
  <c r="H19" i="4"/>
  <c r="H13" i="4"/>
  <c r="H84" i="4"/>
  <c r="H12" i="4"/>
  <c r="H83" i="4"/>
  <c r="H11" i="4"/>
  <c r="H82" i="4"/>
  <c r="H34" i="4"/>
  <c r="H61" i="4"/>
  <c r="H33" i="4"/>
  <c r="H18" i="4"/>
  <c r="H32" i="4"/>
  <c r="H75" i="4"/>
  <c r="H31" i="4"/>
  <c r="H17" i="4"/>
  <c r="H6" i="4"/>
  <c r="H58" i="4"/>
  <c r="H60" i="4"/>
  <c r="H37" i="4"/>
  <c r="H70" i="4"/>
  <c r="H26" i="4"/>
  <c r="H46" i="4"/>
  <c r="H76" i="4"/>
  <c r="H56" i="4"/>
  <c r="H39" i="4"/>
  <c r="H62" i="4"/>
  <c r="H74" i="4"/>
  <c r="H59" i="4"/>
  <c r="H30" i="4"/>
  <c r="H27" i="4"/>
  <c r="H69" i="4"/>
  <c r="H68" i="4"/>
  <c r="H54" i="4"/>
  <c r="H52" i="4"/>
  <c r="H47" i="4"/>
  <c r="H73" i="4"/>
  <c r="H45" i="4"/>
  <c r="H16" i="4"/>
  <c r="I60" i="4" l="1"/>
  <c r="J65" i="4"/>
  <c r="I28" i="4"/>
  <c r="J26" i="4"/>
  <c r="J48" i="4"/>
  <c r="J49" i="4"/>
  <c r="I79" i="4"/>
  <c r="J50" i="4"/>
  <c r="J32" i="4"/>
  <c r="I30" i="4"/>
  <c r="I81" i="4"/>
  <c r="I44" i="4"/>
  <c r="J8" i="4"/>
  <c r="I16" i="4"/>
  <c r="J44" i="4"/>
  <c r="I49" i="4"/>
  <c r="I22" i="4"/>
  <c r="J18" i="4"/>
  <c r="J83" i="4"/>
  <c r="I55" i="4"/>
  <c r="I74" i="4"/>
  <c r="I63" i="4"/>
  <c r="I23" i="4"/>
  <c r="J41" i="4"/>
  <c r="I48" i="4"/>
  <c r="I27" i="4"/>
  <c r="J84" i="4"/>
  <c r="J40" i="4"/>
  <c r="I43" i="4"/>
  <c r="I26" i="4"/>
  <c r="J14" i="4"/>
  <c r="I71" i="4"/>
  <c r="I62" i="4"/>
  <c r="J79" i="4"/>
  <c r="J15" i="4"/>
  <c r="I78" i="4"/>
  <c r="J64" i="4"/>
  <c r="J57" i="4"/>
  <c r="I75" i="4"/>
  <c r="J30" i="4"/>
  <c r="I15" i="4"/>
  <c r="I61" i="4"/>
  <c r="J19" i="4"/>
  <c r="I17" i="4"/>
  <c r="I42" i="4"/>
  <c r="I12" i="4"/>
  <c r="I69" i="4"/>
  <c r="I80" i="4"/>
  <c r="I65" i="4"/>
  <c r="I77" i="4"/>
  <c r="I64" i="4"/>
  <c r="I51" i="4"/>
  <c r="J27" i="4"/>
  <c r="I66" i="4"/>
  <c r="I67" i="4"/>
  <c r="J62" i="4"/>
  <c r="I72" i="4"/>
  <c r="I53" i="4"/>
  <c r="J42" i="4"/>
  <c r="I13" i="4"/>
  <c r="I10" i="4"/>
  <c r="J31" i="4"/>
  <c r="J58" i="4"/>
  <c r="I11" i="4"/>
  <c r="J29" i="4"/>
  <c r="I54" i="4"/>
  <c r="J76" i="4"/>
  <c r="J81" i="4"/>
  <c r="I84" i="4"/>
  <c r="I32" i="4"/>
  <c r="J23" i="4"/>
  <c r="I19" i="4"/>
  <c r="J28" i="4"/>
  <c r="J70" i="4"/>
  <c r="J54" i="4"/>
  <c r="J24" i="4"/>
  <c r="J73" i="4"/>
  <c r="J51" i="4"/>
  <c r="I31" i="4"/>
  <c r="I70" i="4"/>
  <c r="I57" i="4"/>
  <c r="J21" i="4"/>
  <c r="J11" i="4"/>
  <c r="J20" i="4"/>
  <c r="J45" i="4"/>
  <c r="I47" i="4"/>
  <c r="J69" i="4"/>
  <c r="J71" i="4"/>
  <c r="J33" i="4"/>
  <c r="J82" i="4"/>
  <c r="I20" i="4"/>
  <c r="J7" i="4"/>
  <c r="I6" i="4"/>
  <c r="J72" i="4"/>
  <c r="J22" i="4"/>
  <c r="J53" i="4"/>
  <c r="I45" i="4"/>
  <c r="J75" i="4"/>
  <c r="J56" i="4"/>
  <c r="I59" i="4"/>
  <c r="J34" i="4"/>
  <c r="J60" i="4"/>
  <c r="J43" i="4"/>
  <c r="J80" i="4"/>
  <c r="I52" i="4"/>
  <c r="I41" i="4"/>
  <c r="I14" i="4"/>
  <c r="I56" i="4"/>
  <c r="I7" i="4"/>
  <c r="I25" i="4"/>
  <c r="J37" i="4"/>
  <c r="I37" i="4"/>
  <c r="J78" i="4"/>
  <c r="I33" i="4"/>
  <c r="J67" i="4"/>
  <c r="J46" i="4"/>
  <c r="J61" i="4"/>
  <c r="J68" i="4"/>
  <c r="J74" i="4"/>
  <c r="J12" i="4"/>
  <c r="I34" i="4"/>
  <c r="I36" i="4"/>
  <c r="I38" i="4"/>
  <c r="J66" i="4"/>
  <c r="I50" i="4"/>
  <c r="J59" i="4"/>
  <c r="I76" i="4"/>
  <c r="J6" i="4"/>
  <c r="J36" i="4"/>
  <c r="I8" i="4"/>
  <c r="J10" i="4"/>
  <c r="I21" i="4"/>
  <c r="I29" i="4"/>
  <c r="I24" i="4"/>
  <c r="J16" i="4"/>
  <c r="I46" i="4"/>
  <c r="I35" i="4"/>
  <c r="I83" i="4"/>
  <c r="J77" i="4"/>
  <c r="J25" i="4"/>
  <c r="I68" i="4"/>
  <c r="J47" i="4"/>
  <c r="I18" i="4"/>
  <c r="I82" i="4"/>
  <c r="J17" i="4"/>
  <c r="J13" i="4"/>
  <c r="I40" i="4"/>
  <c r="J52" i="4"/>
  <c r="I39" i="4"/>
  <c r="I9" i="4"/>
  <c r="I58" i="4"/>
  <c r="J35" i="4"/>
  <c r="J9" i="4"/>
  <c r="J38" i="4"/>
  <c r="J39" i="4"/>
  <c r="J63" i="4"/>
  <c r="J55" i="4"/>
  <c r="I7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178" authorId="0" shapeId="0" xr:uid="{05F94A17-060D-4CE5-AD63-15CCC8FAB7BE}">
      <text>
        <r>
          <rPr>
            <b/>
            <sz val="8"/>
            <color indexed="81"/>
            <rFont val="Tahoma"/>
            <family val="2"/>
          </rPr>
          <t>An improvement in kindergarten data collection from 2014 onwards led to a change in methodology for calculating this indicator. The impact of this change is minor and does not prevent the values being compared over time, when it is understood that an improvement in the quality of the indicator drives part of the difference between values in 2013 and 2014. 
The data quality improvements were around
- Identifying duplicate enrolments
- Changing the LGA breakdowns to relate to the child’s residence rather than the location of the kindergarten service.  
Child residence LGA includes interstate and unincorporated areas that don't map to a Victorian LGA but are included in the Victorian total</t>
        </r>
      </text>
    </comment>
    <comment ref="AE178" authorId="0" shapeId="0" xr:uid="{2BACDD2F-EF86-452E-85AD-20ABDB643789}">
      <text>
        <r>
          <rPr>
            <b/>
            <sz val="8"/>
            <color indexed="81"/>
            <rFont val="Tahoma"/>
            <family val="2"/>
          </rPr>
          <t>84.4 in 2008</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hbrown</author>
    <author>USER</author>
  </authors>
  <commentList>
    <comment ref="D111" authorId="0" shapeId="0" xr:uid="{B6D55C73-5B59-4EF0-8E97-3923EC4E6B2C}">
      <text>
        <r>
          <rPr>
            <sz val="9"/>
            <color indexed="81"/>
            <rFont val="Tahoma"/>
            <family val="2"/>
          </rPr>
          <t xml:space="preserve">Measured by response to a question which inquired of respondents, whether they they tend to bounce back after illness or hardship [actual question was not reproduced in the report due to proprietary considerations].
</t>
        </r>
      </text>
    </comment>
    <comment ref="D208" authorId="1" shapeId="0" xr:uid="{86ABFCEB-92E3-49C7-909D-C219194EBD40}">
      <text>
        <r>
          <rPr>
            <sz val="10"/>
            <color indexed="81"/>
            <rFont val="Tahoma"/>
            <family val="2"/>
          </rPr>
          <t>Level of agreement to these two statements:
“Men should take control in
relationships and be the head
of the household.”
“Women prefer a man to be in
charge of the relationship.”</t>
        </r>
        <r>
          <rPr>
            <sz val="8"/>
            <color indexed="81"/>
            <rFont val="Tahoma"/>
            <family val="2"/>
          </rPr>
          <t xml:space="preserve">
</t>
        </r>
      </text>
    </comment>
  </commentList>
</comments>
</file>

<file path=xl/sharedStrings.xml><?xml version="1.0" encoding="utf-8"?>
<sst xmlns="http://schemas.openxmlformats.org/spreadsheetml/2006/main" count="834" uniqueCount="318">
  <si>
    <t>Greater Dandenong</t>
  </si>
  <si>
    <t>Victoria</t>
  </si>
  <si>
    <t>Alpine</t>
  </si>
  <si>
    <t>Ararat</t>
  </si>
  <si>
    <t>Ballarat</t>
  </si>
  <si>
    <t>Banyule</t>
  </si>
  <si>
    <t>Bass Coast</t>
  </si>
  <si>
    <t>Baw Baw</t>
  </si>
  <si>
    <t>Bayside</t>
  </si>
  <si>
    <t>Benalla</t>
  </si>
  <si>
    <t>Boroondara</t>
  </si>
  <si>
    <t>Brimbank</t>
  </si>
  <si>
    <t>Buloke</t>
  </si>
  <si>
    <t>Campaspe</t>
  </si>
  <si>
    <t>Cardinia</t>
  </si>
  <si>
    <t>Casey</t>
  </si>
  <si>
    <t>Central Goldfields</t>
  </si>
  <si>
    <t>Colac- Otway</t>
  </si>
  <si>
    <t>Corangamite</t>
  </si>
  <si>
    <t>Darebin</t>
  </si>
  <si>
    <t>East Gippsland</t>
  </si>
  <si>
    <t>Frankston</t>
  </si>
  <si>
    <t>Gannawarra</t>
  </si>
  <si>
    <t>Glen Eira</t>
  </si>
  <si>
    <t>Glenelg</t>
  </si>
  <si>
    <t>Golden Plains</t>
  </si>
  <si>
    <t>Greater Bendigo</t>
  </si>
  <si>
    <t>Greater Geelong</t>
  </si>
  <si>
    <t>Greater Shepparton</t>
  </si>
  <si>
    <t>Hepburn</t>
  </si>
  <si>
    <t>Hindmarsh</t>
  </si>
  <si>
    <t>Hobsons Bay</t>
  </si>
  <si>
    <t>Horsham</t>
  </si>
  <si>
    <t>Hume</t>
  </si>
  <si>
    <t>Indigo</t>
  </si>
  <si>
    <t>Kingston</t>
  </si>
  <si>
    <t>Knox</t>
  </si>
  <si>
    <t>Latrobe</t>
  </si>
  <si>
    <t>Loddon</t>
  </si>
  <si>
    <t>Macedon Ranges</t>
  </si>
  <si>
    <t>Manningham</t>
  </si>
  <si>
    <t>Mansfield</t>
  </si>
  <si>
    <t>Maribyrnong</t>
  </si>
  <si>
    <t>Maroondah</t>
  </si>
  <si>
    <t>Melbourne</t>
  </si>
  <si>
    <t>Melton</t>
  </si>
  <si>
    <t>Midura</t>
  </si>
  <si>
    <t>Mitchell</t>
  </si>
  <si>
    <t>Moira</t>
  </si>
  <si>
    <t>Monash</t>
  </si>
  <si>
    <t>Moonee Valley</t>
  </si>
  <si>
    <t>Moorabool</t>
  </si>
  <si>
    <t>Moreland</t>
  </si>
  <si>
    <t>Mornington Peninsula</t>
  </si>
  <si>
    <t>Mount Alexander</t>
  </si>
  <si>
    <t>Moyne</t>
  </si>
  <si>
    <t>Murrindindi</t>
  </si>
  <si>
    <t>Nilumbik</t>
  </si>
  <si>
    <t>Northern Grampians</t>
  </si>
  <si>
    <t>Port Phillip</t>
  </si>
  <si>
    <t>Pyrenees</t>
  </si>
  <si>
    <t>Queenscliffe</t>
  </si>
  <si>
    <t>South Gippsland</t>
  </si>
  <si>
    <t>Southern Grampians</t>
  </si>
  <si>
    <t>Stonnington</t>
  </si>
  <si>
    <t>Strathbogie</t>
  </si>
  <si>
    <t>Surf Coast</t>
  </si>
  <si>
    <t>Swan Hill</t>
  </si>
  <si>
    <t>Towong</t>
  </si>
  <si>
    <t>Wangaratta</t>
  </si>
  <si>
    <t>Warrnambool</t>
  </si>
  <si>
    <t>Wellington</t>
  </si>
  <si>
    <t>West Wimmera</t>
  </si>
  <si>
    <t>Whitehorse</t>
  </si>
  <si>
    <t>Whittlesea</t>
  </si>
  <si>
    <t>Wodonga</t>
  </si>
  <si>
    <t>Wyndham</t>
  </si>
  <si>
    <t>Yarra</t>
  </si>
  <si>
    <t>Yarra Ranges</t>
  </si>
  <si>
    <t>Yarriambiak</t>
  </si>
  <si>
    <t>No data</t>
  </si>
  <si>
    <t>2012 VicHealth Indicators Survey</t>
  </si>
  <si>
    <t>CIV Survey and other Data</t>
  </si>
  <si>
    <t>2008 DPCD Measures of Community Strength and Connection</t>
  </si>
  <si>
    <t>2012 Dept Health, 2010 Measures of Health Activity and Outcome</t>
  </si>
  <si>
    <t>Various Local Area Survey Results</t>
  </si>
  <si>
    <t>PHYSICAL HEALTH</t>
  </si>
  <si>
    <t>NUTRITION</t>
  </si>
  <si>
    <t>EARLY YEARS</t>
  </si>
  <si>
    <t>MENTAL HEALTH</t>
  </si>
  <si>
    <t>SEXUAL HEALTH</t>
  </si>
  <si>
    <t>ADOLESCENT WELLBEING</t>
  </si>
  <si>
    <t>TRANSPORT</t>
  </si>
  <si>
    <t>ENVIRONMENT</t>
  </si>
  <si>
    <t>Data</t>
  </si>
  <si>
    <t>Sorter</t>
  </si>
  <si>
    <t>Adjusted D</t>
  </si>
  <si>
    <t>Rank</t>
  </si>
  <si>
    <t>Ranking of Survey Results, by Topic</t>
  </si>
  <si>
    <t>Selected Local Area Survey Results about Health, Wellbeing &amp; Community Life</t>
  </si>
  <si>
    <t>PHYSICAL ACTIVITY</t>
  </si>
  <si>
    <t>FAMILY AND SOCIAL LIFE</t>
  </si>
  <si>
    <t>WIDER COMMUNITY</t>
  </si>
  <si>
    <t>ARTS AND CULTURE</t>
  </si>
  <si>
    <t>Victorian Child and Adolescent Monitoring System (DEECD)</t>
  </si>
  <si>
    <t>Physical health</t>
  </si>
  <si>
    <t>Nutrition</t>
  </si>
  <si>
    <t>Mental health</t>
  </si>
  <si>
    <t>Sexual health</t>
  </si>
  <si>
    <t>Adolescent wellbeing</t>
  </si>
  <si>
    <t>Family &amp; social life</t>
  </si>
  <si>
    <t>Safety</t>
  </si>
  <si>
    <t>Transport</t>
  </si>
  <si>
    <t>Environment</t>
  </si>
  <si>
    <t>Alcohol, tobacco &amp; other drugs</t>
  </si>
  <si>
    <t>Early Years</t>
  </si>
  <si>
    <t>Wider community participation</t>
  </si>
  <si>
    <t>Arts &amp; cultural activity</t>
  </si>
  <si>
    <t>2012 Dept Education and Early Childhood Devt. Adolescent Profiles</t>
  </si>
  <si>
    <t>% Adults who agree that they are able to vote for a trustworthy political candidate</t>
  </si>
  <si>
    <t>% Adults who participated in arts and related activities in the last month</t>
  </si>
  <si>
    <t>Child abuse substantiations per 1,000 children aged 0-17 years, 2010/11</t>
  </si>
  <si>
    <t>Children on child protection orders per 1000 children aged 0-17 years, 2010</t>
  </si>
  <si>
    <t>% Families accessing Family and Community Support Services, 2012/13</t>
  </si>
  <si>
    <t>% Adults who experience a long commute (≥2 hours per day)</t>
  </si>
  <si>
    <t>% Children whose parents are receiving the kinder fee subsidy 2012</t>
  </si>
  <si>
    <t xml:space="preserve">Sustainability Victoria: LGA Waste and Recycling Survey 2010 - 2011 for Victoria. </t>
  </si>
  <si>
    <t>Metro Average</t>
  </si>
  <si>
    <t>Dept. Health and Human Service Profiles 2014</t>
  </si>
  <si>
    <t>Health Surveillance</t>
  </si>
  <si>
    <t>HEALTH SURVEILLANCE</t>
  </si>
  <si>
    <t>Victorian Population Health Survey 2014</t>
  </si>
  <si>
    <t>Days Cycled for Transport, for trips longer than 10 mins, in past week - NONE, adults: 2014</t>
  </si>
  <si>
    <t>Days walked for Transport, for trips longer than 10 mins, in past week - 4 or more days, adults: 2014</t>
  </si>
  <si>
    <t xml:space="preserve"> PHIDU 2012</t>
  </si>
  <si>
    <t>Suicide rate per 100,000 0-74 year olds, 2008-2012</t>
  </si>
  <si>
    <t>Nillumbik</t>
  </si>
  <si>
    <t>2015 VicHealth Indicators Survey</t>
  </si>
  <si>
    <t>No water consumed per day: 2015</t>
  </si>
  <si>
    <t>Number of cups of water consumed per day: 2015</t>
  </si>
  <si>
    <t>% Adults who feel safe walking alone during day: 2015</t>
  </si>
  <si>
    <t>% Adults who feel safe walking alone during night: 2015</t>
  </si>
  <si>
    <t>Most disadvantaged 5 LGAs</t>
  </si>
  <si>
    <t>Most Advantaged 5 LGAs</t>
  </si>
  <si>
    <t>Most Disadvantaged 5 LGAs</t>
  </si>
  <si>
    <t>Vic Population Health Survey 2014</t>
  </si>
  <si>
    <t>General health</t>
  </si>
  <si>
    <t>Accidents</t>
  </si>
  <si>
    <t>Physical activity</t>
  </si>
  <si>
    <t>Fruit &amp; vegetable consumption</t>
  </si>
  <si>
    <t>Take-away foods</t>
  </si>
  <si>
    <t>Sweetened drinks</t>
  </si>
  <si>
    <t>Water consumption</t>
  </si>
  <si>
    <t>Food security</t>
  </si>
  <si>
    <t>SMOKING, ALCOHOL &amp; OTHER DRUGS</t>
  </si>
  <si>
    <t>Alcohol consumption</t>
  </si>
  <si>
    <t>Smoking</t>
  </si>
  <si>
    <t>Other drugs</t>
  </si>
  <si>
    <t>General life satisfaction</t>
  </si>
  <si>
    <t>Current psychological distress</t>
  </si>
  <si>
    <t>Lifetime psychological distress</t>
  </si>
  <si>
    <t>Help seeking for psychological distress</t>
  </si>
  <si>
    <t>Safe sexual practices</t>
  </si>
  <si>
    <t>Sexually transmitted infections</t>
  </si>
  <si>
    <t>Number of sexually transmissible infections in adolescents  aged 12 to 17 years per 100,000, 2009</t>
  </si>
  <si>
    <t>Department of Health</t>
  </si>
  <si>
    <t>Number of sexually transmissible infections in adolescents  aged 12 to 17 years per 100,000, 2012</t>
  </si>
  <si>
    <t>Number of sexually transmissible infections in adolescents  aged 12 to 17 years per 100,000, 209 to 2012</t>
  </si>
  <si>
    <t>Vaccination</t>
  </si>
  <si>
    <t>VACCINATION</t>
  </si>
  <si>
    <t>Kindergarten participation</t>
  </si>
  <si>
    <t>Department of Education and Training</t>
  </si>
  <si>
    <t>Kindergarten Participation Rate, 2015</t>
  </si>
  <si>
    <t>Child abuse</t>
  </si>
  <si>
    <t>Department of Human Services</t>
  </si>
  <si>
    <t>Education</t>
  </si>
  <si>
    <t>EDUCATION - Primary onwards</t>
  </si>
  <si>
    <t>Number of children who scored 17 or above on the total difficulties scale of the Strengths and Difficulties Questionnaire (SDQ) in School Entrant Health Questionnaire (SEHQ), 2015</t>
  </si>
  <si>
    <t>Bullying &amp; affiliation with school</t>
  </si>
  <si>
    <t>Emotional wellbeing &amp; support</t>
  </si>
  <si>
    <t>Self-harm and accidents</t>
  </si>
  <si>
    <t>Eating disorders</t>
  </si>
  <si>
    <t>Work-life balance</t>
  </si>
  <si>
    <t>Perceptions of their community</t>
  </si>
  <si>
    <t>Engagement in local activities</t>
  </si>
  <si>
    <t>Sense of empowerment within the community</t>
  </si>
  <si>
    <t>Gender equity &amp; family violence</t>
  </si>
  <si>
    <t>GENDER EQUITY &amp; FAMILY VIOLENCE</t>
  </si>
  <si>
    <t>Service use and access</t>
  </si>
  <si>
    <t>SERVICE USE &amp; ACCESS</t>
  </si>
  <si>
    <t>Aged care</t>
  </si>
  <si>
    <t>General health treatment or access</t>
  </si>
  <si>
    <t>Dental health treatment</t>
  </si>
  <si>
    <t>Health insurance</t>
  </si>
  <si>
    <t>CRIME &amp; SAFETY</t>
  </si>
  <si>
    <t>Crime where the offender was aged 0-17 (rate per 1,000 children and young people) 2014/15</t>
  </si>
  <si>
    <t>Crime Statistics Agency</t>
  </si>
  <si>
    <t>Crime where the victim was a 0-17, per 1000 children, 2014/15</t>
  </si>
  <si>
    <t>The proportion of children who are fully vaccinated at 12-17 Months 2017</t>
  </si>
  <si>
    <t>The proportion of children who are fully vaccinated at 24-&lt;27 Months 2017</t>
  </si>
  <si>
    <t>Department of Health 2018</t>
  </si>
  <si>
    <t>Jacobs, B., Mikhailovich, N., and Delaney, C. (2014)</t>
  </si>
  <si>
    <t>Victorian Population Health Survey 2017</t>
  </si>
  <si>
    <t>Consume take-away meals, or snacks, more than once a week, 2017</t>
  </si>
  <si>
    <t>Did not meet dietary guidelines for either fruit or veg consumption, 2017</t>
  </si>
  <si>
    <t>Met fruit consumption guidelines, 2017</t>
  </si>
  <si>
    <t>Met vegetable consumption guidelines , 2017</t>
  </si>
  <si>
    <t>Increased risk of alcohol-related harm from a single occasion of drinking, 2017</t>
  </si>
  <si>
    <t>Ever diagnosed with anxiety or depression, 2017</t>
  </si>
  <si>
    <t>Blood pressure check past year, 2017</t>
  </si>
  <si>
    <t>Blood lipids check past year, 2017</t>
  </si>
  <si>
    <t>Blood glucose check past year, 2017</t>
  </si>
  <si>
    <t>Mammogram in the past 2 years past year, 2017</t>
  </si>
  <si>
    <t>% Students at years  7-9, who report being bullied 2018</t>
  </si>
  <si>
    <t>% Students at years 5/6 who report being bullied 2018</t>
  </si>
  <si>
    <t>% Children who did not report feeling connected to school in years 5/6 2015</t>
  </si>
  <si>
    <t>% Children who did not report feeling connected to school in years 7-9 2015</t>
  </si>
  <si>
    <t>Dept. Education &amp; Training 2015</t>
  </si>
  <si>
    <t>% children at school entry whose parents report high levels of family stress in the past month 2015</t>
  </si>
  <si>
    <t>Victorian Population Health Survey 2020</t>
  </si>
  <si>
    <t>Obesity</t>
  </si>
  <si>
    <t>Participation in any organized physical activity, weekly: 2015</t>
  </si>
  <si>
    <t>Participation in physical activity organized by a fitness, leisure or indoor sports center, weekly: 2015</t>
  </si>
  <si>
    <t>Participation in physical activity organized by a sports club or association, weekly: 2015</t>
  </si>
  <si>
    <t>Participation in any non-organized physical activity, weekly: 2015</t>
  </si>
  <si>
    <t>Participation in non-organized activity, weekly: usual activity - walking: 2015</t>
  </si>
  <si>
    <t>Participation in non-organized activity, weekly: usual activity - jogging or running: 2015</t>
  </si>
  <si>
    <t>Participation in non-organized activity, weekly: usual activity - gym or fitness: 2015</t>
  </si>
  <si>
    <t>Behavioral or developmental concerns</t>
  </si>
  <si>
    <t>Perceptions of neighborhood – people are willing to help each other: 2015</t>
  </si>
  <si>
    <t>Perceptions of neighborhood – this is a close-knit neighborhood: 2015</t>
  </si>
  <si>
    <t>From local government area-level surveys and other data, published by the Departments of Planning and Community Development, Health, Education and Early Development,VicHealth and the Australian Bureau of Statistics.</t>
  </si>
  <si>
    <t>% Population self-rated health: "Fair" or "poor", 2020</t>
  </si>
  <si>
    <t>Emergency Department presentations per 1,000 pop., 2014</t>
  </si>
  <si>
    <t>Primary care type presentations at EDs per 1,000 pop, 2014</t>
  </si>
  <si>
    <t>Drug and alcohol clients per 1,000 population, 2012</t>
  </si>
  <si>
    <t>% 15-17 year-olds who drank alcohol in the past 30 days, 2012</t>
  </si>
  <si>
    <t>% 15-17 year-olds who smoked in the past 30 days, 2012</t>
  </si>
  <si>
    <t>% 15-17 year-olds who ever - used marijuana, 2012</t>
  </si>
  <si>
    <t>% 15-17 year-olds who ever - sniffed glue or chromed, 2012</t>
  </si>
  <si>
    <t>% 15-17 year-olds who ever - used other illegal drugs, 2012</t>
  </si>
  <si>
    <t>Medium to low life satisfaction, 2020</t>
  </si>
  <si>
    <t>High/very high levels of psychological distress, 2020</t>
  </si>
  <si>
    <t>Experienced Depression or Anxiety in Lifetime, 2014</t>
  </si>
  <si>
    <t>% children at school entry whose parents report high levels of family stress in the past month , 2015</t>
  </si>
  <si>
    <r>
      <t xml:space="preserve">% Sexually-active adolescents who </t>
    </r>
    <r>
      <rPr>
        <b/>
        <sz val="8"/>
        <rFont val="Calibri"/>
        <family val="2"/>
      </rPr>
      <t>do not</t>
    </r>
    <r>
      <rPr>
        <sz val="8"/>
        <rFont val="Calibri"/>
        <family val="2"/>
      </rPr>
      <t xml:space="preserve"> practice safe sex by using a condom,</t>
    </r>
    <r>
      <rPr>
        <sz val="8"/>
        <color indexed="8"/>
        <rFont val="Calibri"/>
        <family val="2"/>
      </rPr>
      <t xml:space="preserve"> 2012</t>
    </r>
  </si>
  <si>
    <r>
      <t xml:space="preserve">Per cent of sexually active females who </t>
    </r>
    <r>
      <rPr>
        <b/>
        <sz val="8"/>
        <rFont val="Calibri"/>
        <family val="2"/>
      </rPr>
      <t>do not</t>
    </r>
    <r>
      <rPr>
        <sz val="8"/>
        <rFont val="Calibri"/>
        <family val="2"/>
      </rPr>
      <t xml:space="preserve"> use contraception</t>
    </r>
    <r>
      <rPr>
        <sz val="8"/>
        <color indexed="8"/>
        <rFont val="Calibri"/>
        <family val="2"/>
      </rPr>
      <t>, 2012</t>
    </r>
  </si>
  <si>
    <t xml:space="preserve"> Child protection investigations completed per 1,000 eligible pop., 2014</t>
  </si>
  <si>
    <t>Child protection substantiations per 1,000 eligible pop., 2014</t>
  </si>
  <si>
    <t>Number of Child FIRST assessments per 1,000 eligible pop., 2014</t>
  </si>
  <si>
    <t>% of children with emotional or behavioral problems at school entry, 2014</t>
  </si>
  <si>
    <t>% Adolescents with highest level of psychological distress, 2012</t>
  </si>
  <si>
    <r>
      <t xml:space="preserve">% Adolescents </t>
    </r>
    <r>
      <rPr>
        <b/>
        <sz val="8"/>
        <rFont val="Calibri"/>
        <family val="2"/>
      </rPr>
      <t>without</t>
    </r>
    <r>
      <rPr>
        <sz val="8"/>
        <rFont val="Calibri"/>
        <family val="2"/>
      </rPr>
      <t xml:space="preserve"> positive psychological development</t>
    </r>
    <r>
      <rPr>
        <sz val="8"/>
        <color indexed="8"/>
        <rFont val="Calibri"/>
        <family val="2"/>
      </rPr>
      <t>, 2012</t>
    </r>
  </si>
  <si>
    <r>
      <t xml:space="preserve">% Adolescents who are </t>
    </r>
    <r>
      <rPr>
        <b/>
        <sz val="8"/>
        <rFont val="Calibri"/>
        <family val="2"/>
      </rPr>
      <t>not</t>
    </r>
    <r>
      <rPr>
        <sz val="8"/>
        <rFont val="Calibri"/>
        <family val="2"/>
      </rPr>
      <t xml:space="preserve"> satisfied with the quality of life</t>
    </r>
    <r>
      <rPr>
        <sz val="8"/>
        <color indexed="8"/>
        <rFont val="Calibri"/>
        <family val="2"/>
      </rPr>
      <t>, 2012</t>
    </r>
  </si>
  <si>
    <r>
      <t xml:space="preserve">% Adolescents who </t>
    </r>
    <r>
      <rPr>
        <b/>
        <sz val="8"/>
        <rFont val="Calibri"/>
        <family val="2"/>
      </rPr>
      <t xml:space="preserve">do not </t>
    </r>
    <r>
      <rPr>
        <sz val="8"/>
        <rFont val="Calibri"/>
        <family val="2"/>
      </rPr>
      <t>have someone to turn to for advice when they have problems</t>
    </r>
    <r>
      <rPr>
        <sz val="8"/>
        <color indexed="8"/>
        <rFont val="Calibri"/>
        <family val="2"/>
      </rPr>
      <t>, 2012</t>
    </r>
  </si>
  <si>
    <r>
      <t xml:space="preserve">% Adolescents who </t>
    </r>
    <r>
      <rPr>
        <b/>
        <sz val="8"/>
        <rFont val="Calibri"/>
        <family val="2"/>
      </rPr>
      <t>do not</t>
    </r>
    <r>
      <rPr>
        <sz val="8"/>
        <rFont val="Calibri"/>
        <family val="2"/>
      </rPr>
      <t xml:space="preserve"> have a trusted adult in life</t>
    </r>
    <r>
      <rPr>
        <sz val="8"/>
        <color indexed="8"/>
        <rFont val="Calibri"/>
        <family val="2"/>
      </rPr>
      <t>, 2012</t>
    </r>
  </si>
  <si>
    <t>Hospitalization for injury and poisoning, per 1,000 children, 2012</t>
  </si>
  <si>
    <t>Hospitalization for intentional self harm, 2012
per 1000 adolescents</t>
  </si>
  <si>
    <t>% Adolescents with eating disorders, 2012</t>
  </si>
  <si>
    <t>% Adults who agree that they lack time for friends/family, 2012</t>
  </si>
  <si>
    <t>% Adults who state that they experience 'time pressure', 2012</t>
  </si>
  <si>
    <t>% Adults who report 'adequate work-life balance', 2012</t>
  </si>
  <si>
    <t>% Adults who share a meal with their family on 5 or more days per week, 2012</t>
  </si>
  <si>
    <t>% Adults who use social networking to organize time with friends, 2012</t>
  </si>
  <si>
    <t>Has no close friends or family that they talk to regularly, 2020</t>
  </si>
  <si>
    <t>Talk to friends a few times a month or less often, 2020</t>
  </si>
  <si>
    <t>Feeling of Trust: most people could be trusted 'never' or 'not often', 2020</t>
  </si>
  <si>
    <t>% Adults who volunteer at least once per month, 2012</t>
  </si>
  <si>
    <t>% Adults who had participated in citizen engagement activities in the previous year, 2012</t>
  </si>
  <si>
    <t>I feel valued by society: 'never' or 'not often', 2020</t>
  </si>
  <si>
    <t>% Adults who feel they have opportunities to have a real say on issues that are important, 2008</t>
  </si>
  <si>
    <t>Multiculturalism makes life in your area better 'never' or 'not often', 2020</t>
  </si>
  <si>
    <t>Aged care High-Care beds, 2014</t>
  </si>
  <si>
    <t>Aged care Low-Care beds, 2014</t>
  </si>
  <si>
    <t>HACC clients aged 0-64 per 1,000 HACC target pop, 2014</t>
  </si>
  <si>
    <t>HACC clients aged 65+ per 1,000 HACC target pop, 2014</t>
  </si>
  <si>
    <t>% Adults who are attended arts activities or events in the last 3 months, 2012</t>
  </si>
  <si>
    <t>% Adults who are made or created art or crafts in the last 3 months, 2012</t>
  </si>
  <si>
    <t>% Adults who feel that their neighborhood features 'good facilities and services like shops, childcare, schools, libraries', 2008</t>
  </si>
  <si>
    <t>% Adults who feel that their neighborhood 'Is a pleasant environment, nice streets, well-planned, open spaces', 2008</t>
  </si>
  <si>
    <t>Kilograms of waste disposed of each week,  per household, 2010-11</t>
  </si>
  <si>
    <t>Tree Canopy Cover, 2014</t>
  </si>
  <si>
    <t>% Population obese, 2023</t>
  </si>
  <si>
    <t>Victorian Population Health Survey 2023</t>
  </si>
  <si>
    <r>
      <t xml:space="preserve">Select category Here       </t>
    </r>
    <r>
      <rPr>
        <sz val="14"/>
        <color theme="1"/>
        <rFont val="Wingdings"/>
        <charset val="2"/>
      </rPr>
      <t>G</t>
    </r>
  </si>
  <si>
    <t>Did not do any moderate to vigorous physical activity in the past week 2023</t>
  </si>
  <si>
    <t>Sit for 8 hrs or more on a typical weekday 2023</t>
  </si>
  <si>
    <t>Ran out of food, and couldn’t afford to buy more in the past 12 months 2023</t>
  </si>
  <si>
    <t>Worried about running out of money to buy food during the last year: 'Yes, definitely' 2023</t>
  </si>
  <si>
    <t>Worried about running out of money to buy food during the last year: 'Yes, definitely' or 'sometimes' 2023</t>
  </si>
  <si>
    <t>At increased risk of alcohol-related harm 2023</t>
  </si>
  <si>
    <t>Daily e-cigarette use 2023</t>
  </si>
  <si>
    <t>Daily tobacco smoking 2023</t>
  </si>
  <si>
    <t>Smoke or vape (may not be daily though) 2023</t>
  </si>
  <si>
    <t>Fair'  or 'poor' self-reported health 2023</t>
  </si>
  <si>
    <t>High' or 'very high' levels of psychological distress 2023</t>
  </si>
  <si>
    <t>Adults experiencing loneliness ( scored 6–9 on the 3-item UCLA Loneliness Scale) 2023</t>
  </si>
  <si>
    <t>Low level of life satisfaction 2023</t>
  </si>
  <si>
    <t>Civic trust - do you feel valued by society?: 'No' or 'not often' 2023</t>
  </si>
  <si>
    <t>Multiculturalism makes life in your area better: 'No' or 'Not often' 2023</t>
  </si>
  <si>
    <t>Experienced discrimination: "In the past 12 months, have you experienced discrimination or have been treated unfairly by others?  2023</t>
  </si>
  <si>
    <t>Multiculturalism &amp; Discrimination</t>
  </si>
  <si>
    <t>Hold private health insurance 2023</t>
  </si>
  <si>
    <t>adults in Victoria who were unable to see a GP when needed in the past 12 months 2023</t>
  </si>
  <si>
    <t>Proportion (%) of adults who were unable to access a GP when needed in the past year, by main reason: cost 2023</t>
  </si>
  <si>
    <t>Proportion (%) of adults who were unable to access a GP when needed in the past year, by main reason: Couldn't get an appt 2023</t>
  </si>
  <si>
    <t>LGBTIQ</t>
  </si>
  <si>
    <t>Fair' or 'Poor' dental health 2023</t>
  </si>
  <si>
    <t>Avoided or delayed dental care due to the cost 2023</t>
  </si>
  <si>
    <t>LGBTQI 2023</t>
  </si>
  <si>
    <t>Consumption of sugar-sweetened drinks: daily or more often 2023</t>
  </si>
  <si>
    <t>Sought professional assistance for a mental health problem in the past year 2023</t>
  </si>
  <si>
    <t>Low gender equality score 2012</t>
  </si>
  <si>
    <t>% Adults who state that they would be prepared to intervene in a situation of domestic violence 2012</t>
  </si>
  <si>
    <t>Standardized Death Rate 2023</t>
  </si>
  <si>
    <t>ABS, Deaths, 2023</t>
  </si>
  <si>
    <t>Social Isolation</t>
  </si>
  <si>
    <r>
      <rPr>
        <sz val="11"/>
        <color theme="1"/>
        <rFont val="Garamond"/>
        <family val="1"/>
      </rPr>
      <t>Select a topic from the list, below</t>
    </r>
    <r>
      <rPr>
        <sz val="6"/>
        <color theme="1"/>
        <rFont val="Garamond"/>
        <family val="1"/>
      </rPr>
      <t xml:space="preserve">  </t>
    </r>
    <r>
      <rPr>
        <sz val="16"/>
        <color theme="1"/>
        <rFont val="Wingdings"/>
        <charset val="2"/>
      </rPr>
      <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</si>
</sst>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5" x14ac:knownFonts="1">
    <font>
      <sz val="11"/>
      <color theme="1"/>
      <name val="Calibri"/>
      <family val="2"/>
      <scheme val="minor"/>
    </font>
    <font>
      <sz val="8"/>
      <name val="Calibri"/>
      <family val="2"/>
    </font>
    <font>
      <b/>
      <sz val="8"/>
      <name val="Calibri"/>
      <family val="2"/>
    </font>
    <font>
      <sz val="8"/>
      <color indexed="81"/>
      <name val="Tahoma"/>
      <family val="2"/>
    </font>
    <font>
      <sz val="10"/>
      <color indexed="81"/>
      <name val="Tahoma"/>
      <family val="2"/>
    </font>
    <font>
      <sz val="9"/>
      <color indexed="81"/>
      <name val="Tahoma"/>
      <family val="2"/>
    </font>
    <font>
      <b/>
      <sz val="8"/>
      <color indexed="81"/>
      <name val="Tahoma"/>
      <family val="2"/>
    </font>
    <font>
      <sz val="8"/>
      <color indexed="8"/>
      <name val="Calibri"/>
      <family val="2"/>
    </font>
    <font>
      <sz val="8"/>
      <name val="Calibri"/>
      <family val="2"/>
    </font>
    <font>
      <b/>
      <sz val="11"/>
      <color theme="0"/>
      <name val="Calibri"/>
      <family val="2"/>
      <scheme val="minor"/>
    </font>
    <font>
      <b/>
      <sz val="11"/>
      <color theme="1"/>
      <name val="Calibri"/>
      <family val="2"/>
      <scheme val="minor"/>
    </font>
    <font>
      <sz val="8"/>
      <color theme="1"/>
      <name val="Calibri"/>
      <family val="2"/>
      <scheme val="minor"/>
    </font>
    <font>
      <sz val="6"/>
      <color theme="1"/>
      <name val="Calibri"/>
      <family val="2"/>
      <scheme val="minor"/>
    </font>
    <font>
      <sz val="6"/>
      <color theme="1"/>
      <name val="Garamond"/>
      <family val="1"/>
    </font>
    <font>
      <sz val="11"/>
      <color theme="1"/>
      <name val="Garamond"/>
      <family val="1"/>
    </font>
    <font>
      <sz val="5"/>
      <color theme="1"/>
      <name val="Garamond"/>
      <family val="1"/>
    </font>
    <font>
      <sz val="8"/>
      <color theme="0"/>
      <name val="Calibri"/>
      <family val="2"/>
      <scheme val="minor"/>
    </font>
    <font>
      <sz val="12"/>
      <color theme="1"/>
      <name val="Calibri"/>
      <family val="2"/>
      <scheme val="minor"/>
    </font>
    <font>
      <sz val="7"/>
      <color theme="1"/>
      <name val="Calibri"/>
      <family val="2"/>
      <scheme val="minor"/>
    </font>
    <font>
      <sz val="8"/>
      <color theme="3" tint="-0.249977111117893"/>
      <name val="Calibri"/>
      <family val="2"/>
      <scheme val="minor"/>
    </font>
    <font>
      <sz val="6"/>
      <color theme="0"/>
      <name val="Garamond"/>
      <family val="1"/>
    </font>
    <font>
      <sz val="11.5"/>
      <color theme="1"/>
      <name val="Garamond"/>
      <family val="1"/>
    </font>
    <font>
      <sz val="11"/>
      <color theme="1"/>
      <name val="Wingdings"/>
      <charset val="2"/>
    </font>
    <font>
      <sz val="9"/>
      <color theme="1"/>
      <name val="Calibri"/>
      <family val="2"/>
      <scheme val="minor"/>
    </font>
    <font>
      <sz val="8"/>
      <color theme="1"/>
      <name val="Garamond"/>
      <family val="1"/>
    </font>
    <font>
      <b/>
      <sz val="12"/>
      <color theme="1"/>
      <name val="Garamond"/>
      <family val="1"/>
    </font>
    <font>
      <sz val="6"/>
      <color theme="0"/>
      <name val="Times New Roman"/>
      <family val="1"/>
    </font>
    <font>
      <sz val="14"/>
      <color theme="1"/>
      <name val="Garamond"/>
      <family val="1"/>
    </font>
    <font>
      <sz val="6"/>
      <color theme="0"/>
      <name val="Calibri"/>
      <family val="2"/>
      <scheme val="minor"/>
    </font>
    <font>
      <sz val="7"/>
      <color theme="1" tint="0.499984740745262"/>
      <name val="Calibri"/>
      <family val="2"/>
      <scheme val="minor"/>
    </font>
    <font>
      <sz val="8"/>
      <color rgb="FF000000"/>
      <name val="Calibri"/>
      <family val="2"/>
    </font>
    <font>
      <b/>
      <sz val="9"/>
      <color theme="1"/>
      <name val="Calibri"/>
      <family val="2"/>
      <scheme val="minor"/>
    </font>
    <font>
      <b/>
      <sz val="10"/>
      <color theme="1"/>
      <name val="Calibri"/>
      <family val="2"/>
      <scheme val="minor"/>
    </font>
    <font>
      <sz val="10"/>
      <color theme="1"/>
      <name val="Garamond"/>
      <family val="1"/>
    </font>
    <font>
      <sz val="7"/>
      <color rgb="FF000000"/>
      <name val="Calibri"/>
      <family val="2"/>
    </font>
    <font>
      <sz val="20"/>
      <color theme="0"/>
      <name val="Garamond"/>
      <family val="1"/>
    </font>
    <font>
      <sz val="7"/>
      <color theme="1"/>
      <name val="Garamond"/>
      <family val="1"/>
    </font>
    <font>
      <sz val="9"/>
      <color theme="1"/>
      <name val="Garamond"/>
      <family val="1"/>
    </font>
    <font>
      <sz val="18"/>
      <color theme="0"/>
      <name val="Garamond"/>
      <family val="1"/>
    </font>
    <font>
      <sz val="14"/>
      <color theme="1"/>
      <name val="Wingdings"/>
      <charset val="2"/>
    </font>
    <font>
      <sz val="7"/>
      <color theme="1"/>
      <name val="Calibri"/>
      <family val="2"/>
    </font>
    <font>
      <sz val="8"/>
      <color theme="1"/>
      <name val="Calibri"/>
      <family val="2"/>
    </font>
    <font>
      <sz val="10"/>
      <color theme="1"/>
      <name val="Calibri"/>
      <family val="2"/>
      <scheme val="minor"/>
    </font>
    <font>
      <sz val="16"/>
      <color theme="1"/>
      <name val="Wingdings"/>
      <charset val="2"/>
    </font>
    <font>
      <sz val="12"/>
      <color theme="1"/>
      <name val="Garamond"/>
      <family val="1"/>
    </font>
  </fonts>
  <fills count="12">
    <fill>
      <patternFill patternType="none"/>
    </fill>
    <fill>
      <patternFill patternType="gray125"/>
    </fill>
    <fill>
      <patternFill patternType="solid">
        <fgColor rgb="FFFFFFCC"/>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5" tint="-0.499984740745262"/>
        <bgColor indexed="64"/>
      </patternFill>
    </fill>
    <fill>
      <patternFill patternType="solid">
        <fgColor rgb="FFFFFF00"/>
        <bgColor indexed="64"/>
      </patternFill>
    </fill>
    <fill>
      <patternFill patternType="solid">
        <fgColor theme="3" tint="-0.249977111117893"/>
        <bgColor indexed="64"/>
      </patternFill>
    </fill>
    <fill>
      <patternFill patternType="solid">
        <fgColor theme="4" tint="0.79998168889431442"/>
        <bgColor indexed="64"/>
      </patternFill>
    </fill>
  </fills>
  <borders count="8">
    <border>
      <left/>
      <right/>
      <top/>
      <bottom/>
      <diagonal/>
    </border>
    <border>
      <left/>
      <right/>
      <top/>
      <bottom style="hair">
        <color indexed="64"/>
      </bottom>
      <diagonal/>
    </border>
    <border>
      <left/>
      <right/>
      <top style="hair">
        <color indexed="64"/>
      </top>
      <bottom style="hair">
        <color indexed="64"/>
      </bottom>
      <diagonal/>
    </border>
    <border>
      <left/>
      <right/>
      <top/>
      <bottom style="hair">
        <color theme="6" tint="-0.499984740745262"/>
      </bottom>
      <diagonal/>
    </border>
    <border>
      <left/>
      <right/>
      <top/>
      <bottom style="hair">
        <color theme="5" tint="-0.499984740745262"/>
      </bottom>
      <diagonal/>
    </border>
    <border>
      <left/>
      <right/>
      <top/>
      <bottom style="hair">
        <color theme="3" tint="-0.499984740745262"/>
      </bottom>
      <diagonal/>
    </border>
    <border>
      <left/>
      <right/>
      <top style="thin">
        <color theme="3" tint="-0.24994659260841701"/>
      </top>
      <bottom style="thin">
        <color theme="3" tint="-0.24994659260841701"/>
      </bottom>
      <diagonal/>
    </border>
    <border>
      <left/>
      <right/>
      <top/>
      <bottom style="thin">
        <color theme="3" tint="-0.499984740745262"/>
      </bottom>
      <diagonal/>
    </border>
  </borders>
  <cellStyleXfs count="1">
    <xf numFmtId="0" fontId="0" fillId="0" borderId="0"/>
  </cellStyleXfs>
  <cellXfs count="82">
    <xf numFmtId="0" fontId="0" fillId="0" borderId="0" xfId="0"/>
    <xf numFmtId="0" fontId="11" fillId="0" borderId="0" xfId="0" applyFont="1" applyAlignment="1">
      <alignment vertical="center" wrapText="1"/>
    </xf>
    <xf numFmtId="0" fontId="11" fillId="0" borderId="0" xfId="0" applyFont="1" applyAlignment="1">
      <alignment horizontal="center" vertical="center" wrapText="1"/>
    </xf>
    <xf numFmtId="0" fontId="13" fillId="3" borderId="0" xfId="0" applyFont="1" applyFill="1" applyProtection="1">
      <protection hidden="1"/>
    </xf>
    <xf numFmtId="0" fontId="14" fillId="0" borderId="0" xfId="0" applyFont="1" applyProtection="1">
      <protection hidden="1"/>
    </xf>
    <xf numFmtId="0" fontId="15" fillId="0" borderId="0" xfId="0" applyFont="1" applyAlignment="1" applyProtection="1">
      <alignment wrapText="1"/>
      <protection hidden="1"/>
    </xf>
    <xf numFmtId="164" fontId="14" fillId="0" borderId="0" xfId="0" applyNumberFormat="1" applyFont="1" applyProtection="1">
      <protection hidden="1"/>
    </xf>
    <xf numFmtId="0" fontId="9"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horizontal="left" vertical="center" wrapText="1"/>
    </xf>
    <xf numFmtId="0" fontId="11" fillId="0" borderId="0" xfId="0" applyFont="1" applyAlignment="1">
      <alignment horizontal="left" vertical="center" wrapText="1"/>
    </xf>
    <xf numFmtId="0" fontId="18" fillId="0" borderId="0" xfId="0" applyFont="1" applyAlignment="1">
      <alignment horizontal="left" vertical="center" wrapText="1"/>
    </xf>
    <xf numFmtId="0" fontId="19" fillId="4" borderId="0" xfId="0" applyFont="1" applyFill="1" applyAlignment="1" applyProtection="1">
      <alignment horizontal="center" vertical="center" wrapText="1"/>
      <protection hidden="1"/>
    </xf>
    <xf numFmtId="0" fontId="19" fillId="0" borderId="0" xfId="0" applyFont="1" applyAlignment="1" applyProtection="1">
      <alignment horizontal="center" vertical="center" wrapText="1"/>
      <protection hidden="1"/>
    </xf>
    <xf numFmtId="0" fontId="19" fillId="5" borderId="0" xfId="0" applyFont="1" applyFill="1" applyAlignment="1" applyProtection="1">
      <alignment horizontal="center" vertical="center" wrapText="1"/>
      <protection hidden="1"/>
    </xf>
    <xf numFmtId="0" fontId="13" fillId="5" borderId="0" xfId="0" applyFont="1" applyFill="1" applyAlignment="1" applyProtection="1">
      <alignment horizontal="left"/>
      <protection hidden="1"/>
    </xf>
    <xf numFmtId="0" fontId="20" fillId="0" borderId="0" xfId="0" applyFont="1" applyProtection="1">
      <protection hidden="1"/>
    </xf>
    <xf numFmtId="0" fontId="20" fillId="0" borderId="0" xfId="0" applyFont="1" applyAlignment="1" applyProtection="1">
      <alignment horizontal="center"/>
      <protection hidden="1"/>
    </xf>
    <xf numFmtId="0" fontId="21" fillId="0" borderId="0" xfId="0" applyFont="1" applyProtection="1">
      <protection hidden="1"/>
    </xf>
    <xf numFmtId="0" fontId="0" fillId="0" borderId="0" xfId="0" applyProtection="1">
      <protection hidden="1"/>
    </xf>
    <xf numFmtId="165" fontId="14" fillId="0" borderId="0" xfId="0" applyNumberFormat="1" applyFont="1" applyProtection="1">
      <protection hidden="1"/>
    </xf>
    <xf numFmtId="0" fontId="22" fillId="0" borderId="0" xfId="0" applyFont="1" applyProtection="1">
      <protection hidden="1"/>
    </xf>
    <xf numFmtId="165" fontId="23" fillId="3" borderId="3" xfId="0" applyNumberFormat="1" applyFont="1" applyFill="1" applyBorder="1" applyAlignment="1" applyProtection="1">
      <alignment horizontal="center" vertical="center"/>
      <protection hidden="1"/>
    </xf>
    <xf numFmtId="165" fontId="23" fillId="6" borderId="4" xfId="0" applyNumberFormat="1" applyFont="1" applyFill="1" applyBorder="1" applyAlignment="1" applyProtection="1">
      <alignment horizontal="center" vertical="center"/>
      <protection hidden="1"/>
    </xf>
    <xf numFmtId="0" fontId="23" fillId="2" borderId="5" xfId="0" applyFont="1" applyFill="1" applyBorder="1" applyAlignment="1" applyProtection="1">
      <alignment horizontal="center" vertical="center"/>
      <protection hidden="1"/>
    </xf>
    <xf numFmtId="0" fontId="18" fillId="0" borderId="0" xfId="0" applyFont="1" applyAlignment="1">
      <alignment vertical="center" wrapText="1"/>
    </xf>
    <xf numFmtId="0" fontId="20" fillId="5" borderId="0" xfId="0" applyFont="1" applyFill="1" applyProtection="1">
      <protection hidden="1"/>
    </xf>
    <xf numFmtId="0" fontId="20" fillId="5" borderId="0" xfId="0" applyFont="1" applyFill="1" applyAlignment="1" applyProtection="1">
      <alignment horizontal="center"/>
      <protection hidden="1"/>
    </xf>
    <xf numFmtId="0" fontId="24" fillId="0" borderId="0" xfId="0" applyFont="1" applyAlignment="1" applyProtection="1">
      <alignment horizontal="center"/>
      <protection locked="0" hidden="1"/>
    </xf>
    <xf numFmtId="0" fontId="25" fillId="0" borderId="0" xfId="0" applyFont="1" applyAlignment="1" applyProtection="1">
      <alignment wrapText="1"/>
      <protection hidden="1"/>
    </xf>
    <xf numFmtId="0" fontId="26" fillId="5" borderId="0" xfId="0" applyFont="1" applyFill="1" applyAlignment="1" applyProtection="1">
      <alignment horizontal="left" vertical="center" wrapText="1"/>
      <protection hidden="1"/>
    </xf>
    <xf numFmtId="0" fontId="20" fillId="5" borderId="0" xfId="0" applyFont="1" applyFill="1" applyAlignment="1" applyProtection="1">
      <alignment horizontal="left"/>
      <protection hidden="1"/>
    </xf>
    <xf numFmtId="164" fontId="11" fillId="0" borderId="0" xfId="0" applyNumberFormat="1" applyFont="1" applyAlignment="1">
      <alignment horizontal="center" vertical="center" wrapText="1"/>
    </xf>
    <xf numFmtId="0" fontId="27" fillId="7" borderId="6" xfId="0" applyFont="1" applyFill="1" applyBorder="1" applyAlignment="1" applyProtection="1">
      <alignment vertical="center" wrapText="1"/>
      <protection hidden="1"/>
    </xf>
    <xf numFmtId="0" fontId="27" fillId="7" borderId="6" xfId="0" applyFont="1" applyFill="1" applyBorder="1" applyAlignment="1" applyProtection="1">
      <alignment horizontal="left" vertical="center" wrapText="1"/>
      <protection hidden="1"/>
    </xf>
    <xf numFmtId="0" fontId="28" fillId="0" borderId="0" xfId="0" applyFont="1" applyAlignment="1" applyProtection="1">
      <alignment horizontal="left" wrapText="1"/>
      <protection hidden="1"/>
    </xf>
    <xf numFmtId="0" fontId="29" fillId="0" borderId="1" xfId="0" applyFont="1" applyBorder="1" applyAlignment="1" applyProtection="1">
      <alignment vertical="center" wrapText="1"/>
      <protection hidden="1"/>
    </xf>
    <xf numFmtId="164" fontId="11" fillId="0" borderId="2" xfId="0" applyNumberFormat="1" applyFont="1" applyBorder="1" applyAlignment="1">
      <alignment horizontal="center" vertical="center" wrapText="1"/>
    </xf>
    <xf numFmtId="2" fontId="11" fillId="0" borderId="0" xfId="0" applyNumberFormat="1" applyFont="1" applyAlignment="1">
      <alignment horizontal="center" vertical="center" wrapText="1"/>
    </xf>
    <xf numFmtId="164" fontId="30" fillId="0" borderId="2" xfId="0" applyNumberFormat="1" applyFont="1" applyBorder="1" applyAlignment="1">
      <alignment horizontal="center" vertical="center"/>
    </xf>
    <xf numFmtId="164" fontId="11" fillId="0" borderId="2" xfId="0" applyNumberFormat="1" applyFont="1" applyBorder="1" applyAlignment="1">
      <alignment horizontal="center" vertical="center"/>
    </xf>
    <xf numFmtId="164" fontId="0" fillId="0" borderId="2" xfId="0" applyNumberFormat="1" applyBorder="1" applyAlignment="1">
      <alignment vertical="center"/>
    </xf>
    <xf numFmtId="164" fontId="11" fillId="0" borderId="2" xfId="0" applyNumberFormat="1" applyFont="1" applyBorder="1" applyAlignment="1">
      <alignment vertical="center" wrapText="1"/>
    </xf>
    <xf numFmtId="0" fontId="0" fillId="0" borderId="2" xfId="0" applyBorder="1" applyAlignment="1">
      <alignment vertical="center"/>
    </xf>
    <xf numFmtId="164" fontId="0" fillId="0" borderId="2" xfId="0" applyNumberFormat="1" applyBorder="1" applyAlignment="1">
      <alignment horizontal="center" vertical="center"/>
    </xf>
    <xf numFmtId="164" fontId="23" fillId="0" borderId="2" xfId="0" applyNumberFormat="1" applyFont="1" applyBorder="1" applyAlignment="1">
      <alignment horizontal="center" vertical="center"/>
    </xf>
    <xf numFmtId="164" fontId="31" fillId="0" borderId="2" xfId="0" applyNumberFormat="1" applyFont="1" applyBorder="1" applyAlignment="1">
      <alignment horizontal="center" vertical="center"/>
    </xf>
    <xf numFmtId="164" fontId="33" fillId="0" borderId="0" xfId="0" applyNumberFormat="1" applyFont="1" applyAlignment="1" applyProtection="1">
      <alignment horizontal="center"/>
      <protection hidden="1"/>
    </xf>
    <xf numFmtId="0" fontId="33" fillId="0" borderId="0" xfId="0" applyFont="1" applyAlignment="1" applyProtection="1">
      <alignment horizontal="center"/>
      <protection hidden="1"/>
    </xf>
    <xf numFmtId="164" fontId="19" fillId="0" borderId="0" xfId="0" applyNumberFormat="1" applyFont="1" applyAlignment="1" applyProtection="1">
      <alignment horizontal="center" vertical="center" wrapText="1"/>
      <protection hidden="1"/>
    </xf>
    <xf numFmtId="164" fontId="11" fillId="0" borderId="0" xfId="0" applyNumberFormat="1" applyFont="1" applyAlignment="1">
      <alignment vertical="center" wrapText="1"/>
    </xf>
    <xf numFmtId="0" fontId="18" fillId="0" borderId="2" xfId="0" applyFont="1" applyBorder="1" applyAlignment="1">
      <alignment horizontal="left" vertical="center" wrapText="1"/>
    </xf>
    <xf numFmtId="0" fontId="18" fillId="0" borderId="2" xfId="0" applyFont="1" applyBorder="1" applyAlignment="1">
      <alignment vertical="center" wrapText="1"/>
    </xf>
    <xf numFmtId="164" fontId="19" fillId="0" borderId="2" xfId="0" applyNumberFormat="1" applyFont="1" applyBorder="1" applyAlignment="1" applyProtection="1">
      <alignment horizontal="center" vertical="center" wrapText="1"/>
      <protection hidden="1"/>
    </xf>
    <xf numFmtId="164" fontId="34" fillId="0" borderId="2" xfId="0" applyNumberFormat="1" applyFont="1" applyBorder="1" applyAlignment="1">
      <alignment vertical="center" wrapText="1"/>
    </xf>
    <xf numFmtId="0" fontId="18" fillId="0" borderId="2" xfId="0" applyFont="1" applyBorder="1" applyAlignment="1" applyProtection="1">
      <alignment vertical="center" wrapText="1"/>
      <protection hidden="1"/>
    </xf>
    <xf numFmtId="0" fontId="11" fillId="0" borderId="2" xfId="0" applyFont="1" applyBorder="1" applyAlignment="1">
      <alignment horizontal="left" vertical="center" wrapText="1"/>
    </xf>
    <xf numFmtId="0" fontId="0" fillId="9" borderId="0" xfId="0" applyFill="1"/>
    <xf numFmtId="0" fontId="12" fillId="0" borderId="0" xfId="0" applyFont="1" applyAlignment="1" applyProtection="1">
      <alignment horizontal="left" wrapText="1"/>
      <protection hidden="1"/>
    </xf>
    <xf numFmtId="0" fontId="10" fillId="0" borderId="0" xfId="0" applyFont="1" applyAlignment="1">
      <alignment horizontal="left" vertical="center" wrapText="1"/>
    </xf>
    <xf numFmtId="0" fontId="10" fillId="0" borderId="2" xfId="0" applyFont="1" applyBorder="1" applyAlignment="1">
      <alignment horizontal="left" vertical="center" wrapText="1"/>
    </xf>
    <xf numFmtId="164" fontId="18" fillId="0" borderId="2" xfId="0" applyNumberFormat="1" applyFont="1" applyBorder="1" applyAlignment="1">
      <alignment horizontal="left" vertical="center" wrapText="1"/>
    </xf>
    <xf numFmtId="164" fontId="11" fillId="0" borderId="0" xfId="0" applyNumberFormat="1" applyFont="1" applyAlignment="1">
      <alignment horizontal="left" vertical="center" wrapText="1"/>
    </xf>
    <xf numFmtId="164" fontId="18" fillId="0" borderId="0" xfId="0" applyNumberFormat="1" applyFont="1" applyAlignment="1">
      <alignment vertical="center" wrapText="1"/>
    </xf>
    <xf numFmtId="1" fontId="12" fillId="0" borderId="0" xfId="0" applyNumberFormat="1" applyFont="1" applyAlignment="1">
      <alignment horizontal="center"/>
    </xf>
    <xf numFmtId="1" fontId="12" fillId="2" borderId="0" xfId="0" applyNumberFormat="1" applyFont="1" applyFill="1" applyAlignment="1">
      <alignment horizontal="center"/>
    </xf>
    <xf numFmtId="1" fontId="0" fillId="0" borderId="0" xfId="0" applyNumberFormat="1"/>
    <xf numFmtId="0" fontId="40" fillId="0" borderId="0" xfId="0" applyFont="1" applyAlignment="1">
      <alignment vertical="center" wrapText="1"/>
    </xf>
    <xf numFmtId="164" fontId="41" fillId="0" borderId="0" xfId="0" applyNumberFormat="1" applyFont="1" applyAlignment="1">
      <alignment horizontal="center" vertical="center"/>
    </xf>
    <xf numFmtId="0" fontId="42" fillId="0" borderId="1" xfId="0" applyFont="1" applyBorder="1" applyAlignment="1" applyProtection="1">
      <alignment horizontal="left" vertical="center" wrapText="1"/>
      <protection hidden="1"/>
    </xf>
    <xf numFmtId="0" fontId="32" fillId="11" borderId="1" xfId="0" applyFont="1" applyFill="1" applyBorder="1" applyAlignment="1" applyProtection="1">
      <alignment horizontal="left" vertical="center" wrapText="1"/>
      <protection hidden="1"/>
    </xf>
    <xf numFmtId="0" fontId="12" fillId="0" borderId="0" xfId="0" applyFont="1" applyAlignment="1" applyProtection="1">
      <alignment horizontal="center"/>
      <protection hidden="1"/>
    </xf>
    <xf numFmtId="0" fontId="13" fillId="3" borderId="0" xfId="0" applyFont="1" applyFill="1" applyAlignment="1" applyProtection="1">
      <alignment horizontal="center"/>
      <protection hidden="1"/>
    </xf>
    <xf numFmtId="0" fontId="44" fillId="7" borderId="6" xfId="0" applyFont="1" applyFill="1" applyBorder="1" applyAlignment="1" applyProtection="1">
      <alignment horizontal="left" vertical="center" wrapText="1"/>
      <protection hidden="1"/>
    </xf>
    <xf numFmtId="0" fontId="20" fillId="0" borderId="0" xfId="0" applyFont="1" applyAlignment="1" applyProtection="1">
      <alignment horizontal="center"/>
      <protection locked="0" hidden="1"/>
    </xf>
    <xf numFmtId="0" fontId="35" fillId="8" borderId="0" xfId="0" applyFont="1" applyFill="1" applyAlignment="1" applyProtection="1">
      <alignment horizontal="center" vertical="center"/>
      <protection hidden="1"/>
    </xf>
    <xf numFmtId="0" fontId="24" fillId="0" borderId="0" xfId="0" applyFont="1" applyAlignment="1" applyProtection="1">
      <alignment horizontal="center" wrapText="1"/>
      <protection hidden="1"/>
    </xf>
    <xf numFmtId="0" fontId="36" fillId="0" borderId="0" xfId="0" applyFont="1" applyAlignment="1" applyProtection="1">
      <alignment horizontal="center" vertical="center" wrapText="1"/>
      <protection hidden="1"/>
    </xf>
    <xf numFmtId="0" fontId="36" fillId="0" borderId="7" xfId="0" applyFont="1" applyBorder="1" applyAlignment="1" applyProtection="1">
      <alignment horizontal="center" vertical="center" wrapText="1"/>
      <protection hidden="1"/>
    </xf>
    <xf numFmtId="0" fontId="37" fillId="9" borderId="0" xfId="0" applyFont="1" applyFill="1" applyAlignment="1" applyProtection="1">
      <alignment horizontal="center" wrapText="1"/>
      <protection hidden="1"/>
    </xf>
    <xf numFmtId="0" fontId="38" fillId="10" borderId="0" xfId="0" applyFont="1" applyFill="1" applyAlignment="1" applyProtection="1">
      <alignment horizontal="center" vertical="center"/>
      <protection hidden="1"/>
    </xf>
    <xf numFmtId="0" fontId="28" fillId="0" borderId="0" xfId="0" applyFont="1" applyAlignment="1" applyProtection="1">
      <alignment horizontal="center"/>
      <protection hidden="1"/>
    </xf>
  </cellXfs>
  <cellStyles count="1">
    <cellStyle name="Normal" xfId="0" builtinId="0"/>
  </cellStyles>
  <dxfs count="2">
    <dxf>
      <font>
        <b/>
        <i val="0"/>
      </font>
      <fill>
        <patternFill>
          <bgColor rgb="FFFFFF99"/>
        </patternFill>
      </fill>
    </dxf>
    <dxf>
      <font>
        <b val="0"/>
        <i val="0"/>
      </font>
      <fill>
        <patternFill>
          <bgColor rgb="FFFFFFC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xml" Id="R75545908222f4078"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78878718840348"/>
          <c:y val="1.5720073482566446E-2"/>
          <c:w val="0.8548989434696298"/>
          <c:h val="0.97635123182265215"/>
        </c:manualLayout>
      </c:layout>
      <c:barChart>
        <c:barDir val="bar"/>
        <c:grouping val="clustered"/>
        <c:varyColors val="0"/>
        <c:ser>
          <c:idx val="0"/>
          <c:order val="0"/>
          <c:spPr>
            <a:solidFill>
              <a:schemeClr val="accent3">
                <a:lumMod val="75000"/>
              </a:schemeClr>
            </a:solidFill>
            <a:effectLst>
              <a:outerShdw blurRad="50800" dist="38100" dir="18900000" algn="bl" rotWithShape="0">
                <a:prstClr val="black">
                  <a:alpha val="40000"/>
                </a:prstClr>
              </a:outerShdw>
            </a:effectLst>
          </c:spPr>
          <c:invertIfNegative val="0"/>
          <c:dLbls>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Comparison!$I$6:$I$84</c:f>
              <c:strCache>
                <c:ptCount val="79"/>
                <c:pt idx="0">
                  <c:v>Buloke</c:v>
                </c:pt>
                <c:pt idx="1">
                  <c:v>Central Goldfields</c:v>
                </c:pt>
                <c:pt idx="2">
                  <c:v>Frankston</c:v>
                </c:pt>
                <c:pt idx="3">
                  <c:v>West Wimmera</c:v>
                </c:pt>
                <c:pt idx="4">
                  <c:v>Glenelg</c:v>
                </c:pt>
                <c:pt idx="5">
                  <c:v>Moira</c:v>
                </c:pt>
                <c:pt idx="6">
                  <c:v>Yarriambiak</c:v>
                </c:pt>
                <c:pt idx="7">
                  <c:v>Pyrenees</c:v>
                </c:pt>
                <c:pt idx="8">
                  <c:v>Ararat</c:v>
                </c:pt>
                <c:pt idx="9">
                  <c:v>Colac- Otway</c:v>
                </c:pt>
                <c:pt idx="10">
                  <c:v>Latrobe</c:v>
                </c:pt>
                <c:pt idx="11">
                  <c:v>Murrindindi</c:v>
                </c:pt>
                <c:pt idx="12">
                  <c:v>Cardinia</c:v>
                </c:pt>
                <c:pt idx="13">
                  <c:v>Benalla</c:v>
                </c:pt>
                <c:pt idx="14">
                  <c:v>Wodonga</c:v>
                </c:pt>
                <c:pt idx="15">
                  <c:v>Towong</c:v>
                </c:pt>
                <c:pt idx="16">
                  <c:v>Moorabool</c:v>
                </c:pt>
                <c:pt idx="17">
                  <c:v>East Gippsland</c:v>
                </c:pt>
                <c:pt idx="18">
                  <c:v>Wellington</c:v>
                </c:pt>
                <c:pt idx="19">
                  <c:v>Whittlesea</c:v>
                </c:pt>
                <c:pt idx="20">
                  <c:v>Casey</c:v>
                </c:pt>
                <c:pt idx="21">
                  <c:v>Hepburn</c:v>
                </c:pt>
                <c:pt idx="22">
                  <c:v>Bass Coast</c:v>
                </c:pt>
                <c:pt idx="23">
                  <c:v>Baw Baw</c:v>
                </c:pt>
                <c:pt idx="24">
                  <c:v>Greater Shepparton</c:v>
                </c:pt>
                <c:pt idx="25">
                  <c:v>Campaspe</c:v>
                </c:pt>
                <c:pt idx="26">
                  <c:v>Hume</c:v>
                </c:pt>
                <c:pt idx="27">
                  <c:v>Wyndham</c:v>
                </c:pt>
                <c:pt idx="28">
                  <c:v>Northern Grampians</c:v>
                </c:pt>
                <c:pt idx="29">
                  <c:v>Horsham</c:v>
                </c:pt>
                <c:pt idx="30">
                  <c:v>Warrnambool</c:v>
                </c:pt>
                <c:pt idx="31">
                  <c:v>Corangamite</c:v>
                </c:pt>
                <c:pt idx="32">
                  <c:v>Midura</c:v>
                </c:pt>
                <c:pt idx="33">
                  <c:v>Hindmarsh</c:v>
                </c:pt>
                <c:pt idx="34">
                  <c:v>Darebin</c:v>
                </c:pt>
                <c:pt idx="35">
                  <c:v>Strathbogie</c:v>
                </c:pt>
                <c:pt idx="36">
                  <c:v>Golden Plains</c:v>
                </c:pt>
                <c:pt idx="37">
                  <c:v>Loddon</c:v>
                </c:pt>
                <c:pt idx="38">
                  <c:v>Brimbank</c:v>
                </c:pt>
                <c:pt idx="39">
                  <c:v>Gannawarra</c:v>
                </c:pt>
                <c:pt idx="40">
                  <c:v>Mansfield</c:v>
                </c:pt>
                <c:pt idx="41">
                  <c:v>Maroondah</c:v>
                </c:pt>
                <c:pt idx="42">
                  <c:v>Swan Hill</c:v>
                </c:pt>
                <c:pt idx="43">
                  <c:v>Indigo</c:v>
                </c:pt>
                <c:pt idx="44">
                  <c:v>Southern Grampians</c:v>
                </c:pt>
                <c:pt idx="45">
                  <c:v>Moyne</c:v>
                </c:pt>
                <c:pt idx="46">
                  <c:v>Wangaratta</c:v>
                </c:pt>
                <c:pt idx="47">
                  <c:v>South Gippsland</c:v>
                </c:pt>
                <c:pt idx="48">
                  <c:v>Alpine</c:v>
                </c:pt>
                <c:pt idx="49">
                  <c:v>Ballarat</c:v>
                </c:pt>
                <c:pt idx="50">
                  <c:v>Mornington Peninsula</c:v>
                </c:pt>
                <c:pt idx="51">
                  <c:v>Maribyrnong</c:v>
                </c:pt>
                <c:pt idx="52">
                  <c:v>Melton</c:v>
                </c:pt>
                <c:pt idx="53">
                  <c:v>Knox</c:v>
                </c:pt>
                <c:pt idx="54">
                  <c:v>Greater Dandenong</c:v>
                </c:pt>
                <c:pt idx="55">
                  <c:v>Greater Bendigo</c:v>
                </c:pt>
                <c:pt idx="56">
                  <c:v>Mitchell</c:v>
                </c:pt>
                <c:pt idx="57">
                  <c:v>Kingston</c:v>
                </c:pt>
                <c:pt idx="58">
                  <c:v>Macedon Ranges</c:v>
                </c:pt>
                <c:pt idx="59">
                  <c:v>Mount Alexander</c:v>
                </c:pt>
                <c:pt idx="60">
                  <c:v>Greater Geelong</c:v>
                </c:pt>
                <c:pt idx="61">
                  <c:v>Whitehorse</c:v>
                </c:pt>
                <c:pt idx="62">
                  <c:v>Manningham</c:v>
                </c:pt>
                <c:pt idx="63">
                  <c:v>Moonee Valley</c:v>
                </c:pt>
                <c:pt idx="64">
                  <c:v>Hobsons Bay</c:v>
                </c:pt>
                <c:pt idx="65">
                  <c:v>Moreland</c:v>
                </c:pt>
                <c:pt idx="66">
                  <c:v>Yarra Ranges</c:v>
                </c:pt>
                <c:pt idx="67">
                  <c:v>Monash</c:v>
                </c:pt>
                <c:pt idx="68">
                  <c:v>Nillumbik</c:v>
                </c:pt>
                <c:pt idx="69">
                  <c:v>Banyule</c:v>
                </c:pt>
                <c:pt idx="70">
                  <c:v>Surf Coast</c:v>
                </c:pt>
                <c:pt idx="71">
                  <c:v>Glen Eira</c:v>
                </c:pt>
                <c:pt idx="72">
                  <c:v>Yarra</c:v>
                </c:pt>
                <c:pt idx="73">
                  <c:v>Port Phillip</c:v>
                </c:pt>
                <c:pt idx="74">
                  <c:v>Queenscliffe</c:v>
                </c:pt>
                <c:pt idx="75">
                  <c:v>Melbourne</c:v>
                </c:pt>
                <c:pt idx="76">
                  <c:v>Stonnington</c:v>
                </c:pt>
                <c:pt idx="77">
                  <c:v>Boroondara</c:v>
                </c:pt>
                <c:pt idx="78">
                  <c:v>Bayside</c:v>
                </c:pt>
              </c:strCache>
            </c:strRef>
          </c:cat>
          <c:val>
            <c:numRef>
              <c:f>Comparison!$J$6:$J$84</c:f>
              <c:numCache>
                <c:formatCode>General</c:formatCode>
                <c:ptCount val="79"/>
                <c:pt idx="0">
                  <c:v>34.355319999999999</c:v>
                </c:pt>
                <c:pt idx="1">
                  <c:v>33.409880000000001</c:v>
                </c:pt>
                <c:pt idx="2">
                  <c:v>33.351559999999999</c:v>
                </c:pt>
                <c:pt idx="3">
                  <c:v>32.11112</c:v>
                </c:pt>
                <c:pt idx="4">
                  <c:v>32.000030000000002</c:v>
                </c:pt>
                <c:pt idx="5">
                  <c:v>31.438469999999999</c:v>
                </c:pt>
                <c:pt idx="6">
                  <c:v>29.617619999999999</c:v>
                </c:pt>
                <c:pt idx="7">
                  <c:v>29.566459999999999</c:v>
                </c:pt>
                <c:pt idx="8">
                  <c:v>29.52291</c:v>
                </c:pt>
                <c:pt idx="9">
                  <c:v>29.351109999999998</c:v>
                </c:pt>
                <c:pt idx="10">
                  <c:v>29.347490000000001</c:v>
                </c:pt>
                <c:pt idx="11">
                  <c:v>28.984359999999999</c:v>
                </c:pt>
                <c:pt idx="12">
                  <c:v>28.83109</c:v>
                </c:pt>
                <c:pt idx="13">
                  <c:v>28.53603</c:v>
                </c:pt>
                <c:pt idx="14">
                  <c:v>28.04965</c:v>
                </c:pt>
                <c:pt idx="15">
                  <c:v>27.934370000000001</c:v>
                </c:pt>
                <c:pt idx="16">
                  <c:v>27.92906</c:v>
                </c:pt>
                <c:pt idx="17">
                  <c:v>27.580660000000002</c:v>
                </c:pt>
                <c:pt idx="18">
                  <c:v>27.567830000000001</c:v>
                </c:pt>
                <c:pt idx="19">
                  <c:v>27.455500000000001</c:v>
                </c:pt>
                <c:pt idx="20">
                  <c:v>27.405860000000001</c:v>
                </c:pt>
                <c:pt idx="21">
                  <c:v>26.846029999999999</c:v>
                </c:pt>
                <c:pt idx="22">
                  <c:v>26.699059999999999</c:v>
                </c:pt>
                <c:pt idx="23">
                  <c:v>26.694610000000001</c:v>
                </c:pt>
                <c:pt idx="24">
                  <c:v>26.593530000000001</c:v>
                </c:pt>
                <c:pt idx="25">
                  <c:v>26.518039999999999</c:v>
                </c:pt>
                <c:pt idx="26">
                  <c:v>26.376200000000001</c:v>
                </c:pt>
                <c:pt idx="27">
                  <c:v>26.099419999999999</c:v>
                </c:pt>
                <c:pt idx="28">
                  <c:v>26.036110000000001</c:v>
                </c:pt>
                <c:pt idx="29">
                  <c:v>25.870799999999999</c:v>
                </c:pt>
                <c:pt idx="30">
                  <c:v>25.866790000000002</c:v>
                </c:pt>
                <c:pt idx="31">
                  <c:v>25.818339999999999</c:v>
                </c:pt>
                <c:pt idx="32">
                  <c:v>25.651689999999999</c:v>
                </c:pt>
                <c:pt idx="33">
                  <c:v>25.57105</c:v>
                </c:pt>
                <c:pt idx="34">
                  <c:v>25.34028</c:v>
                </c:pt>
                <c:pt idx="35">
                  <c:v>25.316929999999999</c:v>
                </c:pt>
                <c:pt idx="36">
                  <c:v>25.306519999999999</c:v>
                </c:pt>
                <c:pt idx="37">
                  <c:v>25.089559999999999</c:v>
                </c:pt>
                <c:pt idx="38">
                  <c:v>24.822220000000002</c:v>
                </c:pt>
                <c:pt idx="39">
                  <c:v>24.748930000000001</c:v>
                </c:pt>
                <c:pt idx="40">
                  <c:v>24.36814</c:v>
                </c:pt>
                <c:pt idx="41">
                  <c:v>24.323530000000002</c:v>
                </c:pt>
                <c:pt idx="42">
                  <c:v>24.168510000000001</c:v>
                </c:pt>
                <c:pt idx="43">
                  <c:v>23.866389999999999</c:v>
                </c:pt>
                <c:pt idx="44">
                  <c:v>23.83004</c:v>
                </c:pt>
                <c:pt idx="45">
                  <c:v>23.817630000000001</c:v>
                </c:pt>
                <c:pt idx="46">
                  <c:v>23.794370000000001</c:v>
                </c:pt>
                <c:pt idx="47">
                  <c:v>23.652419999999999</c:v>
                </c:pt>
                <c:pt idx="48">
                  <c:v>23.244520000000001</c:v>
                </c:pt>
                <c:pt idx="49">
                  <c:v>23.12349</c:v>
                </c:pt>
                <c:pt idx="50">
                  <c:v>22.874469999999999</c:v>
                </c:pt>
                <c:pt idx="51">
                  <c:v>22.75046</c:v>
                </c:pt>
                <c:pt idx="52">
                  <c:v>22.55724</c:v>
                </c:pt>
                <c:pt idx="53">
                  <c:v>22.50433</c:v>
                </c:pt>
                <c:pt idx="54">
                  <c:v>22.379770000000001</c:v>
                </c:pt>
                <c:pt idx="55">
                  <c:v>21.885929999999998</c:v>
                </c:pt>
                <c:pt idx="56">
                  <c:v>21.808599999999998</c:v>
                </c:pt>
                <c:pt idx="57">
                  <c:v>21.64527</c:v>
                </c:pt>
                <c:pt idx="58">
                  <c:v>21.610029999999998</c:v>
                </c:pt>
                <c:pt idx="59">
                  <c:v>21.475239999999999</c:v>
                </c:pt>
                <c:pt idx="60">
                  <c:v>20.673929999999999</c:v>
                </c:pt>
                <c:pt idx="61">
                  <c:v>20.111830000000001</c:v>
                </c:pt>
                <c:pt idx="62">
                  <c:v>20.009419999999999</c:v>
                </c:pt>
                <c:pt idx="63">
                  <c:v>19.880980000000001</c:v>
                </c:pt>
                <c:pt idx="64">
                  <c:v>19.76118</c:v>
                </c:pt>
                <c:pt idx="65">
                  <c:v>19.705760000000001</c:v>
                </c:pt>
                <c:pt idx="66">
                  <c:v>18.861090000000001</c:v>
                </c:pt>
                <c:pt idx="67">
                  <c:v>18.467639999999999</c:v>
                </c:pt>
                <c:pt idx="68">
                  <c:v>18.366569999999999</c:v>
                </c:pt>
                <c:pt idx="69">
                  <c:v>18.171289999999999</c:v>
                </c:pt>
                <c:pt idx="70">
                  <c:v>17.786100000000001</c:v>
                </c:pt>
                <c:pt idx="71">
                  <c:v>16.403089999999999</c:v>
                </c:pt>
                <c:pt idx="72">
                  <c:v>16.205490000000001</c:v>
                </c:pt>
                <c:pt idx="73">
                  <c:v>15.37847</c:v>
                </c:pt>
                <c:pt idx="74">
                  <c:v>15.35683</c:v>
                </c:pt>
                <c:pt idx="75">
                  <c:v>14.842930000000001</c:v>
                </c:pt>
                <c:pt idx="76">
                  <c:v>13.44922</c:v>
                </c:pt>
                <c:pt idx="77">
                  <c:v>13.21585</c:v>
                </c:pt>
                <c:pt idx="78">
                  <c:v>12.769159999999999</c:v>
                </c:pt>
              </c:numCache>
            </c:numRef>
          </c:val>
          <c:extLst>
            <c:ext xmlns:c16="http://schemas.microsoft.com/office/drawing/2014/chart" uri="{C3380CC4-5D6E-409C-BE32-E72D297353CC}">
              <c16:uniqueId val="{00000000-90B6-43EA-AD4C-B3FCB01DC034}"/>
            </c:ext>
          </c:extLst>
        </c:ser>
        <c:dLbls>
          <c:showLegendKey val="0"/>
          <c:showVal val="0"/>
          <c:showCatName val="0"/>
          <c:showSerName val="0"/>
          <c:showPercent val="0"/>
          <c:showBubbleSize val="0"/>
        </c:dLbls>
        <c:gapWidth val="59"/>
        <c:axId val="297452895"/>
        <c:axId val="1"/>
      </c:barChart>
      <c:catAx>
        <c:axId val="297452895"/>
        <c:scaling>
          <c:orientation val="maxMin"/>
        </c:scaling>
        <c:delete val="0"/>
        <c:axPos val="l"/>
        <c:numFmt formatCode="#,##0.0" sourceLinked="0"/>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t"/>
        <c:numFmt formatCode="General" sourceLinked="1"/>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297452895"/>
        <c:crosses val="autoZero"/>
        <c:crossBetween val="between"/>
      </c:valAx>
    </c:plotArea>
    <c:plotVisOnly val="1"/>
    <c:dispBlanksAs val="gap"/>
    <c:showDLblsOverMax val="0"/>
  </c:chart>
  <c:spPr>
    <a:ln>
      <a:noFill/>
    </a:ln>
  </c:spPr>
  <c:txPr>
    <a:bodyPr/>
    <a:lstStyle/>
    <a:p>
      <a:pPr>
        <a:defRPr sz="7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landscape"/>
  </c:printSettings>
</c:chartSpace>
</file>

<file path=xl/ctrlProps/ctrlProp1.xml><?xml version="1.0" encoding="utf-8"?>
<formControlPr xmlns="http://schemas.microsoft.com/office/spreadsheetml/2009/9/main" objectType="Drop" dropLines="65" dropStyle="combo" dx="31" fmlaLink="$E$4" fmlaRange="Table!$AA$1:$AA$83" sel="26" val="18"/>
</file>

<file path=xl/ctrlProps/ctrlProp2.xml><?xml version="1.0" encoding="utf-8"?>
<formControlPr xmlns="http://schemas.microsoft.com/office/spreadsheetml/2009/9/main" objectType="Drop" dropLines="65" dropStyle="combo" dx="31" fmlaLink="$G$4" fmlaRange="Table!$AA$1:$AA$83" sel="81" val="18"/>
</file>

<file path=xl/ctrlProps/ctrlProp3.xml><?xml version="1.0" encoding="utf-8"?>
<formControlPr xmlns="http://schemas.microsoft.com/office/spreadsheetml/2009/9/main" objectType="Drop" dropLines="100" dropStyle="combo" dx="31" fmlaLink="$C$4" fmlaRange="Results!$D$4:$D$270" sel="219" val="150"/>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2901950</xdr:colOff>
          <xdr:row>2</xdr:row>
          <xdr:rowOff>101600</xdr:rowOff>
        </xdr:from>
        <xdr:to>
          <xdr:col>5</xdr:col>
          <xdr:colOff>0</xdr:colOff>
          <xdr:row>4</xdr:row>
          <xdr:rowOff>12700</xdr:rowOff>
        </xdr:to>
        <xdr:sp macro="" textlink="">
          <xdr:nvSpPr>
            <xdr:cNvPr id="23553" name="Drop Down 1" hidden="1">
              <a:extLst>
                <a:ext uri="{63B3BB69-23CF-44E3-9099-C40C66FF867C}">
                  <a14:compatExt spid="_x0000_s23553"/>
                </a:ext>
                <a:ext uri="{FF2B5EF4-FFF2-40B4-BE49-F238E27FC236}">
                  <a16:creationId xmlns:a16="http://schemas.microsoft.com/office/drawing/2014/main" id="{00000000-0008-0000-0100-000001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xdr:row>
          <xdr:rowOff>101600</xdr:rowOff>
        </xdr:from>
        <xdr:to>
          <xdr:col>8</xdr:col>
          <xdr:colOff>88900</xdr:colOff>
          <xdr:row>4</xdr:row>
          <xdr:rowOff>25400</xdr:rowOff>
        </xdr:to>
        <xdr:sp macro="" textlink="">
          <xdr:nvSpPr>
            <xdr:cNvPr id="23555" name="Drop Down 3" hidden="1">
              <a:extLst>
                <a:ext uri="{63B3BB69-23CF-44E3-9099-C40C66FF867C}">
                  <a14:compatExt spid="_x0000_s23555"/>
                </a:ext>
                <a:ext uri="{FF2B5EF4-FFF2-40B4-BE49-F238E27FC236}">
                  <a16:creationId xmlns:a16="http://schemas.microsoft.com/office/drawing/2014/main" id="{00000000-0008-0000-0100-000003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6350</xdr:colOff>
      <xdr:row>4</xdr:row>
      <xdr:rowOff>57150</xdr:rowOff>
    </xdr:from>
    <xdr:to>
      <xdr:col>11</xdr:col>
      <xdr:colOff>596900</xdr:colOff>
      <xdr:row>95</xdr:row>
      <xdr:rowOff>25400</xdr:rowOff>
    </xdr:to>
    <xdr:graphicFrame macro="">
      <xdr:nvGraphicFramePr>
        <xdr:cNvPr id="24776" name="Chart 2">
          <a:extLst>
            <a:ext uri="{FF2B5EF4-FFF2-40B4-BE49-F238E27FC236}">
              <a16:creationId xmlns:a16="http://schemas.microsoft.com/office/drawing/2014/main" id="{17B0DED4-50B5-472B-65C7-C9CAED6AA6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0</xdr:col>
          <xdr:colOff>38100</xdr:colOff>
          <xdr:row>2</xdr:row>
          <xdr:rowOff>107950</xdr:rowOff>
        </xdr:from>
        <xdr:to>
          <xdr:col>12</xdr:col>
          <xdr:colOff>25400</xdr:colOff>
          <xdr:row>4</xdr:row>
          <xdr:rowOff>0</xdr:rowOff>
        </xdr:to>
        <xdr:sp macro="" textlink="">
          <xdr:nvSpPr>
            <xdr:cNvPr id="24577" name="Drop Down 1"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3B045-C1C3-4932-8B93-0024D41A5E18}">
  <sheetPr codeName="Sheet1"/>
  <dimension ref="A1:CK763"/>
  <sheetViews>
    <sheetView zoomScale="85" zoomScaleNormal="85" workbookViewId="0">
      <pane xSplit="4" ySplit="3" topLeftCell="E4" activePane="bottomRight" state="frozen"/>
      <selection pane="topRight" activeCell="C1" sqref="C1"/>
      <selection pane="bottomLeft" activeCell="A3" sqref="A3"/>
      <selection pane="bottomRight" activeCell="I39" sqref="I39"/>
    </sheetView>
  </sheetViews>
  <sheetFormatPr defaultColWidth="9.36328125" defaultRowHeight="14.5" x14ac:dyDescent="0.35"/>
  <cols>
    <col min="1" max="1" width="4.81640625" customWidth="1"/>
    <col min="2" max="2" width="4.6328125" style="64" bestFit="1" customWidth="1"/>
    <col min="3" max="3" width="12.81640625" style="11" customWidth="1"/>
    <col min="4" max="4" width="40.36328125" style="10" customWidth="1"/>
    <col min="5" max="5" width="27.36328125" style="25" customWidth="1"/>
    <col min="6" max="85" width="9.36328125" style="2" customWidth="1"/>
    <col min="86" max="86" width="9.36328125" style="1"/>
    <col min="87" max="88" width="9.36328125" style="32"/>
    <col min="89" max="89" width="10" style="1" bestFit="1" customWidth="1"/>
    <col min="90" max="16384" width="9.36328125" style="1"/>
  </cols>
  <sheetData>
    <row r="1" spans="1:88" ht="20.25" customHeight="1" x14ac:dyDescent="0.35">
      <c r="D1" s="9" t="s">
        <v>85</v>
      </c>
    </row>
    <row r="2" spans="1:88" ht="20.25" customHeight="1" x14ac:dyDescent="0.35">
      <c r="D2" s="9"/>
    </row>
    <row r="3" spans="1:88" ht="23.25" customHeight="1" x14ac:dyDescent="0.35">
      <c r="F3" s="12" t="s">
        <v>2</v>
      </c>
      <c r="G3" s="13" t="s">
        <v>3</v>
      </c>
      <c r="H3" s="12" t="s">
        <v>4</v>
      </c>
      <c r="I3" s="13" t="s">
        <v>5</v>
      </c>
      <c r="J3" s="12" t="s">
        <v>6</v>
      </c>
      <c r="K3" s="13" t="s">
        <v>7</v>
      </c>
      <c r="L3" s="12" t="s">
        <v>8</v>
      </c>
      <c r="M3" s="13" t="s">
        <v>9</v>
      </c>
      <c r="N3" s="12" t="s">
        <v>10</v>
      </c>
      <c r="O3" s="13" t="s">
        <v>11</v>
      </c>
      <c r="P3" s="12" t="s">
        <v>12</v>
      </c>
      <c r="Q3" s="13" t="s">
        <v>13</v>
      </c>
      <c r="R3" s="12" t="s">
        <v>14</v>
      </c>
      <c r="S3" s="13" t="s">
        <v>15</v>
      </c>
      <c r="T3" s="12" t="s">
        <v>16</v>
      </c>
      <c r="U3" s="13" t="s">
        <v>17</v>
      </c>
      <c r="V3" s="12" t="s">
        <v>18</v>
      </c>
      <c r="W3" s="13" t="s">
        <v>19</v>
      </c>
      <c r="X3" s="12" t="s">
        <v>20</v>
      </c>
      <c r="Y3" s="13" t="s">
        <v>21</v>
      </c>
      <c r="Z3" s="12" t="s">
        <v>22</v>
      </c>
      <c r="AA3" s="13" t="s">
        <v>23</v>
      </c>
      <c r="AB3" s="12" t="s">
        <v>24</v>
      </c>
      <c r="AC3" s="14" t="s">
        <v>25</v>
      </c>
      <c r="AD3" s="12" t="s">
        <v>26</v>
      </c>
      <c r="AE3" s="13" t="s">
        <v>0</v>
      </c>
      <c r="AF3" s="12" t="s">
        <v>27</v>
      </c>
      <c r="AG3" s="13" t="s">
        <v>28</v>
      </c>
      <c r="AH3" s="12" t="s">
        <v>29</v>
      </c>
      <c r="AI3" s="13" t="s">
        <v>30</v>
      </c>
      <c r="AJ3" s="12" t="s">
        <v>31</v>
      </c>
      <c r="AK3" s="13" t="s">
        <v>32</v>
      </c>
      <c r="AL3" s="12" t="s">
        <v>33</v>
      </c>
      <c r="AM3" s="13" t="s">
        <v>34</v>
      </c>
      <c r="AN3" s="12" t="s">
        <v>35</v>
      </c>
      <c r="AO3" s="13" t="s">
        <v>36</v>
      </c>
      <c r="AP3" s="12" t="s">
        <v>37</v>
      </c>
      <c r="AQ3" s="13" t="s">
        <v>38</v>
      </c>
      <c r="AR3" s="12" t="s">
        <v>39</v>
      </c>
      <c r="AS3" s="13" t="s">
        <v>40</v>
      </c>
      <c r="AT3" s="12" t="s">
        <v>41</v>
      </c>
      <c r="AU3" s="13" t="s">
        <v>42</v>
      </c>
      <c r="AV3" s="12" t="s">
        <v>43</v>
      </c>
      <c r="AW3" s="13" t="s">
        <v>44</v>
      </c>
      <c r="AX3" s="12" t="s">
        <v>45</v>
      </c>
      <c r="AY3" s="13" t="s">
        <v>46</v>
      </c>
      <c r="AZ3" s="12" t="s">
        <v>47</v>
      </c>
      <c r="BA3" s="13" t="s">
        <v>48</v>
      </c>
      <c r="BB3" s="12" t="s">
        <v>49</v>
      </c>
      <c r="BC3" s="13" t="s">
        <v>50</v>
      </c>
      <c r="BD3" s="12" t="s">
        <v>51</v>
      </c>
      <c r="BE3" s="13" t="s">
        <v>52</v>
      </c>
      <c r="BF3" s="12" t="s">
        <v>53</v>
      </c>
      <c r="BG3" s="13" t="s">
        <v>54</v>
      </c>
      <c r="BH3" s="12" t="s">
        <v>55</v>
      </c>
      <c r="BI3" s="13" t="s">
        <v>56</v>
      </c>
      <c r="BJ3" s="12" t="s">
        <v>57</v>
      </c>
      <c r="BK3" s="13" t="s">
        <v>58</v>
      </c>
      <c r="BL3" s="12" t="s">
        <v>59</v>
      </c>
      <c r="BM3" s="13" t="s">
        <v>60</v>
      </c>
      <c r="BN3" s="12" t="s">
        <v>61</v>
      </c>
      <c r="BO3" s="13" t="s">
        <v>62</v>
      </c>
      <c r="BP3" s="12" t="s">
        <v>63</v>
      </c>
      <c r="BQ3" s="13" t="s">
        <v>64</v>
      </c>
      <c r="BR3" s="12" t="s">
        <v>65</v>
      </c>
      <c r="BS3" s="13" t="s">
        <v>66</v>
      </c>
      <c r="BT3" s="12" t="s">
        <v>67</v>
      </c>
      <c r="BU3" s="13" t="s">
        <v>68</v>
      </c>
      <c r="BV3" s="12" t="s">
        <v>69</v>
      </c>
      <c r="BW3" s="13" t="s">
        <v>70</v>
      </c>
      <c r="BX3" s="12" t="s">
        <v>71</v>
      </c>
      <c r="BY3" s="13" t="s">
        <v>72</v>
      </c>
      <c r="BZ3" s="12" t="s">
        <v>73</v>
      </c>
      <c r="CA3" s="13" t="s">
        <v>74</v>
      </c>
      <c r="CB3" s="12" t="s">
        <v>75</v>
      </c>
      <c r="CC3" s="13" t="s">
        <v>76</v>
      </c>
      <c r="CD3" s="12" t="s">
        <v>77</v>
      </c>
      <c r="CE3" s="13" t="s">
        <v>78</v>
      </c>
      <c r="CF3" s="12" t="s">
        <v>79</v>
      </c>
      <c r="CG3" s="13" t="s">
        <v>1</v>
      </c>
      <c r="CH3" s="13" t="s">
        <v>127</v>
      </c>
      <c r="CI3" s="32" t="s">
        <v>142</v>
      </c>
      <c r="CJ3" s="32" t="s">
        <v>143</v>
      </c>
    </row>
    <row r="4" spans="1:88" x14ac:dyDescent="0.35">
      <c r="B4" s="65">
        <v>1</v>
      </c>
      <c r="C4" s="11" t="s">
        <v>105</v>
      </c>
      <c r="D4" s="59" t="s">
        <v>86</v>
      </c>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50"/>
    </row>
    <row r="5" spans="1:88" x14ac:dyDescent="0.35">
      <c r="B5" s="65">
        <v>2</v>
      </c>
      <c r="C5" s="51" t="s">
        <v>105</v>
      </c>
      <c r="D5" s="60" t="s">
        <v>146</v>
      </c>
      <c r="E5" s="52"/>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42"/>
      <c r="CI5" s="37"/>
      <c r="CJ5" s="37"/>
    </row>
    <row r="6" spans="1:88" s="50" customFormat="1" x14ac:dyDescent="0.35">
      <c r="A6" s="57"/>
      <c r="B6" s="65">
        <v>3</v>
      </c>
      <c r="C6" s="61" t="s">
        <v>105</v>
      </c>
      <c r="D6" s="62" t="s">
        <v>294</v>
      </c>
      <c r="E6" s="63" t="s">
        <v>283</v>
      </c>
      <c r="F6" s="32">
        <v>17.55866</v>
      </c>
      <c r="G6" s="32">
        <v>28.35538</v>
      </c>
      <c r="H6" s="32">
        <v>29.94772</v>
      </c>
      <c r="I6" s="32">
        <v>16.43131</v>
      </c>
      <c r="J6" s="32">
        <v>20.696860000000001</v>
      </c>
      <c r="K6" s="32">
        <v>25.855160000000001</v>
      </c>
      <c r="L6" s="32">
        <v>12.69032</v>
      </c>
      <c r="M6" s="32">
        <v>25.03125</v>
      </c>
      <c r="N6" s="32">
        <v>17.644079999999999</v>
      </c>
      <c r="O6" s="32">
        <v>29.49174</v>
      </c>
      <c r="P6" s="32">
        <v>27.288900000000002</v>
      </c>
      <c r="Q6" s="32">
        <v>30.038920000000001</v>
      </c>
      <c r="R6" s="32">
        <v>24.073450000000001</v>
      </c>
      <c r="S6" s="32">
        <v>20.88401</v>
      </c>
      <c r="T6" s="32">
        <v>29.690950000000001</v>
      </c>
      <c r="U6" s="32">
        <v>26.82837</v>
      </c>
      <c r="V6" s="32">
        <v>21.937650000000001</v>
      </c>
      <c r="W6" s="32">
        <v>18.502970000000001</v>
      </c>
      <c r="X6" s="32">
        <v>23.64479</v>
      </c>
      <c r="Y6" s="32">
        <v>34.042839999999998</v>
      </c>
      <c r="Z6" s="32">
        <v>26.24409</v>
      </c>
      <c r="AA6" s="32">
        <v>19.718309999999999</v>
      </c>
      <c r="AB6" s="32">
        <v>25.670339999999999</v>
      </c>
      <c r="AC6" s="32">
        <v>21.258949999999999</v>
      </c>
      <c r="AD6" s="32">
        <v>21.617370000000001</v>
      </c>
      <c r="AE6" s="32">
        <v>16.60399</v>
      </c>
      <c r="AF6" s="32">
        <v>17.397279999999999</v>
      </c>
      <c r="AG6" s="32">
        <v>25.169779999999999</v>
      </c>
      <c r="AH6" s="32">
        <v>24.364830000000001</v>
      </c>
      <c r="AI6" s="32">
        <v>25.525780000000001</v>
      </c>
      <c r="AJ6" s="32">
        <v>15.39598</v>
      </c>
      <c r="AK6" s="32">
        <v>22.783819999999999</v>
      </c>
      <c r="AL6" s="32">
        <v>23.957550000000001</v>
      </c>
      <c r="AM6" s="32">
        <v>19.492000000000001</v>
      </c>
      <c r="AN6" s="32">
        <v>19.121700000000001</v>
      </c>
      <c r="AO6" s="32">
        <v>22.743359999999999</v>
      </c>
      <c r="AP6" s="32">
        <v>23.09027</v>
      </c>
      <c r="AQ6" s="32">
        <v>28.601649999999999</v>
      </c>
      <c r="AR6" s="32">
        <v>18.815519999999999</v>
      </c>
      <c r="AS6" s="32">
        <v>17.6023</v>
      </c>
      <c r="AT6" s="32">
        <v>18.797049999999999</v>
      </c>
      <c r="AU6" s="32">
        <v>23.13766</v>
      </c>
      <c r="AV6" s="32">
        <v>23.812149999999999</v>
      </c>
      <c r="AW6" s="32">
        <v>13.697419999999999</v>
      </c>
      <c r="AX6" s="32">
        <v>23.43571</v>
      </c>
      <c r="AY6" s="32">
        <v>24.868739999999999</v>
      </c>
      <c r="AZ6" s="32">
        <v>25.862760000000002</v>
      </c>
      <c r="BA6" s="32">
        <v>30.122</v>
      </c>
      <c r="BB6" s="32">
        <v>17.583480000000002</v>
      </c>
      <c r="BC6" s="32">
        <v>21.24419</v>
      </c>
      <c r="BD6" s="32">
        <v>22.30339</v>
      </c>
      <c r="BE6" s="32">
        <v>17.338989999999999</v>
      </c>
      <c r="BF6" s="32">
        <v>17.905100000000001</v>
      </c>
      <c r="BG6" s="32">
        <v>16.964369999999999</v>
      </c>
      <c r="BH6" s="32">
        <v>19.866019999999999</v>
      </c>
      <c r="BI6" s="32">
        <v>24.27168</v>
      </c>
      <c r="BJ6" s="32">
        <v>16.951750000000001</v>
      </c>
      <c r="BK6" s="32">
        <v>23.783110000000001</v>
      </c>
      <c r="BL6" s="32">
        <v>14.70359</v>
      </c>
      <c r="BM6" s="32">
        <v>30.089849999999998</v>
      </c>
      <c r="BN6" s="32">
        <v>17.667449999999999</v>
      </c>
      <c r="BO6" s="32">
        <v>24.21941</v>
      </c>
      <c r="BP6" s="32">
        <v>21.131699999999999</v>
      </c>
      <c r="BQ6" s="32">
        <v>14.50235</v>
      </c>
      <c r="BR6" s="32">
        <v>24.31061</v>
      </c>
      <c r="BS6" s="32">
        <v>15.25437</v>
      </c>
      <c r="BT6" s="32">
        <v>21.011369999999999</v>
      </c>
      <c r="BU6" s="32">
        <v>20.263999999999999</v>
      </c>
      <c r="BV6" s="32">
        <v>20.45692</v>
      </c>
      <c r="BW6" s="32">
        <v>23.442769999999999</v>
      </c>
      <c r="BX6" s="32">
        <v>23.934059999999999</v>
      </c>
      <c r="BY6" s="32">
        <v>25.992850000000001</v>
      </c>
      <c r="BZ6" s="32">
        <v>18.447890000000001</v>
      </c>
      <c r="CA6" s="32">
        <v>24.902619999999999</v>
      </c>
      <c r="CB6" s="32">
        <v>27.523700000000002</v>
      </c>
      <c r="CC6" s="32">
        <v>21.480989999999998</v>
      </c>
      <c r="CD6" s="32">
        <v>16.025829999999999</v>
      </c>
      <c r="CE6" s="32">
        <v>22.26332</v>
      </c>
      <c r="CF6" s="32">
        <v>26.42539</v>
      </c>
      <c r="CG6" s="32">
        <v>20.92473</v>
      </c>
      <c r="CH6" s="39">
        <f>AVERAGE(I6,L6,N6:O6,R6:S6,W6,Y6,AA6,AE6,AJ6,AL6,AN6:AO6,AS6,AU6:AX6,BB6:BC6,BE6:BF6,BJ6,BL6,BQ6,BZ6:CA6,CC6:CE6)</f>
        <v>19.881837096774198</v>
      </c>
      <c r="CI6" s="37">
        <f>AVERAGE(T6,AE6,O6,AQ6,AY6)</f>
        <v>25.851413999999998</v>
      </c>
      <c r="CJ6" s="37">
        <f>AVERAGE(L6,N6,AS6,BJ6,BQ6)</f>
        <v>15.878160000000003</v>
      </c>
    </row>
    <row r="7" spans="1:88" x14ac:dyDescent="0.35">
      <c r="B7" s="65">
        <v>4</v>
      </c>
      <c r="C7" s="51" t="s">
        <v>105</v>
      </c>
      <c r="D7" s="56" t="s">
        <v>232</v>
      </c>
      <c r="E7" s="54" t="s">
        <v>219</v>
      </c>
      <c r="F7" s="39">
        <v>18.7193</v>
      </c>
      <c r="G7" s="39">
        <v>16.81344</v>
      </c>
      <c r="H7" s="39">
        <v>25.928529999999999</v>
      </c>
      <c r="I7" s="39">
        <v>21.694970000000001</v>
      </c>
      <c r="J7" s="39">
        <v>18.15278</v>
      </c>
      <c r="K7" s="39">
        <v>20.794039999999999</v>
      </c>
      <c r="L7" s="39">
        <v>14.64615</v>
      </c>
      <c r="M7" s="39">
        <v>20.493500000000001</v>
      </c>
      <c r="N7" s="39">
        <v>16.78933</v>
      </c>
      <c r="O7" s="39">
        <v>27.71367</v>
      </c>
      <c r="P7" s="39">
        <v>17.952909999999999</v>
      </c>
      <c r="Q7" s="39">
        <v>16.962060000000001</v>
      </c>
      <c r="R7" s="39">
        <v>21.468599999999999</v>
      </c>
      <c r="S7" s="39">
        <v>25.58379</v>
      </c>
      <c r="T7" s="39">
        <v>25.9316</v>
      </c>
      <c r="U7" s="39">
        <v>22.837</v>
      </c>
      <c r="V7" s="39">
        <v>20.738600000000002</v>
      </c>
      <c r="W7" s="39">
        <v>23.192509999999999</v>
      </c>
      <c r="X7" s="39">
        <v>12.49666</v>
      </c>
      <c r="Y7" s="39">
        <v>24.731020000000001</v>
      </c>
      <c r="Z7" s="39">
        <v>24.155090000000001</v>
      </c>
      <c r="AA7" s="39">
        <v>14.96081</v>
      </c>
      <c r="AB7" s="39">
        <v>18.159469999999999</v>
      </c>
      <c r="AC7" s="39">
        <v>21.084009999999999</v>
      </c>
      <c r="AD7" s="39">
        <v>22.9224</v>
      </c>
      <c r="AE7" s="39">
        <v>22.315539999999999</v>
      </c>
      <c r="AF7" s="39">
        <v>21.488630000000001</v>
      </c>
      <c r="AG7" s="39">
        <v>25.704260000000001</v>
      </c>
      <c r="AH7" s="39">
        <v>20.79</v>
      </c>
      <c r="AI7" s="39">
        <v>21.315180000000002</v>
      </c>
      <c r="AJ7" s="39">
        <v>20.970600000000001</v>
      </c>
      <c r="AK7" s="39">
        <v>14.236179999999999</v>
      </c>
      <c r="AL7" s="39">
        <v>25.770499999999998</v>
      </c>
      <c r="AM7" s="39">
        <v>16.7057</v>
      </c>
      <c r="AN7" s="39">
        <v>17.002379999999999</v>
      </c>
      <c r="AO7" s="39">
        <v>22.580500000000001</v>
      </c>
      <c r="AP7" s="39">
        <v>29.193840000000002</v>
      </c>
      <c r="AQ7" s="39">
        <v>20.748159999999999</v>
      </c>
      <c r="AR7" s="39">
        <v>15.28759</v>
      </c>
      <c r="AS7" s="39">
        <v>16.599900000000002</v>
      </c>
      <c r="AT7" s="39">
        <v>18.04373</v>
      </c>
      <c r="AU7" s="39">
        <v>21.88588</v>
      </c>
      <c r="AV7" s="39">
        <v>23.633849999999999</v>
      </c>
      <c r="AW7" s="39">
        <v>18.49127</v>
      </c>
      <c r="AX7" s="39">
        <v>30.527989999999999</v>
      </c>
      <c r="AY7" s="39">
        <v>20.957840000000001</v>
      </c>
      <c r="AZ7" s="39">
        <v>26.265360000000001</v>
      </c>
      <c r="BA7" s="39">
        <v>21.8108</v>
      </c>
      <c r="BB7" s="39">
        <v>21.44229</v>
      </c>
      <c r="BC7" s="39">
        <v>19.477889999999999</v>
      </c>
      <c r="BD7" s="39">
        <v>21.483689999999999</v>
      </c>
      <c r="BE7" s="39">
        <v>21.119820000000001</v>
      </c>
      <c r="BF7" s="39">
        <v>23.533819999999999</v>
      </c>
      <c r="BG7" s="39">
        <v>17.730119999999999</v>
      </c>
      <c r="BH7" s="39">
        <v>16.014030000000002</v>
      </c>
      <c r="BI7" s="39">
        <v>14.51257</v>
      </c>
      <c r="BJ7" s="39">
        <v>15.82695</v>
      </c>
      <c r="BK7" s="39">
        <v>23.375610000000002</v>
      </c>
      <c r="BL7" s="39">
        <v>24.24072</v>
      </c>
      <c r="BM7" s="39">
        <v>19.943249999999999</v>
      </c>
      <c r="BN7" s="39">
        <v>14.70088</v>
      </c>
      <c r="BO7" s="39">
        <v>17.443670000000001</v>
      </c>
      <c r="BP7" s="39">
        <v>15.62445</v>
      </c>
      <c r="BQ7" s="39">
        <v>13.689260000000001</v>
      </c>
      <c r="BR7" s="39">
        <v>23.518059999999998</v>
      </c>
      <c r="BS7" s="39">
        <v>13.145849999999999</v>
      </c>
      <c r="BT7" s="39">
        <v>18.656890000000001</v>
      </c>
      <c r="BU7" s="39">
        <v>13.39452</v>
      </c>
      <c r="BV7" s="39">
        <v>23.836839999999999</v>
      </c>
      <c r="BW7" s="39">
        <v>22.879729999999999</v>
      </c>
      <c r="BX7" s="39">
        <v>18.396170000000001</v>
      </c>
      <c r="BY7" s="39">
        <v>18.295660000000002</v>
      </c>
      <c r="BZ7" s="39">
        <v>22.34712</v>
      </c>
      <c r="CA7" s="39">
        <v>24.17061</v>
      </c>
      <c r="CB7" s="39">
        <v>16.711379999999998</v>
      </c>
      <c r="CC7" s="39">
        <v>21.004950000000001</v>
      </c>
      <c r="CD7" s="39">
        <v>15.86713</v>
      </c>
      <c r="CE7" s="39">
        <v>17.716339999999999</v>
      </c>
      <c r="CF7" s="39">
        <v>28.84423</v>
      </c>
      <c r="CG7" s="39">
        <v>21.415690000000001</v>
      </c>
      <c r="CH7" s="39">
        <f>AVERAGE(I7,L7,N7:O7,R7:S7,W7,Y7,AA7,AE7,AJ7,AL7,AN7:AO7,AS7,AU7:AX7,BB7:BC7,BE7:BF7,BJ7,BL7,BQ7,BZ7:CA7,CC7:CE7)</f>
        <v>20.999876129032256</v>
      </c>
      <c r="CI7" s="37">
        <f>AVERAGE(T7,AE7,O7,AQ7,AY7)</f>
        <v>23.533362000000004</v>
      </c>
      <c r="CJ7" s="37">
        <f>AVERAGE(L7,N7,AS7,BJ7,BQ7)</f>
        <v>15.510318000000002</v>
      </c>
    </row>
    <row r="8" spans="1:88" x14ac:dyDescent="0.35">
      <c r="B8" s="65">
        <v>5</v>
      </c>
      <c r="C8" s="51" t="s">
        <v>105</v>
      </c>
      <c r="D8" s="10" t="s">
        <v>314</v>
      </c>
      <c r="E8" s="25" t="s">
        <v>315</v>
      </c>
      <c r="F8" s="2">
        <v>5.3</v>
      </c>
      <c r="G8" s="2">
        <v>6.4</v>
      </c>
      <c r="H8" s="2">
        <v>6</v>
      </c>
      <c r="I8" s="2">
        <v>4.9000000000000004</v>
      </c>
      <c r="J8" s="2">
        <v>5.4</v>
      </c>
      <c r="K8" s="2">
        <v>5.3</v>
      </c>
      <c r="L8" s="2">
        <v>4.3</v>
      </c>
      <c r="M8" s="2">
        <v>6.4</v>
      </c>
      <c r="N8" s="2">
        <v>4.2</v>
      </c>
      <c r="O8" s="2">
        <v>5.2</v>
      </c>
      <c r="P8" s="2">
        <v>6.9</v>
      </c>
      <c r="Q8" s="2">
        <v>6</v>
      </c>
      <c r="R8" s="2">
        <v>4.9000000000000004</v>
      </c>
      <c r="S8" s="2">
        <v>5.0999999999999996</v>
      </c>
      <c r="T8" s="2">
        <v>6.7</v>
      </c>
      <c r="U8" s="2">
        <v>5.7</v>
      </c>
      <c r="V8" s="2">
        <v>5.4</v>
      </c>
      <c r="W8" s="2">
        <v>5.3</v>
      </c>
      <c r="X8" s="2">
        <v>5.8</v>
      </c>
      <c r="Y8" s="2">
        <v>5.9</v>
      </c>
      <c r="Z8" s="2">
        <v>6.4</v>
      </c>
      <c r="AA8" s="2">
        <v>4.5</v>
      </c>
      <c r="AB8" s="2">
        <v>5.9</v>
      </c>
      <c r="AC8" s="2">
        <v>5.0999999999999996</v>
      </c>
      <c r="AD8" s="2">
        <v>5.8</v>
      </c>
      <c r="AE8" s="2">
        <v>5.4</v>
      </c>
      <c r="AF8" s="2">
        <v>5.6</v>
      </c>
      <c r="AG8" s="2">
        <v>5.9</v>
      </c>
      <c r="AH8" s="2">
        <v>5.4</v>
      </c>
      <c r="AI8" s="2">
        <v>6.4</v>
      </c>
      <c r="AJ8" s="2">
        <v>5.2</v>
      </c>
      <c r="AK8" s="2">
        <v>5.4</v>
      </c>
      <c r="AL8" s="2">
        <v>5.5</v>
      </c>
      <c r="AM8" s="2">
        <v>5.6</v>
      </c>
      <c r="AN8" s="2">
        <v>4.8</v>
      </c>
      <c r="AO8" s="2">
        <v>5</v>
      </c>
      <c r="AP8" s="2">
        <v>7.2</v>
      </c>
      <c r="AQ8" s="2">
        <v>5.7</v>
      </c>
      <c r="AR8" s="2">
        <v>4.9000000000000004</v>
      </c>
      <c r="AS8" s="2">
        <v>4.0999999999999996</v>
      </c>
      <c r="AT8" s="2">
        <v>4.8</v>
      </c>
      <c r="AU8" s="2">
        <v>5.7</v>
      </c>
      <c r="AV8" s="2">
        <v>5.2</v>
      </c>
      <c r="AW8" s="2">
        <v>5.3</v>
      </c>
      <c r="AX8" s="2">
        <v>5.2</v>
      </c>
      <c r="AY8" s="2">
        <v>5.5</v>
      </c>
      <c r="AZ8" s="2">
        <v>6.4</v>
      </c>
      <c r="BA8" s="2">
        <v>5.4</v>
      </c>
      <c r="BB8" s="2">
        <v>6</v>
      </c>
      <c r="BC8" s="2">
        <v>4.5999999999999996</v>
      </c>
      <c r="BD8" s="2">
        <v>4.8</v>
      </c>
      <c r="BE8" s="2">
        <v>5.7</v>
      </c>
      <c r="BF8" s="2">
        <v>4.8</v>
      </c>
      <c r="BG8" s="2">
        <v>4.8</v>
      </c>
      <c r="BH8" s="2">
        <v>5.0999999999999996</v>
      </c>
      <c r="BI8" s="2">
        <v>5.4</v>
      </c>
      <c r="BJ8" s="2">
        <v>4.5</v>
      </c>
      <c r="BK8" s="2">
        <v>5.7</v>
      </c>
      <c r="BL8" s="2">
        <v>4.8</v>
      </c>
      <c r="BM8" s="2">
        <v>5.4</v>
      </c>
      <c r="BN8" s="2">
        <v>5.4</v>
      </c>
      <c r="BO8" s="2">
        <v>5.4</v>
      </c>
      <c r="BP8" s="2">
        <v>6.4</v>
      </c>
      <c r="BQ8" s="2">
        <v>4.3</v>
      </c>
      <c r="BR8" s="2">
        <v>5.5</v>
      </c>
      <c r="BS8" s="2">
        <v>4.4000000000000004</v>
      </c>
      <c r="BT8" s="2">
        <v>6.4</v>
      </c>
      <c r="BU8" s="2">
        <v>4.9000000000000004</v>
      </c>
      <c r="BV8" s="2">
        <v>5.6</v>
      </c>
      <c r="BW8" s="2">
        <v>5.8</v>
      </c>
      <c r="BX8" s="2">
        <v>6.4</v>
      </c>
      <c r="BY8" s="2">
        <v>6.1</v>
      </c>
      <c r="BZ8" s="2">
        <v>4.3</v>
      </c>
      <c r="CA8" s="2">
        <v>5.2</v>
      </c>
      <c r="CB8" s="2">
        <v>5.6</v>
      </c>
      <c r="CC8" s="2">
        <v>5.7</v>
      </c>
      <c r="CD8" s="2">
        <v>4.7</v>
      </c>
      <c r="CE8" s="2">
        <v>5</v>
      </c>
      <c r="CF8" s="2">
        <v>7.3</v>
      </c>
      <c r="CG8" s="2">
        <v>5.2</v>
      </c>
      <c r="CH8" s="39">
        <f>AVERAGE(I8,L8,N8:O8,R8:S8,W8,Y8,AA8,AE8,AJ8,AL8,AN8:AO8,AS8,AU8:AX8,BB8:BC8,BE8:BF8,BJ8,BL8,BQ8,BZ8:CA8,CC8:CE8)</f>
        <v>5.0096774193548379</v>
      </c>
      <c r="CI8" s="37">
        <f>AVERAGE(T8,AE8,O8,AQ8,AY8)</f>
        <v>5.7</v>
      </c>
      <c r="CJ8" s="37">
        <f>AVERAGE(L8,N8,AS8,BJ8,BQ8)</f>
        <v>4.28</v>
      </c>
    </row>
    <row r="9" spans="1:88" x14ac:dyDescent="0.35">
      <c r="B9" s="65">
        <v>6</v>
      </c>
      <c r="C9" s="51" t="s">
        <v>105</v>
      </c>
    </row>
    <row r="10" spans="1:88" x14ac:dyDescent="0.35">
      <c r="B10" s="65">
        <v>7</v>
      </c>
      <c r="C10" s="51" t="s">
        <v>105</v>
      </c>
      <c r="D10" s="60" t="s">
        <v>220</v>
      </c>
      <c r="E10" s="52"/>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39"/>
      <c r="CI10" s="37"/>
      <c r="CJ10" s="37"/>
    </row>
    <row r="11" spans="1:88" x14ac:dyDescent="0.35">
      <c r="A11" s="57"/>
      <c r="B11" s="65">
        <v>8</v>
      </c>
      <c r="C11" s="51" t="s">
        <v>105</v>
      </c>
      <c r="D11" s="56" t="s">
        <v>282</v>
      </c>
      <c r="E11" s="54" t="s">
        <v>283</v>
      </c>
      <c r="F11" s="39">
        <v>23.08013</v>
      </c>
      <c r="G11" s="39">
        <v>29.812200000000001</v>
      </c>
      <c r="H11" s="39">
        <v>30.427949999999999</v>
      </c>
      <c r="I11" s="39">
        <v>17.565770000000001</v>
      </c>
      <c r="J11" s="39">
        <v>26.266030000000001</v>
      </c>
      <c r="K11" s="39">
        <v>32.4953</v>
      </c>
      <c r="L11" s="39">
        <v>16.748840000000001</v>
      </c>
      <c r="M11" s="39">
        <v>28.06588</v>
      </c>
      <c r="N11" s="39">
        <v>15.227180000000001</v>
      </c>
      <c r="O11" s="39">
        <v>24.507429999999999</v>
      </c>
      <c r="P11" s="39">
        <v>34.301519999999996</v>
      </c>
      <c r="Q11" s="39">
        <v>31.377469999999999</v>
      </c>
      <c r="R11" s="39">
        <v>29.99954</v>
      </c>
      <c r="S11" s="39">
        <v>27.619689999999999</v>
      </c>
      <c r="T11" s="39">
        <v>30.967199999999998</v>
      </c>
      <c r="U11" s="39">
        <v>27.909680000000002</v>
      </c>
      <c r="V11" s="39">
        <v>27.338159999999998</v>
      </c>
      <c r="W11" s="39">
        <v>15.733879999999999</v>
      </c>
      <c r="X11" s="39">
        <v>29.228999999999999</v>
      </c>
      <c r="Y11" s="39">
        <v>30.410209999999999</v>
      </c>
      <c r="Z11" s="39">
        <v>33.391309999999997</v>
      </c>
      <c r="AA11" s="39">
        <v>17.99747</v>
      </c>
      <c r="AB11" s="39">
        <v>33.072839999999999</v>
      </c>
      <c r="AC11" s="39">
        <v>30.440159999999999</v>
      </c>
      <c r="AD11" s="39">
        <v>28.744330000000001</v>
      </c>
      <c r="AE11" s="39">
        <v>17.005189999999999</v>
      </c>
      <c r="AF11" s="39">
        <v>21.22974</v>
      </c>
      <c r="AG11" s="39">
        <v>32.791759999999996</v>
      </c>
      <c r="AH11" s="39">
        <v>21.541370000000001</v>
      </c>
      <c r="AI11" s="39">
        <v>33.165280000000003</v>
      </c>
      <c r="AJ11" s="39">
        <v>25.805129999999998</v>
      </c>
      <c r="AK11" s="39">
        <v>33.831960000000002</v>
      </c>
      <c r="AL11" s="39">
        <v>23.579889999999999</v>
      </c>
      <c r="AM11" s="39">
        <v>28.59394</v>
      </c>
      <c r="AN11" s="39">
        <v>21.120570000000001</v>
      </c>
      <c r="AO11" s="39">
        <v>28.978590000000001</v>
      </c>
      <c r="AP11" s="39">
        <v>31.92061</v>
      </c>
      <c r="AQ11" s="39">
        <v>33.351799999999997</v>
      </c>
      <c r="AR11" s="39">
        <v>23.43272</v>
      </c>
      <c r="AS11" s="39">
        <v>14.49643</v>
      </c>
      <c r="AT11" s="39">
        <v>26.75403</v>
      </c>
      <c r="AU11" s="39">
        <v>17.769629999999999</v>
      </c>
      <c r="AV11" s="39">
        <v>24.08165</v>
      </c>
      <c r="AW11" s="39">
        <v>10.315569999999999</v>
      </c>
      <c r="AX11" s="39">
        <v>30.912189999999999</v>
      </c>
      <c r="AY11" s="39">
        <v>25.777539999999998</v>
      </c>
      <c r="AZ11" s="39">
        <v>33.227119999999999</v>
      </c>
      <c r="BA11" s="39">
        <v>29.885010000000001</v>
      </c>
      <c r="BB11" s="39">
        <v>15.870649999999999</v>
      </c>
      <c r="BC11" s="39">
        <v>20.771100000000001</v>
      </c>
      <c r="BD11" s="39">
        <v>30.737159999999999</v>
      </c>
      <c r="BE11" s="39">
        <v>18.290469999999999</v>
      </c>
      <c r="BF11" s="39">
        <v>22.694130000000001</v>
      </c>
      <c r="BG11" s="39">
        <v>19.380189999999999</v>
      </c>
      <c r="BH11" s="39">
        <v>30.790150000000001</v>
      </c>
      <c r="BI11" s="39">
        <v>27.062280000000001</v>
      </c>
      <c r="BJ11" s="39">
        <v>20.470580000000002</v>
      </c>
      <c r="BK11" s="39">
        <v>29.445709999999998</v>
      </c>
      <c r="BL11" s="39">
        <v>15.545859999999999</v>
      </c>
      <c r="BM11" s="39">
        <v>35.870260000000002</v>
      </c>
      <c r="BN11" s="39">
        <v>17.577950000000001</v>
      </c>
      <c r="BO11" s="39">
        <v>27.936019999999999</v>
      </c>
      <c r="BP11" s="39">
        <v>29.284199999999998</v>
      </c>
      <c r="BQ11" s="39">
        <v>10.040520000000001</v>
      </c>
      <c r="BR11" s="39">
        <v>26.20654</v>
      </c>
      <c r="BS11" s="39">
        <v>18.071619999999999</v>
      </c>
      <c r="BT11" s="39">
        <v>32.447240000000001</v>
      </c>
      <c r="BU11" s="39">
        <v>30.42624</v>
      </c>
      <c r="BV11" s="39">
        <v>27.47364</v>
      </c>
      <c r="BW11" s="39">
        <v>33.543050000000001</v>
      </c>
      <c r="BX11" s="39">
        <v>34.611220000000003</v>
      </c>
      <c r="BY11" s="39">
        <v>30.20262</v>
      </c>
      <c r="BZ11" s="39">
        <v>17.875129999999999</v>
      </c>
      <c r="CA11" s="39">
        <v>24.254359999999998</v>
      </c>
      <c r="CB11" s="39">
        <v>31.44313</v>
      </c>
      <c r="CC11" s="39">
        <v>28.662489999999998</v>
      </c>
      <c r="CD11" s="39">
        <v>10.98765</v>
      </c>
      <c r="CE11" s="39">
        <v>24.0397</v>
      </c>
      <c r="CF11" s="39">
        <v>35.686019999999999</v>
      </c>
      <c r="CG11" s="39">
        <v>22.996400000000001</v>
      </c>
      <c r="CH11" s="39">
        <f>AVERAGE(I11,L11,N11:O11,R11:S11,W11,Y11,AA11,AE11,AJ11,AL11,AN11:AO11,AS11,AU11:AX11,BB11:BC11,BE11:BF11,BJ11,BL11,BQ11,BZ11:CA11,CC11:CE11)</f>
        <v>20.625080322580647</v>
      </c>
      <c r="CI11" s="37">
        <f>AVERAGE(T11,AE11,O11,AQ11,AY11)</f>
        <v>26.321831999999993</v>
      </c>
      <c r="CJ11" s="37">
        <f>AVERAGE(L11,N11,AS11,BJ11,BQ11)</f>
        <v>15.396710000000002</v>
      </c>
    </row>
    <row r="12" spans="1:88" x14ac:dyDescent="0.35">
      <c r="B12" s="65">
        <v>9</v>
      </c>
      <c r="C12" s="51" t="s">
        <v>105</v>
      </c>
      <c r="D12" s="56"/>
      <c r="E12" s="52"/>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39"/>
      <c r="CI12" s="37"/>
      <c r="CJ12" s="37"/>
    </row>
    <row r="13" spans="1:88" x14ac:dyDescent="0.35">
      <c r="B13" s="65">
        <v>10</v>
      </c>
      <c r="C13" s="51" t="s">
        <v>105</v>
      </c>
      <c r="D13" s="60" t="s">
        <v>147</v>
      </c>
      <c r="E13" s="52"/>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7"/>
      <c r="CJ13" s="37"/>
    </row>
    <row r="14" spans="1:88" x14ac:dyDescent="0.35">
      <c r="B14" s="65">
        <v>11</v>
      </c>
      <c r="C14" s="51" t="s">
        <v>105</v>
      </c>
      <c r="D14" s="56" t="s">
        <v>233</v>
      </c>
      <c r="E14" s="52" t="s">
        <v>128</v>
      </c>
      <c r="F14" s="37">
        <v>142.19999999999999</v>
      </c>
      <c r="G14" s="37">
        <v>72.8</v>
      </c>
      <c r="H14" s="37">
        <v>391.5</v>
      </c>
      <c r="I14" s="37">
        <v>252.6</v>
      </c>
      <c r="J14" s="37">
        <v>417.5</v>
      </c>
      <c r="K14" s="37">
        <v>388</v>
      </c>
      <c r="L14" s="37">
        <v>232.6</v>
      </c>
      <c r="M14" s="37">
        <v>164.7</v>
      </c>
      <c r="N14" s="37">
        <v>127.7</v>
      </c>
      <c r="O14" s="37">
        <v>276.39999999999998</v>
      </c>
      <c r="P14" s="37">
        <v>187.6</v>
      </c>
      <c r="Q14" s="37">
        <v>413.7</v>
      </c>
      <c r="R14" s="37">
        <v>288.10000000000002</v>
      </c>
      <c r="S14" s="37">
        <v>258.3</v>
      </c>
      <c r="T14" s="37">
        <v>103.2</v>
      </c>
      <c r="U14" s="37">
        <v>53.3</v>
      </c>
      <c r="V14" s="37">
        <v>129.1</v>
      </c>
      <c r="W14" s="37">
        <v>272.3</v>
      </c>
      <c r="X14" s="37">
        <v>435.4</v>
      </c>
      <c r="Y14" s="37">
        <v>276.60000000000002</v>
      </c>
      <c r="Z14" s="37">
        <v>119.3</v>
      </c>
      <c r="AA14" s="37">
        <v>176.9</v>
      </c>
      <c r="AB14" s="37">
        <v>68.8</v>
      </c>
      <c r="AC14" s="37">
        <v>290.39999999999998</v>
      </c>
      <c r="AD14" s="37">
        <v>379.9</v>
      </c>
      <c r="AE14" s="37">
        <v>267.8</v>
      </c>
      <c r="AF14" s="37">
        <v>249.5</v>
      </c>
      <c r="AG14" s="37">
        <v>397</v>
      </c>
      <c r="AH14" s="37">
        <v>211.4</v>
      </c>
      <c r="AI14" s="37">
        <v>240</v>
      </c>
      <c r="AJ14" s="37">
        <v>381.4</v>
      </c>
      <c r="AK14" s="37">
        <v>517</v>
      </c>
      <c r="AL14" s="37">
        <v>281</v>
      </c>
      <c r="AM14" s="37">
        <v>238.4</v>
      </c>
      <c r="AN14" s="37">
        <v>237.3</v>
      </c>
      <c r="AO14" s="37">
        <v>249.7</v>
      </c>
      <c r="AP14" s="37">
        <v>405.2</v>
      </c>
      <c r="AQ14" s="37">
        <v>241.2</v>
      </c>
      <c r="AR14" s="37">
        <v>148.69999999999999</v>
      </c>
      <c r="AS14" s="37">
        <v>192.6</v>
      </c>
      <c r="AT14" s="37">
        <v>76.8</v>
      </c>
      <c r="AU14" s="37">
        <v>300.60000000000002</v>
      </c>
      <c r="AV14" s="37">
        <v>256.10000000000002</v>
      </c>
      <c r="AW14" s="37">
        <v>214.2</v>
      </c>
      <c r="AX14" s="37">
        <v>234.7</v>
      </c>
      <c r="AY14" s="37">
        <v>455.6</v>
      </c>
      <c r="AZ14" s="37">
        <v>186.7</v>
      </c>
      <c r="BA14" s="37">
        <v>210.2</v>
      </c>
      <c r="BB14" s="37">
        <v>176.1</v>
      </c>
      <c r="BC14" s="37">
        <v>231.5</v>
      </c>
      <c r="BD14" s="37">
        <v>178.4</v>
      </c>
      <c r="BE14" s="37">
        <v>281</v>
      </c>
      <c r="BF14" s="37">
        <v>275.3</v>
      </c>
      <c r="BG14" s="37">
        <v>134.4</v>
      </c>
      <c r="BH14" s="37">
        <v>316.7</v>
      </c>
      <c r="BI14" s="37">
        <v>172.9</v>
      </c>
      <c r="BJ14" s="37">
        <v>168.3</v>
      </c>
      <c r="BK14" s="37">
        <v>77.400000000000006</v>
      </c>
      <c r="BL14" s="37">
        <v>224.9</v>
      </c>
      <c r="BM14" s="37">
        <v>249</v>
      </c>
      <c r="BN14" s="37">
        <v>238.4</v>
      </c>
      <c r="BO14" s="37">
        <v>133.6</v>
      </c>
      <c r="BP14" s="37">
        <v>400.3</v>
      </c>
      <c r="BQ14" s="37">
        <v>157.30000000000001</v>
      </c>
      <c r="BR14" s="37">
        <v>226.1</v>
      </c>
      <c r="BS14" s="37">
        <v>154.1</v>
      </c>
      <c r="BT14" s="37">
        <v>542.5</v>
      </c>
      <c r="BU14" s="37">
        <v>161.69999999999999</v>
      </c>
      <c r="BV14" s="37">
        <v>487.8</v>
      </c>
      <c r="BW14" s="37">
        <v>500.2</v>
      </c>
      <c r="BX14" s="37">
        <v>431.1</v>
      </c>
      <c r="BY14" s="37">
        <v>126.7</v>
      </c>
      <c r="BZ14" s="37">
        <v>187</v>
      </c>
      <c r="CA14" s="37">
        <v>300.60000000000002</v>
      </c>
      <c r="CB14" s="37">
        <v>511.2</v>
      </c>
      <c r="CC14" s="37">
        <v>266.60000000000002</v>
      </c>
      <c r="CD14" s="37">
        <v>238.1</v>
      </c>
      <c r="CE14" s="37">
        <v>279</v>
      </c>
      <c r="CF14" s="37">
        <v>234.3</v>
      </c>
      <c r="CG14" s="37">
        <v>261.5</v>
      </c>
      <c r="CH14" s="39">
        <f>AVERAGE(I14,L14,N14:O14,R14:S14,W14,Y14,AA14,AE14,AJ14,AL14,AN14:AO14,AS14,AU14:AX14,BB14:BC14,BE14:BF14,BJ14,BL14,BQ14,BZ14:CA14,CC14:CE14)</f>
        <v>243.95483870967746</v>
      </c>
      <c r="CI14" s="37">
        <f>AVERAGE(T14,AE14,O14,AQ14,AY14)</f>
        <v>268.83999999999997</v>
      </c>
      <c r="CJ14" s="37">
        <f>AVERAGE(L14,N14,AS14,BJ14,BQ14)</f>
        <v>175.7</v>
      </c>
    </row>
    <row r="15" spans="1:88" x14ac:dyDescent="0.35">
      <c r="B15" s="65">
        <v>12</v>
      </c>
      <c r="C15" s="51" t="s">
        <v>105</v>
      </c>
      <c r="D15" s="56" t="s">
        <v>234</v>
      </c>
      <c r="E15" s="52" t="s">
        <v>128</v>
      </c>
      <c r="F15" s="37">
        <v>46</v>
      </c>
      <c r="G15" s="37">
        <v>19.2</v>
      </c>
      <c r="H15" s="37">
        <v>201.9</v>
      </c>
      <c r="I15" s="37">
        <v>89.3</v>
      </c>
      <c r="J15" s="37">
        <v>190</v>
      </c>
      <c r="K15" s="37">
        <v>187.3</v>
      </c>
      <c r="L15" s="37">
        <v>104.3</v>
      </c>
      <c r="M15" s="37">
        <v>56.6</v>
      </c>
      <c r="N15" s="37">
        <v>49</v>
      </c>
      <c r="O15" s="37">
        <v>113.9</v>
      </c>
      <c r="P15" s="37">
        <v>72.5</v>
      </c>
      <c r="Q15" s="37">
        <v>234.5</v>
      </c>
      <c r="R15" s="37">
        <v>115.1</v>
      </c>
      <c r="S15" s="37">
        <v>96.1</v>
      </c>
      <c r="T15" s="37">
        <v>32.9</v>
      </c>
      <c r="U15" s="37">
        <v>14</v>
      </c>
      <c r="V15" s="37">
        <v>43.6</v>
      </c>
      <c r="W15" s="37">
        <v>99.8</v>
      </c>
      <c r="X15" s="37">
        <v>207.9</v>
      </c>
      <c r="Y15" s="37">
        <v>76</v>
      </c>
      <c r="Z15" s="37">
        <v>43.4</v>
      </c>
      <c r="AA15" s="37">
        <v>70</v>
      </c>
      <c r="AB15" s="37">
        <v>22.1</v>
      </c>
      <c r="AC15" s="37">
        <v>132.80000000000001</v>
      </c>
      <c r="AD15" s="37">
        <v>165.2</v>
      </c>
      <c r="AE15" s="37">
        <v>94.7</v>
      </c>
      <c r="AF15" s="37">
        <v>81.3</v>
      </c>
      <c r="AG15" s="37">
        <v>169.4</v>
      </c>
      <c r="AH15" s="37">
        <v>82.9</v>
      </c>
      <c r="AI15" s="37">
        <v>99.9</v>
      </c>
      <c r="AJ15" s="37">
        <v>216.4</v>
      </c>
      <c r="AK15" s="37">
        <v>279.8</v>
      </c>
      <c r="AL15" s="37">
        <v>96</v>
      </c>
      <c r="AM15" s="37">
        <v>110.4</v>
      </c>
      <c r="AN15" s="37">
        <v>88.2</v>
      </c>
      <c r="AO15" s="37">
        <v>98.9</v>
      </c>
      <c r="AP15" s="37">
        <v>185.2</v>
      </c>
      <c r="AQ15" s="37">
        <v>82.9</v>
      </c>
      <c r="AR15" s="37">
        <v>41.7</v>
      </c>
      <c r="AS15" s="37">
        <v>61.9</v>
      </c>
      <c r="AT15" s="37">
        <v>15.6</v>
      </c>
      <c r="AU15" s="37">
        <v>134.6</v>
      </c>
      <c r="AV15" s="37">
        <v>94.3</v>
      </c>
      <c r="AW15" s="37">
        <v>105.1</v>
      </c>
      <c r="AX15" s="37">
        <v>86.9</v>
      </c>
      <c r="AY15" s="37">
        <v>225.7</v>
      </c>
      <c r="AZ15" s="37">
        <v>52.4</v>
      </c>
      <c r="BA15" s="37">
        <v>70.5</v>
      </c>
      <c r="BB15" s="37">
        <v>62</v>
      </c>
      <c r="BC15" s="37">
        <v>91.9</v>
      </c>
      <c r="BD15" s="37">
        <v>62.6</v>
      </c>
      <c r="BE15" s="37">
        <v>109.2</v>
      </c>
      <c r="BF15" s="37">
        <v>87</v>
      </c>
      <c r="BG15" s="37">
        <v>38.6</v>
      </c>
      <c r="BH15" s="37">
        <v>147.80000000000001</v>
      </c>
      <c r="BI15" s="37">
        <v>43.9</v>
      </c>
      <c r="BJ15" s="37">
        <v>53.8</v>
      </c>
      <c r="BK15" s="37">
        <v>24.5</v>
      </c>
      <c r="BL15" s="37">
        <v>97.4</v>
      </c>
      <c r="BM15" s="37">
        <v>112</v>
      </c>
      <c r="BN15" s="37">
        <v>52.3</v>
      </c>
      <c r="BO15" s="37">
        <v>49.9</v>
      </c>
      <c r="BP15" s="37">
        <v>203.8</v>
      </c>
      <c r="BQ15" s="37">
        <v>68.5</v>
      </c>
      <c r="BR15" s="37">
        <v>59.4</v>
      </c>
      <c r="BS15" s="37">
        <v>47.5</v>
      </c>
      <c r="BT15" s="37">
        <v>267.2</v>
      </c>
      <c r="BU15" s="37">
        <v>66.599999999999994</v>
      </c>
      <c r="BV15" s="37">
        <v>265.5</v>
      </c>
      <c r="BW15" s="37">
        <v>243.6</v>
      </c>
      <c r="BX15" s="37">
        <v>207.8</v>
      </c>
      <c r="BY15" s="37">
        <v>45.7</v>
      </c>
      <c r="BZ15" s="37">
        <v>55.6</v>
      </c>
      <c r="CA15" s="37">
        <v>94.9</v>
      </c>
      <c r="CB15" s="37">
        <v>306.7</v>
      </c>
      <c r="CC15" s="37">
        <v>124.8</v>
      </c>
      <c r="CD15" s="37">
        <v>110.1</v>
      </c>
      <c r="CE15" s="37">
        <v>105.5</v>
      </c>
      <c r="CF15" s="37">
        <v>97.3</v>
      </c>
      <c r="CG15" s="37">
        <v>105.1</v>
      </c>
      <c r="CH15" s="39">
        <f>AVERAGE(I15,L15,N15:O15,R15:S15,W15,Y15,AA15,AE15,AJ15,AL15,AN15:AO15,AS15,AU15:AX15,BB15:BC15,BE15:BF15,BJ15,BL15,BQ15,BZ15:CA15,CC15:CE15)</f>
        <v>95.200000000000017</v>
      </c>
      <c r="CI15" s="37">
        <f>AVERAGE(T15,AE15,O15,AQ15,AY15)</f>
        <v>110.01999999999998</v>
      </c>
      <c r="CJ15" s="37">
        <f>AVERAGE(L15,N15,AS15,BJ15,BQ15)</f>
        <v>67.5</v>
      </c>
    </row>
    <row r="16" spans="1:88" x14ac:dyDescent="0.35">
      <c r="B16" s="65">
        <v>13</v>
      </c>
      <c r="C16" s="51" t="s">
        <v>105</v>
      </c>
      <c r="D16" s="56"/>
      <c r="E16" s="52"/>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9"/>
      <c r="CI16" s="37"/>
      <c r="CJ16" s="37"/>
    </row>
    <row r="17" spans="1:88" x14ac:dyDescent="0.35">
      <c r="B17" s="65">
        <v>14</v>
      </c>
      <c r="C17" s="51" t="s">
        <v>105</v>
      </c>
      <c r="D17" s="56"/>
      <c r="E17" s="52"/>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9"/>
      <c r="CI17" s="37"/>
      <c r="CJ17" s="37"/>
    </row>
    <row r="18" spans="1:88" x14ac:dyDescent="0.35">
      <c r="B18" s="65">
        <v>15</v>
      </c>
      <c r="C18" s="51" t="s">
        <v>105</v>
      </c>
      <c r="D18" s="56"/>
      <c r="E18" s="52"/>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7"/>
      <c r="CJ18" s="37"/>
    </row>
    <row r="19" spans="1:88" x14ac:dyDescent="0.35">
      <c r="B19" s="65">
        <v>16</v>
      </c>
      <c r="C19" s="51" t="s">
        <v>148</v>
      </c>
      <c r="D19" s="60" t="s">
        <v>100</v>
      </c>
      <c r="E19" s="52"/>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39"/>
      <c r="CI19" s="37"/>
      <c r="CJ19" s="37"/>
    </row>
    <row r="20" spans="1:88" ht="21" x14ac:dyDescent="0.35">
      <c r="A20" s="57"/>
      <c r="B20" s="65">
        <v>17</v>
      </c>
      <c r="C20" s="51" t="s">
        <v>148</v>
      </c>
      <c r="D20" s="56" t="s">
        <v>285</v>
      </c>
      <c r="E20" s="52" t="s">
        <v>283</v>
      </c>
      <c r="F20" s="37">
        <v>13.16916</v>
      </c>
      <c r="G20" s="37">
        <v>22.008690000000001</v>
      </c>
      <c r="H20" s="37">
        <v>18.531369999999999</v>
      </c>
      <c r="I20" s="37">
        <v>15.114649999999999</v>
      </c>
      <c r="J20" s="37">
        <v>12.94434</v>
      </c>
      <c r="K20" s="37">
        <v>20.36515</v>
      </c>
      <c r="L20" s="37">
        <v>9.4225460000000005</v>
      </c>
      <c r="M20" s="37">
        <v>21.516249999999999</v>
      </c>
      <c r="N20" s="37">
        <v>11.3543</v>
      </c>
      <c r="O20" s="37">
        <v>21.062329999999999</v>
      </c>
      <c r="P20" s="37">
        <v>25.976649999999999</v>
      </c>
      <c r="Q20" s="37">
        <v>26.346640000000001</v>
      </c>
      <c r="R20" s="37">
        <v>16.10192</v>
      </c>
      <c r="S20" s="37">
        <v>22.421849999999999</v>
      </c>
      <c r="T20" s="37">
        <v>22.442170000000001</v>
      </c>
      <c r="U20" s="37">
        <v>17.770879999999998</v>
      </c>
      <c r="V20" s="37">
        <v>21.339020000000001</v>
      </c>
      <c r="W20" s="37">
        <v>16.38297</v>
      </c>
      <c r="X20" s="37">
        <v>19.17792</v>
      </c>
      <c r="Y20" s="37">
        <v>17.714880000000001</v>
      </c>
      <c r="Z20" s="37">
        <v>22.880669999999999</v>
      </c>
      <c r="AA20" s="37">
        <v>12.39968</v>
      </c>
      <c r="AB20" s="37">
        <v>20.64752</v>
      </c>
      <c r="AC20" s="37">
        <v>20.439299999999999</v>
      </c>
      <c r="AD20" s="37">
        <v>16.190110000000001</v>
      </c>
      <c r="AE20" s="37">
        <v>19.967739999999999</v>
      </c>
      <c r="AF20" s="37">
        <v>17.414560000000002</v>
      </c>
      <c r="AG20" s="37">
        <v>24.23359</v>
      </c>
      <c r="AH20" s="37">
        <v>15.360889999999999</v>
      </c>
      <c r="AI20" s="37">
        <v>25.448440000000002</v>
      </c>
      <c r="AJ20" s="37">
        <v>13.810930000000001</v>
      </c>
      <c r="AK20" s="37">
        <v>19.471530000000001</v>
      </c>
      <c r="AL20" s="37">
        <v>21.534739999999999</v>
      </c>
      <c r="AM20" s="37">
        <v>16.21406</v>
      </c>
      <c r="AN20" s="37">
        <v>12.19543</v>
      </c>
      <c r="AO20" s="37">
        <v>15.14706</v>
      </c>
      <c r="AP20" s="37">
        <v>20.70664</v>
      </c>
      <c r="AQ20" s="37">
        <v>23.342960000000001</v>
      </c>
      <c r="AR20" s="37">
        <v>12.660489999999999</v>
      </c>
      <c r="AS20" s="37">
        <v>15.704129999999999</v>
      </c>
      <c r="AT20" s="37">
        <v>17.944420000000001</v>
      </c>
      <c r="AU20" s="37">
        <v>16.38758</v>
      </c>
      <c r="AV20" s="37">
        <v>15.719939999999999</v>
      </c>
      <c r="AW20" s="37">
        <v>10.453200000000001</v>
      </c>
      <c r="AX20" s="37">
        <v>23.749130000000001</v>
      </c>
      <c r="AY20" s="37">
        <v>23.264220000000002</v>
      </c>
      <c r="AZ20" s="37">
        <v>21.57668</v>
      </c>
      <c r="BA20" s="37">
        <v>23.831150000000001</v>
      </c>
      <c r="BB20" s="37">
        <v>15.38302</v>
      </c>
      <c r="BC20" s="37">
        <v>14.849640000000001</v>
      </c>
      <c r="BD20" s="37">
        <v>17.36458</v>
      </c>
      <c r="BE20" s="37">
        <v>16.072590000000002</v>
      </c>
      <c r="BF20" s="37">
        <v>13.321719999999999</v>
      </c>
      <c r="BG20" s="37">
        <v>15.20668</v>
      </c>
      <c r="BH20" s="37">
        <v>19.864470000000001</v>
      </c>
      <c r="BI20" s="37">
        <v>19.334969999999998</v>
      </c>
      <c r="BJ20" s="37">
        <v>13.891769999999999</v>
      </c>
      <c r="BK20" s="37">
        <v>23.300339999999998</v>
      </c>
      <c r="BL20" s="37">
        <v>10.7202</v>
      </c>
      <c r="BM20" s="37">
        <v>21.58727</v>
      </c>
      <c r="BN20" s="37">
        <v>7.7093420000000004</v>
      </c>
      <c r="BO20" s="37">
        <v>23.055689999999998</v>
      </c>
      <c r="BP20" s="37">
        <v>22.2776</v>
      </c>
      <c r="BQ20" s="37">
        <v>9.5679400000000001</v>
      </c>
      <c r="BR20" s="37">
        <v>18.80142</v>
      </c>
      <c r="BS20" s="37">
        <v>9.9438309999999994</v>
      </c>
      <c r="BT20" s="37">
        <v>24.038029999999999</v>
      </c>
      <c r="BU20" s="37">
        <v>21.146139999999999</v>
      </c>
      <c r="BV20" s="37">
        <v>20.119309999999999</v>
      </c>
      <c r="BW20" s="37">
        <v>17.650700000000001</v>
      </c>
      <c r="BX20" s="37">
        <v>23.445509999999999</v>
      </c>
      <c r="BY20" s="37">
        <v>23.127700000000001</v>
      </c>
      <c r="BZ20" s="37">
        <v>11.46238</v>
      </c>
      <c r="CA20" s="37">
        <v>18.253550000000001</v>
      </c>
      <c r="CB20" s="37">
        <v>21.546119999999998</v>
      </c>
      <c r="CC20" s="37">
        <v>18.01886</v>
      </c>
      <c r="CD20" s="37">
        <v>6.7631500000000004</v>
      </c>
      <c r="CE20" s="37">
        <v>17.797529999999998</v>
      </c>
      <c r="CF20" s="37">
        <v>20.195910000000001</v>
      </c>
      <c r="CG20" s="37">
        <v>16.79561</v>
      </c>
      <c r="CH20" s="39">
        <f t="shared" ref="CH20:CH30" si="0">AVERAGE(I20,L20,N20:O20,R20:S20,W20,Y20,AA20,AE20,AJ20,AL20,AN20:AO20,AS20,AU20:AX20,BB20:BC20,BE20:BF20,BJ20,BL20,BQ20,BZ20:CA20,CC20:CE20)</f>
        <v>15.249914709677419</v>
      </c>
      <c r="CI20" s="37">
        <f t="shared" ref="CI20:CI30" si="1">AVERAGE(T20,AE20,O20,AQ20,AY20)</f>
        <v>22.015884</v>
      </c>
      <c r="CJ20" s="37">
        <f t="shared" ref="CJ20:CJ30" si="2">AVERAGE(L20,N20,AS20,BJ20,BQ20)</f>
        <v>11.988137200000001</v>
      </c>
    </row>
    <row r="21" spans="1:88" x14ac:dyDescent="0.35">
      <c r="A21" s="57"/>
      <c r="B21" s="65">
        <v>18</v>
      </c>
      <c r="C21" s="51" t="s">
        <v>148</v>
      </c>
      <c r="D21" s="56" t="s">
        <v>286</v>
      </c>
      <c r="E21" s="52" t="s">
        <v>283</v>
      </c>
      <c r="F21" s="37">
        <v>19.972239999999999</v>
      </c>
      <c r="G21" s="37">
        <v>22.69903</v>
      </c>
      <c r="H21" s="37">
        <v>29.107690000000002</v>
      </c>
      <c r="I21" s="37">
        <v>33.849820000000001</v>
      </c>
      <c r="J21" s="37">
        <v>14.452970000000001</v>
      </c>
      <c r="K21" s="37">
        <v>24.289750000000002</v>
      </c>
      <c r="L21" s="37">
        <v>26.32179</v>
      </c>
      <c r="M21" s="37">
        <v>18.676459999999999</v>
      </c>
      <c r="N21" s="37">
        <v>33.679110000000001</v>
      </c>
      <c r="O21" s="37">
        <v>23.52591</v>
      </c>
      <c r="P21" s="37">
        <v>23.80104</v>
      </c>
      <c r="Q21" s="37">
        <v>17.924309999999998</v>
      </c>
      <c r="R21" s="37">
        <v>22.06372</v>
      </c>
      <c r="S21" s="37">
        <v>26.61786</v>
      </c>
      <c r="T21" s="37">
        <v>18.924990000000001</v>
      </c>
      <c r="U21" s="37">
        <v>19.184519999999999</v>
      </c>
      <c r="V21" s="37">
        <v>21.440899999999999</v>
      </c>
      <c r="W21" s="37">
        <v>34.097639999999998</v>
      </c>
      <c r="X21" s="37">
        <v>18.023260000000001</v>
      </c>
      <c r="Y21" s="37">
        <v>30.381789999999999</v>
      </c>
      <c r="Z21" s="37">
        <v>16.911210000000001</v>
      </c>
      <c r="AA21" s="37">
        <v>35.597830000000002</v>
      </c>
      <c r="AB21" s="37">
        <v>19.081240000000001</v>
      </c>
      <c r="AC21" s="37">
        <v>21.515239999999999</v>
      </c>
      <c r="AD21" s="37">
        <v>23.3917</v>
      </c>
      <c r="AE21" s="37">
        <v>26.907109999999999</v>
      </c>
      <c r="AF21" s="37">
        <v>22.868310000000001</v>
      </c>
      <c r="AG21" s="37">
        <v>23.80715</v>
      </c>
      <c r="AH21" s="37">
        <v>18.192450000000001</v>
      </c>
      <c r="AI21" s="37">
        <v>25.074570000000001</v>
      </c>
      <c r="AJ21" s="37">
        <v>29.418410000000002</v>
      </c>
      <c r="AK21" s="37">
        <v>24.02703</v>
      </c>
      <c r="AL21" s="37">
        <v>24.317060000000001</v>
      </c>
      <c r="AM21" s="37">
        <v>17.88646</v>
      </c>
      <c r="AN21" s="37">
        <v>36.410049999999998</v>
      </c>
      <c r="AO21" s="37">
        <v>30.7333</v>
      </c>
      <c r="AP21" s="37">
        <v>26.97167</v>
      </c>
      <c r="AQ21" s="37">
        <v>19.779409999999999</v>
      </c>
      <c r="AR21" s="37">
        <v>22.079370000000001</v>
      </c>
      <c r="AS21" s="37">
        <v>29.329239999999999</v>
      </c>
      <c r="AT21" s="37">
        <v>16.650379999999998</v>
      </c>
      <c r="AU21" s="37">
        <v>31.281790000000001</v>
      </c>
      <c r="AV21" s="37">
        <v>32.347639999999998</v>
      </c>
      <c r="AW21" s="37">
        <v>33.531930000000003</v>
      </c>
      <c r="AX21" s="37">
        <v>29.783449999999998</v>
      </c>
      <c r="AY21" s="37">
        <v>23.426539999999999</v>
      </c>
      <c r="AZ21" s="37">
        <v>23.192299999999999</v>
      </c>
      <c r="BA21" s="37">
        <v>19.403220000000001</v>
      </c>
      <c r="BB21" s="37">
        <v>31.006589999999999</v>
      </c>
      <c r="BC21" s="37">
        <v>29.643740000000001</v>
      </c>
      <c r="BD21" s="37">
        <v>25.456900000000001</v>
      </c>
      <c r="BE21" s="37">
        <v>33.503979999999999</v>
      </c>
      <c r="BF21" s="37">
        <v>16.668189999999999</v>
      </c>
      <c r="BG21" s="37">
        <v>19.994820000000001</v>
      </c>
      <c r="BH21" s="37">
        <v>16.407779999999999</v>
      </c>
      <c r="BI21" s="37">
        <v>17.431439999999998</v>
      </c>
      <c r="BJ21" s="37">
        <v>28.836099999999998</v>
      </c>
      <c r="BK21" s="37">
        <v>19.97157</v>
      </c>
      <c r="BL21" s="37">
        <v>35.722749999999998</v>
      </c>
      <c r="BM21" s="37">
        <v>18.527360000000002</v>
      </c>
      <c r="BN21" s="37">
        <v>13.60718</v>
      </c>
      <c r="BO21" s="37">
        <v>21.66574</v>
      </c>
      <c r="BP21" s="37">
        <v>17.234069999999999</v>
      </c>
      <c r="BQ21" s="37">
        <v>34.963380000000001</v>
      </c>
      <c r="BR21" s="37">
        <v>21.54279</v>
      </c>
      <c r="BS21" s="37">
        <v>21.019380000000002</v>
      </c>
      <c r="BT21" s="37">
        <v>22.299689999999998</v>
      </c>
      <c r="BU21" s="37">
        <v>19.40577</v>
      </c>
      <c r="BV21" s="37">
        <v>20.910160000000001</v>
      </c>
      <c r="BW21" s="37">
        <v>21.064990000000002</v>
      </c>
      <c r="BX21" s="37">
        <v>22.5822</v>
      </c>
      <c r="BY21" s="37">
        <v>18.64687</v>
      </c>
      <c r="BZ21" s="37">
        <v>33.090879999999999</v>
      </c>
      <c r="CA21" s="37">
        <v>24.229279999999999</v>
      </c>
      <c r="CB21" s="37">
        <v>27.441140000000001</v>
      </c>
      <c r="CC21" s="37">
        <v>33.0379</v>
      </c>
      <c r="CD21" s="37">
        <v>38.765180000000001</v>
      </c>
      <c r="CE21" s="37">
        <v>25.814029999999999</v>
      </c>
      <c r="CF21" s="37">
        <v>22.662120000000002</v>
      </c>
      <c r="CG21" s="37">
        <v>27.915870000000002</v>
      </c>
      <c r="CH21" s="39">
        <f t="shared" si="0"/>
        <v>30.17669193548387</v>
      </c>
      <c r="CI21" s="37">
        <f t="shared" si="1"/>
        <v>22.512791999999997</v>
      </c>
      <c r="CJ21" s="37">
        <f t="shared" si="2"/>
        <v>30.625923999999998</v>
      </c>
    </row>
    <row r="22" spans="1:88" x14ac:dyDescent="0.35">
      <c r="B22" s="65">
        <v>19</v>
      </c>
      <c r="C22" s="51" t="s">
        <v>148</v>
      </c>
      <c r="D22" s="56" t="s">
        <v>221</v>
      </c>
      <c r="E22" s="52" t="s">
        <v>137</v>
      </c>
      <c r="F22" s="37">
        <v>18.5</v>
      </c>
      <c r="G22" s="37">
        <v>26.1</v>
      </c>
      <c r="H22" s="37">
        <v>31.2</v>
      </c>
      <c r="I22" s="37">
        <v>26.1</v>
      </c>
      <c r="J22" s="37">
        <v>25</v>
      </c>
      <c r="K22" s="37">
        <v>28.7</v>
      </c>
      <c r="L22" s="37">
        <v>39.9</v>
      </c>
      <c r="M22" s="37">
        <v>26.1</v>
      </c>
      <c r="N22" s="37">
        <v>36.200000000000003</v>
      </c>
      <c r="O22" s="37">
        <v>22.4</v>
      </c>
      <c r="P22" s="37">
        <v>27.8</v>
      </c>
      <c r="Q22" s="37">
        <v>26.7</v>
      </c>
      <c r="R22" s="37">
        <v>24.8</v>
      </c>
      <c r="S22" s="37">
        <v>25.1</v>
      </c>
      <c r="T22" s="37">
        <v>23.4</v>
      </c>
      <c r="U22" s="37">
        <v>28.8</v>
      </c>
      <c r="V22" s="37">
        <v>29.2</v>
      </c>
      <c r="W22" s="37">
        <v>28.7</v>
      </c>
      <c r="X22" s="37">
        <v>21.8</v>
      </c>
      <c r="Y22" s="37">
        <v>23</v>
      </c>
      <c r="Z22" s="37">
        <v>20.8</v>
      </c>
      <c r="AA22" s="37">
        <v>35.200000000000003</v>
      </c>
      <c r="AB22" s="37">
        <v>24.8</v>
      </c>
      <c r="AC22" s="37">
        <v>26.7</v>
      </c>
      <c r="AD22" s="37">
        <v>28.2</v>
      </c>
      <c r="AE22" s="37">
        <v>15.7</v>
      </c>
      <c r="AF22" s="37">
        <v>30.3</v>
      </c>
      <c r="AG22" s="37">
        <v>28.7</v>
      </c>
      <c r="AH22" s="37">
        <v>18.399999999999999</v>
      </c>
      <c r="AI22" s="37">
        <v>23.8</v>
      </c>
      <c r="AJ22" s="37">
        <v>24.9</v>
      </c>
      <c r="AK22" s="37">
        <v>24.5</v>
      </c>
      <c r="AL22" s="37">
        <v>20.6</v>
      </c>
      <c r="AM22" s="37">
        <v>27.1</v>
      </c>
      <c r="AN22" s="37">
        <v>32.700000000000003</v>
      </c>
      <c r="AO22" s="37">
        <v>29.2</v>
      </c>
      <c r="AP22" s="37">
        <v>23.9</v>
      </c>
      <c r="AQ22" s="37">
        <v>22</v>
      </c>
      <c r="AR22" s="37">
        <v>25.8</v>
      </c>
      <c r="AS22" s="37">
        <v>31.8</v>
      </c>
      <c r="AT22" s="37">
        <v>26.8</v>
      </c>
      <c r="AU22" s="37">
        <v>32.5</v>
      </c>
      <c r="AV22" s="37">
        <v>29.7</v>
      </c>
      <c r="AW22" s="37">
        <v>26.1</v>
      </c>
      <c r="AX22" s="37">
        <v>27</v>
      </c>
      <c r="AY22" s="37">
        <v>28.8</v>
      </c>
      <c r="AZ22" s="37">
        <v>20.100000000000001</v>
      </c>
      <c r="BA22" s="37">
        <v>27.2</v>
      </c>
      <c r="BB22" s="37">
        <v>31.5</v>
      </c>
      <c r="BC22" s="37">
        <v>36.299999999999997</v>
      </c>
      <c r="BD22" s="37">
        <v>28.9</v>
      </c>
      <c r="BE22" s="37">
        <v>24.6</v>
      </c>
      <c r="BF22" s="37">
        <v>35.799999999999997</v>
      </c>
      <c r="BG22" s="37">
        <v>23.6</v>
      </c>
      <c r="BH22" s="37">
        <v>27.7</v>
      </c>
      <c r="BI22" s="37">
        <v>19.7</v>
      </c>
      <c r="BJ22" s="37">
        <v>36.4</v>
      </c>
      <c r="BK22" s="37">
        <v>19.7</v>
      </c>
      <c r="BL22" s="37">
        <v>36.6</v>
      </c>
      <c r="BM22" s="37">
        <v>20.5</v>
      </c>
      <c r="BN22" s="37">
        <v>34.9</v>
      </c>
      <c r="BO22" s="37">
        <v>37.6</v>
      </c>
      <c r="BP22" s="37">
        <v>27</v>
      </c>
      <c r="BQ22" s="37">
        <v>36.700000000000003</v>
      </c>
      <c r="BR22" s="37">
        <v>16</v>
      </c>
      <c r="BS22" s="37">
        <v>33.5</v>
      </c>
      <c r="BT22" s="37">
        <v>29.3</v>
      </c>
      <c r="BU22" s="37">
        <v>26.3</v>
      </c>
      <c r="BV22" s="37">
        <v>29.2</v>
      </c>
      <c r="BW22" s="37">
        <v>32.799999999999997</v>
      </c>
      <c r="BX22" s="37">
        <v>22.2</v>
      </c>
      <c r="BY22" s="37">
        <v>25.1</v>
      </c>
      <c r="BZ22" s="37">
        <v>36.5</v>
      </c>
      <c r="CA22" s="37">
        <v>22.4</v>
      </c>
      <c r="CB22" s="37">
        <v>36.700000000000003</v>
      </c>
      <c r="CC22" s="37">
        <v>26.3</v>
      </c>
      <c r="CD22" s="37">
        <v>26</v>
      </c>
      <c r="CE22" s="37">
        <v>38</v>
      </c>
      <c r="CF22" s="37">
        <v>26.1</v>
      </c>
      <c r="CG22" s="37">
        <v>28.7</v>
      </c>
      <c r="CH22" s="39">
        <f t="shared" si="0"/>
        <v>29.635483870967736</v>
      </c>
      <c r="CI22" s="37">
        <f t="shared" si="1"/>
        <v>22.46</v>
      </c>
      <c r="CJ22" s="37">
        <f t="shared" si="2"/>
        <v>36.200000000000003</v>
      </c>
    </row>
    <row r="23" spans="1:88" ht="21" x14ac:dyDescent="0.35">
      <c r="B23" s="65">
        <v>20</v>
      </c>
      <c r="C23" s="51" t="s">
        <v>148</v>
      </c>
      <c r="D23" s="56" t="s">
        <v>222</v>
      </c>
      <c r="E23" s="52" t="s">
        <v>137</v>
      </c>
      <c r="F23" s="40">
        <v>1.8</v>
      </c>
      <c r="G23" s="40">
        <v>2.2999999999999998</v>
      </c>
      <c r="H23" s="40">
        <v>6.4</v>
      </c>
      <c r="I23" s="40">
        <v>8.1999999999999993</v>
      </c>
      <c r="J23" s="40">
        <v>3.8</v>
      </c>
      <c r="K23" s="40">
        <v>3.6</v>
      </c>
      <c r="L23" s="40">
        <v>11.1</v>
      </c>
      <c r="M23" s="40">
        <v>7.1</v>
      </c>
      <c r="N23" s="40">
        <v>10.6</v>
      </c>
      <c r="O23" s="40">
        <v>11.3</v>
      </c>
      <c r="P23" s="40"/>
      <c r="Q23" s="40">
        <v>4.4000000000000004</v>
      </c>
      <c r="R23" s="40">
        <v>9.3000000000000007</v>
      </c>
      <c r="S23" s="40">
        <v>7.8</v>
      </c>
      <c r="T23" s="40">
        <v>3.7</v>
      </c>
      <c r="U23" s="40">
        <v>7.9</v>
      </c>
      <c r="V23" s="40">
        <v>9.9</v>
      </c>
      <c r="W23" s="40">
        <v>12.5</v>
      </c>
      <c r="X23" s="40">
        <v>3.2</v>
      </c>
      <c r="Y23" s="40">
        <v>7.1</v>
      </c>
      <c r="Z23" s="40"/>
      <c r="AA23" s="40">
        <v>10.5</v>
      </c>
      <c r="AB23" s="40">
        <v>11</v>
      </c>
      <c r="AC23" s="40">
        <v>3.7</v>
      </c>
      <c r="AD23" s="40">
        <v>8.3000000000000007</v>
      </c>
      <c r="AE23" s="40">
        <v>6.5</v>
      </c>
      <c r="AF23" s="40">
        <v>10.1</v>
      </c>
      <c r="AG23" s="40">
        <v>6.8</v>
      </c>
      <c r="AH23" s="40">
        <v>2.4</v>
      </c>
      <c r="AI23" s="40"/>
      <c r="AJ23" s="40">
        <v>11.3</v>
      </c>
      <c r="AK23" s="40">
        <v>5.8</v>
      </c>
      <c r="AL23" s="40">
        <v>7.1</v>
      </c>
      <c r="AM23" s="40">
        <v>3.7</v>
      </c>
      <c r="AN23" s="40">
        <v>12.2</v>
      </c>
      <c r="AO23" s="40">
        <v>7.7</v>
      </c>
      <c r="AP23" s="40">
        <v>4.9000000000000004</v>
      </c>
      <c r="AQ23" s="40">
        <v>0</v>
      </c>
      <c r="AR23" s="40">
        <v>6.7</v>
      </c>
      <c r="AS23" s="40">
        <v>8.4</v>
      </c>
      <c r="AT23" s="40">
        <v>5.2</v>
      </c>
      <c r="AU23" s="40">
        <v>14.6</v>
      </c>
      <c r="AV23" s="40">
        <v>9.1</v>
      </c>
      <c r="AW23" s="40">
        <v>8.1999999999999993</v>
      </c>
      <c r="AX23" s="40">
        <v>13.4</v>
      </c>
      <c r="AY23" s="40">
        <v>7.3</v>
      </c>
      <c r="AZ23" s="40">
        <v>3.2</v>
      </c>
      <c r="BA23" s="40">
        <v>5.4</v>
      </c>
      <c r="BB23" s="40">
        <v>10.7</v>
      </c>
      <c r="BC23" s="40">
        <v>13.1</v>
      </c>
      <c r="BD23" s="40">
        <v>4.7</v>
      </c>
      <c r="BE23" s="40">
        <v>8.9</v>
      </c>
      <c r="BF23" s="40">
        <v>9</v>
      </c>
      <c r="BG23" s="40">
        <v>4.4000000000000004</v>
      </c>
      <c r="BH23" s="40">
        <v>4</v>
      </c>
      <c r="BI23" s="40">
        <v>1.6</v>
      </c>
      <c r="BJ23" s="40">
        <v>15.3</v>
      </c>
      <c r="BK23" s="40">
        <v>3.9</v>
      </c>
      <c r="BL23" s="40">
        <v>12.8</v>
      </c>
      <c r="BM23" s="40">
        <v>5.0999999999999996</v>
      </c>
      <c r="BN23" s="40">
        <v>8.4</v>
      </c>
      <c r="BO23" s="40">
        <v>4.3</v>
      </c>
      <c r="BP23" s="40">
        <v>8.3000000000000007</v>
      </c>
      <c r="BQ23" s="40">
        <v>16.3</v>
      </c>
      <c r="BR23" s="40"/>
      <c r="BS23" s="40">
        <v>8.8000000000000007</v>
      </c>
      <c r="BT23" s="40">
        <v>6.8</v>
      </c>
      <c r="BU23" s="40"/>
      <c r="BV23" s="40">
        <v>8.4</v>
      </c>
      <c r="BW23" s="40">
        <v>7.3</v>
      </c>
      <c r="BX23" s="40">
        <v>5.9</v>
      </c>
      <c r="BY23" s="40"/>
      <c r="BZ23" s="40">
        <v>8.6999999999999993</v>
      </c>
      <c r="CA23" s="40">
        <v>7.8</v>
      </c>
      <c r="CB23" s="40">
        <v>11.6</v>
      </c>
      <c r="CC23" s="40">
        <v>8.8000000000000007</v>
      </c>
      <c r="CD23" s="40">
        <v>10.9</v>
      </c>
      <c r="CE23" s="40">
        <v>13.8</v>
      </c>
      <c r="CF23" s="40">
        <v>1.8</v>
      </c>
      <c r="CG23" s="40">
        <v>9.1999999999999993</v>
      </c>
      <c r="CH23" s="39">
        <f t="shared" si="0"/>
        <v>10.419354838709678</v>
      </c>
      <c r="CI23" s="37">
        <f t="shared" si="1"/>
        <v>5.76</v>
      </c>
      <c r="CJ23" s="37">
        <f t="shared" si="2"/>
        <v>12.34</v>
      </c>
    </row>
    <row r="24" spans="1:88" ht="21" x14ac:dyDescent="0.35">
      <c r="B24" s="65">
        <v>21</v>
      </c>
      <c r="C24" s="51" t="s">
        <v>148</v>
      </c>
      <c r="D24" s="56" t="s">
        <v>223</v>
      </c>
      <c r="E24" s="52" t="s">
        <v>137</v>
      </c>
      <c r="F24" s="37">
        <v>9.5</v>
      </c>
      <c r="G24" s="37">
        <v>13.5</v>
      </c>
      <c r="H24" s="37">
        <v>17.600000000000001</v>
      </c>
      <c r="I24" s="37">
        <v>7.9</v>
      </c>
      <c r="J24" s="37">
        <v>9.5</v>
      </c>
      <c r="K24" s="37">
        <v>16.399999999999999</v>
      </c>
      <c r="L24" s="37">
        <v>11.9</v>
      </c>
      <c r="M24" s="37">
        <v>12.3</v>
      </c>
      <c r="N24" s="37">
        <v>8.1999999999999993</v>
      </c>
      <c r="O24" s="37">
        <v>5.0999999999999996</v>
      </c>
      <c r="P24" s="37">
        <v>12.9</v>
      </c>
      <c r="Q24" s="37">
        <v>13.9</v>
      </c>
      <c r="R24" s="37">
        <v>9.1999999999999993</v>
      </c>
      <c r="S24" s="37">
        <v>10.199999999999999</v>
      </c>
      <c r="T24" s="37">
        <v>11.6</v>
      </c>
      <c r="U24" s="37">
        <v>15.6</v>
      </c>
      <c r="V24" s="37">
        <v>14</v>
      </c>
      <c r="W24" s="37">
        <v>9.6</v>
      </c>
      <c r="X24" s="37">
        <v>11.8</v>
      </c>
      <c r="Y24" s="37">
        <v>7.2</v>
      </c>
      <c r="Z24" s="37">
        <v>14.6</v>
      </c>
      <c r="AA24" s="37">
        <v>9.6</v>
      </c>
      <c r="AB24" s="37">
        <v>10.199999999999999</v>
      </c>
      <c r="AC24" s="37">
        <v>14.2</v>
      </c>
      <c r="AD24" s="37">
        <v>12.4</v>
      </c>
      <c r="AE24" s="37">
        <v>4.8</v>
      </c>
      <c r="AF24" s="37">
        <v>11.7</v>
      </c>
      <c r="AG24" s="37">
        <v>13.6</v>
      </c>
      <c r="AH24" s="37">
        <v>9.8000000000000007</v>
      </c>
      <c r="AI24" s="37">
        <v>17.100000000000001</v>
      </c>
      <c r="AJ24" s="37">
        <v>7.3</v>
      </c>
      <c r="AK24" s="37">
        <v>15.6</v>
      </c>
      <c r="AL24" s="37">
        <v>6.6</v>
      </c>
      <c r="AM24" s="37">
        <v>14.5</v>
      </c>
      <c r="AN24" s="37">
        <v>7.4</v>
      </c>
      <c r="AO24" s="37">
        <v>11.7</v>
      </c>
      <c r="AP24" s="37">
        <v>14.7</v>
      </c>
      <c r="AQ24" s="37">
        <v>17.3</v>
      </c>
      <c r="AR24" s="37">
        <v>10.1</v>
      </c>
      <c r="AS24" s="37">
        <v>11</v>
      </c>
      <c r="AT24" s="37">
        <v>13.6</v>
      </c>
      <c r="AU24" s="37">
        <v>6.7</v>
      </c>
      <c r="AV24" s="37">
        <v>10.4</v>
      </c>
      <c r="AW24" s="37">
        <v>6.2</v>
      </c>
      <c r="AX24" s="37">
        <v>7.9</v>
      </c>
      <c r="AY24" s="37">
        <v>16.3</v>
      </c>
      <c r="AZ24" s="37">
        <v>8.4</v>
      </c>
      <c r="BA24" s="37">
        <v>18</v>
      </c>
      <c r="BB24" s="37">
        <v>7.7</v>
      </c>
      <c r="BC24" s="37">
        <v>9.6999999999999993</v>
      </c>
      <c r="BD24" s="37">
        <v>10</v>
      </c>
      <c r="BE24" s="37">
        <v>9.1999999999999993</v>
      </c>
      <c r="BF24" s="37">
        <v>11.4</v>
      </c>
      <c r="BG24" s="37">
        <v>11</v>
      </c>
      <c r="BH24" s="37">
        <v>14.1</v>
      </c>
      <c r="BI24" s="37">
        <v>8.3000000000000007</v>
      </c>
      <c r="BJ24" s="37">
        <v>9.8000000000000007</v>
      </c>
      <c r="BK24" s="37">
        <v>10.4</v>
      </c>
      <c r="BL24" s="37">
        <v>7.8</v>
      </c>
      <c r="BM24" s="37">
        <v>11.2</v>
      </c>
      <c r="BN24" s="37">
        <v>16</v>
      </c>
      <c r="BO24" s="37">
        <v>21.9</v>
      </c>
      <c r="BP24" s="37">
        <v>13.2</v>
      </c>
      <c r="BQ24" s="37">
        <v>11.9</v>
      </c>
      <c r="BR24" s="37">
        <v>6.3</v>
      </c>
      <c r="BS24" s="37">
        <v>13.7</v>
      </c>
      <c r="BT24" s="37">
        <v>19.399999999999999</v>
      </c>
      <c r="BU24" s="37">
        <v>15.6</v>
      </c>
      <c r="BV24" s="37">
        <v>11.1</v>
      </c>
      <c r="BW24" s="37">
        <v>17.2</v>
      </c>
      <c r="BX24" s="37">
        <v>8.1999999999999993</v>
      </c>
      <c r="BY24" s="37">
        <v>16.2</v>
      </c>
      <c r="BZ24" s="37">
        <v>10.199999999999999</v>
      </c>
      <c r="CA24" s="37">
        <v>8.5</v>
      </c>
      <c r="CB24" s="37">
        <v>13.7</v>
      </c>
      <c r="CC24" s="37">
        <v>8.6</v>
      </c>
      <c r="CD24" s="37">
        <v>8.5</v>
      </c>
      <c r="CE24" s="37">
        <v>8.6</v>
      </c>
      <c r="CF24" s="37">
        <v>18.100000000000001</v>
      </c>
      <c r="CG24" s="37">
        <v>9.8000000000000007</v>
      </c>
      <c r="CH24" s="39">
        <f t="shared" si="0"/>
        <v>8.7354838709677409</v>
      </c>
      <c r="CI24" s="37">
        <f t="shared" si="1"/>
        <v>11.02</v>
      </c>
      <c r="CJ24" s="37">
        <f t="shared" si="2"/>
        <v>10.56</v>
      </c>
    </row>
    <row r="25" spans="1:88" ht="18" customHeight="1" x14ac:dyDescent="0.35">
      <c r="B25" s="65">
        <v>22</v>
      </c>
      <c r="C25" s="51" t="s">
        <v>148</v>
      </c>
      <c r="D25" s="56" t="s">
        <v>224</v>
      </c>
      <c r="E25" s="52" t="s">
        <v>137</v>
      </c>
      <c r="F25" s="37">
        <v>71.099999999999994</v>
      </c>
      <c r="G25" s="37">
        <v>71.2</v>
      </c>
      <c r="H25" s="37">
        <v>75.2</v>
      </c>
      <c r="I25" s="37">
        <v>74.2</v>
      </c>
      <c r="J25" s="37">
        <v>71.099999999999994</v>
      </c>
      <c r="K25" s="37">
        <v>67.5</v>
      </c>
      <c r="L25" s="37">
        <v>78</v>
      </c>
      <c r="M25" s="37">
        <v>71.2</v>
      </c>
      <c r="N25" s="37">
        <v>78.099999999999994</v>
      </c>
      <c r="O25" s="37">
        <v>65.8</v>
      </c>
      <c r="P25" s="37">
        <v>67</v>
      </c>
      <c r="Q25" s="37">
        <v>63.6</v>
      </c>
      <c r="R25" s="37">
        <v>67.7</v>
      </c>
      <c r="S25" s="37">
        <v>67.2</v>
      </c>
      <c r="T25" s="37">
        <v>64.7</v>
      </c>
      <c r="U25" s="37">
        <v>71.099999999999994</v>
      </c>
      <c r="V25" s="37">
        <v>66.599999999999994</v>
      </c>
      <c r="W25" s="37">
        <v>71.5</v>
      </c>
      <c r="X25" s="37">
        <v>71</v>
      </c>
      <c r="Y25" s="37">
        <v>68.599999999999994</v>
      </c>
      <c r="Z25" s="37">
        <v>64.599999999999994</v>
      </c>
      <c r="AA25" s="37">
        <v>72.400000000000006</v>
      </c>
      <c r="AB25" s="37">
        <v>64.7</v>
      </c>
      <c r="AC25" s="37">
        <v>64.7</v>
      </c>
      <c r="AD25" s="37">
        <v>74.2</v>
      </c>
      <c r="AE25" s="37">
        <v>60</v>
      </c>
      <c r="AF25" s="37">
        <v>75.3</v>
      </c>
      <c r="AG25" s="37">
        <v>67.3</v>
      </c>
      <c r="AH25" s="37">
        <v>70.5</v>
      </c>
      <c r="AI25" s="37">
        <v>65.599999999999994</v>
      </c>
      <c r="AJ25" s="37">
        <v>67</v>
      </c>
      <c r="AK25" s="37">
        <v>65.900000000000006</v>
      </c>
      <c r="AL25" s="37">
        <v>60.9</v>
      </c>
      <c r="AM25" s="37">
        <v>67.8</v>
      </c>
      <c r="AN25" s="37">
        <v>67.5</v>
      </c>
      <c r="AO25" s="37">
        <v>70.7</v>
      </c>
      <c r="AP25" s="37">
        <v>62.7</v>
      </c>
      <c r="AQ25" s="37">
        <v>60</v>
      </c>
      <c r="AR25" s="37">
        <v>69.3</v>
      </c>
      <c r="AS25" s="37">
        <v>70.5</v>
      </c>
      <c r="AT25" s="37">
        <v>72.599999999999994</v>
      </c>
      <c r="AU25" s="37">
        <v>67.900000000000006</v>
      </c>
      <c r="AV25" s="37">
        <v>73</v>
      </c>
      <c r="AW25" s="37">
        <v>79.400000000000006</v>
      </c>
      <c r="AX25" s="37">
        <v>62.3</v>
      </c>
      <c r="AY25" s="37">
        <v>68.7</v>
      </c>
      <c r="AZ25" s="37">
        <v>65.8</v>
      </c>
      <c r="BA25" s="37">
        <v>63.4</v>
      </c>
      <c r="BB25" s="37">
        <v>69.8</v>
      </c>
      <c r="BC25" s="37">
        <v>68.099999999999994</v>
      </c>
      <c r="BD25" s="37">
        <v>73.400000000000006</v>
      </c>
      <c r="BE25" s="37">
        <v>71.099999999999994</v>
      </c>
      <c r="BF25" s="37">
        <v>76.900000000000006</v>
      </c>
      <c r="BG25" s="37">
        <v>72.3</v>
      </c>
      <c r="BH25" s="37">
        <v>69.099999999999994</v>
      </c>
      <c r="BI25" s="37">
        <v>66</v>
      </c>
      <c r="BJ25" s="37">
        <v>77</v>
      </c>
      <c r="BK25" s="37">
        <v>66.2</v>
      </c>
      <c r="BL25" s="37">
        <v>85.7</v>
      </c>
      <c r="BM25" s="37">
        <v>58.5</v>
      </c>
      <c r="BN25" s="37">
        <v>82.2</v>
      </c>
      <c r="BO25" s="37">
        <v>70.5</v>
      </c>
      <c r="BP25" s="37">
        <v>73.5</v>
      </c>
      <c r="BQ25" s="37">
        <v>77.599999999999994</v>
      </c>
      <c r="BR25" s="37">
        <v>68.5</v>
      </c>
      <c r="BS25" s="37">
        <v>77.5</v>
      </c>
      <c r="BT25" s="37">
        <v>63.9</v>
      </c>
      <c r="BU25" s="37">
        <v>65.5</v>
      </c>
      <c r="BV25" s="37">
        <v>73</v>
      </c>
      <c r="BW25" s="37">
        <v>69.2</v>
      </c>
      <c r="BX25" s="37">
        <v>69.7</v>
      </c>
      <c r="BY25" s="37">
        <v>60.2</v>
      </c>
      <c r="BZ25" s="37">
        <v>71.2</v>
      </c>
      <c r="CA25" s="37">
        <v>66.5</v>
      </c>
      <c r="CB25" s="37">
        <v>71.400000000000006</v>
      </c>
      <c r="CC25" s="37">
        <v>68</v>
      </c>
      <c r="CD25" s="37">
        <v>73</v>
      </c>
      <c r="CE25" s="37">
        <v>78.099999999999994</v>
      </c>
      <c r="CF25" s="37">
        <v>56.9</v>
      </c>
      <c r="CG25" s="37">
        <v>70.5</v>
      </c>
      <c r="CH25" s="39">
        <f t="shared" si="0"/>
        <v>71.151612903225796</v>
      </c>
      <c r="CI25" s="37">
        <f t="shared" si="1"/>
        <v>63.839999999999996</v>
      </c>
      <c r="CJ25" s="37">
        <f t="shared" si="2"/>
        <v>76.240000000000009</v>
      </c>
    </row>
    <row r="26" spans="1:88" ht="21" x14ac:dyDescent="0.35">
      <c r="B26" s="65">
        <v>23</v>
      </c>
      <c r="C26" s="51" t="s">
        <v>148</v>
      </c>
      <c r="D26" s="56" t="s">
        <v>225</v>
      </c>
      <c r="E26" s="52" t="s">
        <v>137</v>
      </c>
      <c r="F26" s="40">
        <v>55.1</v>
      </c>
      <c r="G26" s="40">
        <v>61</v>
      </c>
      <c r="H26" s="40">
        <v>55.4</v>
      </c>
      <c r="I26" s="40">
        <v>58.2</v>
      </c>
      <c r="J26" s="40">
        <v>58.7</v>
      </c>
      <c r="K26" s="40">
        <v>54</v>
      </c>
      <c r="L26" s="40">
        <v>51.1</v>
      </c>
      <c r="M26" s="40">
        <v>58.7</v>
      </c>
      <c r="N26" s="40">
        <v>54.8</v>
      </c>
      <c r="O26" s="40">
        <v>48.1</v>
      </c>
      <c r="P26" s="40">
        <v>59.2</v>
      </c>
      <c r="Q26" s="40">
        <v>49.1</v>
      </c>
      <c r="R26" s="40">
        <v>49.9</v>
      </c>
      <c r="S26" s="40">
        <v>51.7</v>
      </c>
      <c r="T26" s="40">
        <v>59.3</v>
      </c>
      <c r="U26" s="40">
        <v>53.1</v>
      </c>
      <c r="V26" s="40">
        <v>50.6</v>
      </c>
      <c r="W26" s="40">
        <v>53.3</v>
      </c>
      <c r="X26" s="40">
        <v>50.6</v>
      </c>
      <c r="Y26" s="40">
        <v>53.7</v>
      </c>
      <c r="Z26" s="40">
        <v>50.6</v>
      </c>
      <c r="AA26" s="40">
        <v>49.7</v>
      </c>
      <c r="AB26" s="40">
        <v>56.6</v>
      </c>
      <c r="AC26" s="40">
        <v>48.6</v>
      </c>
      <c r="AD26" s="40">
        <v>54.7</v>
      </c>
      <c r="AE26" s="40">
        <v>43</v>
      </c>
      <c r="AF26" s="40">
        <v>59.1</v>
      </c>
      <c r="AG26" s="40">
        <v>51.8</v>
      </c>
      <c r="AH26" s="40">
        <v>54.3</v>
      </c>
      <c r="AI26" s="40">
        <v>56</v>
      </c>
      <c r="AJ26" s="40">
        <v>47.9</v>
      </c>
      <c r="AK26" s="40">
        <v>49.4</v>
      </c>
      <c r="AL26" s="40">
        <v>46.9</v>
      </c>
      <c r="AM26" s="40">
        <v>54.5</v>
      </c>
      <c r="AN26" s="40">
        <v>50</v>
      </c>
      <c r="AO26" s="40">
        <v>47.8</v>
      </c>
      <c r="AP26" s="40">
        <v>49.9</v>
      </c>
      <c r="AQ26" s="40">
        <v>46.1</v>
      </c>
      <c r="AR26" s="40">
        <v>51.6</v>
      </c>
      <c r="AS26" s="40">
        <v>51.9</v>
      </c>
      <c r="AT26" s="40">
        <v>55.6</v>
      </c>
      <c r="AU26" s="40">
        <v>44.6</v>
      </c>
      <c r="AV26" s="40">
        <v>51.7</v>
      </c>
      <c r="AW26" s="40">
        <v>47.2</v>
      </c>
      <c r="AX26" s="40">
        <v>45.9</v>
      </c>
      <c r="AY26" s="40">
        <v>48.9</v>
      </c>
      <c r="AZ26" s="40">
        <v>49.8</v>
      </c>
      <c r="BA26" s="40">
        <v>48.4</v>
      </c>
      <c r="BB26" s="40">
        <v>45.6</v>
      </c>
      <c r="BC26" s="40">
        <v>45.6</v>
      </c>
      <c r="BD26" s="40">
        <v>59.6</v>
      </c>
      <c r="BE26" s="40">
        <v>45.8</v>
      </c>
      <c r="BF26" s="40">
        <v>59</v>
      </c>
      <c r="BG26" s="40">
        <v>60.9</v>
      </c>
      <c r="BH26" s="40">
        <v>50.7</v>
      </c>
      <c r="BI26" s="40">
        <v>52.8</v>
      </c>
      <c r="BJ26" s="40">
        <v>58.2</v>
      </c>
      <c r="BK26" s="40">
        <v>52.6</v>
      </c>
      <c r="BL26" s="40">
        <v>54.6</v>
      </c>
      <c r="BM26" s="40">
        <v>51.5</v>
      </c>
      <c r="BN26" s="40">
        <v>65.099999999999994</v>
      </c>
      <c r="BO26" s="40">
        <v>52.2</v>
      </c>
      <c r="BP26" s="40">
        <v>54.9</v>
      </c>
      <c r="BQ26" s="40">
        <v>51.6</v>
      </c>
      <c r="BR26" s="40">
        <v>58.2</v>
      </c>
      <c r="BS26" s="40">
        <v>52.3</v>
      </c>
      <c r="BT26" s="40">
        <v>46.9</v>
      </c>
      <c r="BU26" s="40">
        <v>50.6</v>
      </c>
      <c r="BV26" s="40">
        <v>62</v>
      </c>
      <c r="BW26" s="40">
        <v>47.1</v>
      </c>
      <c r="BX26" s="40">
        <v>57.8</v>
      </c>
      <c r="BY26" s="40">
        <v>46.8</v>
      </c>
      <c r="BZ26" s="40">
        <v>52</v>
      </c>
      <c r="CA26" s="40">
        <v>46.7</v>
      </c>
      <c r="CB26" s="40">
        <v>56.2</v>
      </c>
      <c r="CC26" s="40">
        <v>47</v>
      </c>
      <c r="CD26" s="40">
        <v>58.1</v>
      </c>
      <c r="CE26" s="40">
        <v>48.9</v>
      </c>
      <c r="CF26" s="40">
        <v>46.8</v>
      </c>
      <c r="CG26" s="40">
        <v>51.2</v>
      </c>
      <c r="CH26" s="39">
        <f t="shared" si="0"/>
        <v>50.338709677419345</v>
      </c>
      <c r="CI26" s="37">
        <f t="shared" si="1"/>
        <v>49.08</v>
      </c>
      <c r="CJ26" s="37">
        <f t="shared" si="2"/>
        <v>53.52</v>
      </c>
    </row>
    <row r="27" spans="1:88" ht="21" x14ac:dyDescent="0.35">
      <c r="B27" s="65">
        <v>24</v>
      </c>
      <c r="C27" s="51" t="s">
        <v>148</v>
      </c>
      <c r="D27" s="56" t="s">
        <v>226</v>
      </c>
      <c r="E27" s="52" t="s">
        <v>137</v>
      </c>
      <c r="F27" s="40">
        <v>6.3</v>
      </c>
      <c r="G27" s="40">
        <v>17.100000000000001</v>
      </c>
      <c r="H27" s="40">
        <v>18.8</v>
      </c>
      <c r="I27" s="40">
        <v>14.2</v>
      </c>
      <c r="J27" s="40">
        <v>14</v>
      </c>
      <c r="K27" s="40">
        <v>8.3000000000000007</v>
      </c>
      <c r="L27" s="40">
        <v>14.7</v>
      </c>
      <c r="M27" s="40">
        <v>6.4</v>
      </c>
      <c r="N27" s="40">
        <v>19.2</v>
      </c>
      <c r="O27" s="40">
        <v>12</v>
      </c>
      <c r="P27" s="40">
        <v>7.2</v>
      </c>
      <c r="Q27" s="40">
        <v>7.4</v>
      </c>
      <c r="R27" s="40">
        <v>12.4</v>
      </c>
      <c r="S27" s="40">
        <v>11.2</v>
      </c>
      <c r="T27" s="40">
        <v>6.9</v>
      </c>
      <c r="U27" s="40">
        <v>12.4</v>
      </c>
      <c r="V27" s="40">
        <v>10.199999999999999</v>
      </c>
      <c r="W27" s="40">
        <v>14.5</v>
      </c>
      <c r="X27" s="40">
        <v>9.8000000000000007</v>
      </c>
      <c r="Y27" s="40">
        <v>10</v>
      </c>
      <c r="Z27" s="40">
        <v>10.6</v>
      </c>
      <c r="AA27" s="40">
        <v>16.2</v>
      </c>
      <c r="AB27" s="40">
        <v>5.6</v>
      </c>
      <c r="AC27" s="40">
        <v>11.6</v>
      </c>
      <c r="AD27" s="40">
        <v>16.5</v>
      </c>
      <c r="AE27" s="40">
        <v>12.2</v>
      </c>
      <c r="AF27" s="40">
        <v>14.6</v>
      </c>
      <c r="AG27" s="40">
        <v>12.7</v>
      </c>
      <c r="AH27" s="40">
        <v>6.7</v>
      </c>
      <c r="AI27" s="40">
        <v>10</v>
      </c>
      <c r="AJ27" s="40">
        <v>15.3</v>
      </c>
      <c r="AK27" s="40">
        <v>13.4</v>
      </c>
      <c r="AL27" s="40">
        <v>12.6</v>
      </c>
      <c r="AM27" s="40">
        <v>13.4</v>
      </c>
      <c r="AN27" s="40">
        <v>14.4</v>
      </c>
      <c r="AO27" s="40">
        <v>13.4</v>
      </c>
      <c r="AP27" s="40">
        <v>7.5</v>
      </c>
      <c r="AQ27" s="40">
        <v>10.4</v>
      </c>
      <c r="AR27" s="40">
        <v>11.8</v>
      </c>
      <c r="AS27" s="40">
        <v>12.7</v>
      </c>
      <c r="AT27" s="40">
        <v>7.1</v>
      </c>
      <c r="AU27" s="40">
        <v>13.7</v>
      </c>
      <c r="AV27" s="40">
        <v>13.2</v>
      </c>
      <c r="AW27" s="40">
        <v>27.6</v>
      </c>
      <c r="AX27" s="40">
        <v>12.2</v>
      </c>
      <c r="AY27" s="40">
        <v>8.1</v>
      </c>
      <c r="AZ27" s="40">
        <v>16.8</v>
      </c>
      <c r="BA27" s="40">
        <v>9.1999999999999993</v>
      </c>
      <c r="BB27" s="40">
        <v>17.600000000000001</v>
      </c>
      <c r="BC27" s="40">
        <v>19.8</v>
      </c>
      <c r="BD27" s="40">
        <v>11.3</v>
      </c>
      <c r="BE27" s="40">
        <v>17.2</v>
      </c>
      <c r="BF27" s="40">
        <v>12.1</v>
      </c>
      <c r="BG27" s="40">
        <v>8.9</v>
      </c>
      <c r="BH27" s="40">
        <v>13.4</v>
      </c>
      <c r="BI27" s="40">
        <v>10.5</v>
      </c>
      <c r="BJ27" s="40">
        <v>12.4</v>
      </c>
      <c r="BK27" s="40">
        <v>9.5</v>
      </c>
      <c r="BL27" s="40">
        <v>19.899999999999999</v>
      </c>
      <c r="BM27" s="40">
        <v>6.9</v>
      </c>
      <c r="BN27" s="40">
        <v>15.6</v>
      </c>
      <c r="BO27" s="40">
        <v>9.8000000000000007</v>
      </c>
      <c r="BP27" s="40">
        <v>15</v>
      </c>
      <c r="BQ27" s="40">
        <v>19.2</v>
      </c>
      <c r="BR27" s="40">
        <v>6.5</v>
      </c>
      <c r="BS27" s="40">
        <v>15.3</v>
      </c>
      <c r="BT27" s="40">
        <v>7.2</v>
      </c>
      <c r="BU27" s="40">
        <v>8.9</v>
      </c>
      <c r="BV27" s="40">
        <v>7.3</v>
      </c>
      <c r="BW27" s="40">
        <v>16.100000000000001</v>
      </c>
      <c r="BX27" s="40">
        <v>12.4</v>
      </c>
      <c r="BY27" s="40">
        <v>7.2</v>
      </c>
      <c r="BZ27" s="40">
        <v>13.3</v>
      </c>
      <c r="CA27" s="40">
        <v>13.9</v>
      </c>
      <c r="CB27" s="40">
        <v>9.6999999999999993</v>
      </c>
      <c r="CC27" s="40">
        <v>15</v>
      </c>
      <c r="CD27" s="40">
        <v>13.1</v>
      </c>
      <c r="CE27" s="40">
        <v>23.9</v>
      </c>
      <c r="CF27" s="40">
        <v>10.1</v>
      </c>
      <c r="CG27" s="40">
        <v>14</v>
      </c>
      <c r="CH27" s="39">
        <f t="shared" si="0"/>
        <v>15.132258064516128</v>
      </c>
      <c r="CI27" s="37">
        <f t="shared" si="1"/>
        <v>9.92</v>
      </c>
      <c r="CJ27" s="37">
        <f t="shared" si="2"/>
        <v>15.639999999999997</v>
      </c>
    </row>
    <row r="28" spans="1:88" ht="21" x14ac:dyDescent="0.35">
      <c r="B28" s="65">
        <v>25</v>
      </c>
      <c r="C28" s="51" t="s">
        <v>148</v>
      </c>
      <c r="D28" s="56" t="s">
        <v>227</v>
      </c>
      <c r="E28" s="52" t="s">
        <v>137</v>
      </c>
      <c r="F28" s="37">
        <v>18.899999999999999</v>
      </c>
      <c r="G28" s="37">
        <v>12.1</v>
      </c>
      <c r="H28" s="37">
        <v>12.6</v>
      </c>
      <c r="I28" s="37">
        <v>15.3</v>
      </c>
      <c r="J28" s="37">
        <v>10.1</v>
      </c>
      <c r="K28" s="37">
        <v>7.6</v>
      </c>
      <c r="L28" s="37">
        <v>13.1</v>
      </c>
      <c r="M28" s="37">
        <v>8.8000000000000007</v>
      </c>
      <c r="N28" s="37">
        <v>11.8</v>
      </c>
      <c r="O28" s="37">
        <v>8.9</v>
      </c>
      <c r="P28" s="37">
        <v>6.1</v>
      </c>
      <c r="Q28" s="37">
        <v>10</v>
      </c>
      <c r="R28" s="37">
        <v>7.4</v>
      </c>
      <c r="S28" s="37">
        <v>9.4</v>
      </c>
      <c r="T28" s="37">
        <v>5.7</v>
      </c>
      <c r="U28" s="37">
        <v>12.1</v>
      </c>
      <c r="V28" s="37">
        <v>9</v>
      </c>
      <c r="W28" s="37">
        <v>19.8</v>
      </c>
      <c r="X28" s="37">
        <v>13.5</v>
      </c>
      <c r="Y28" s="37">
        <v>7.6</v>
      </c>
      <c r="Z28" s="37">
        <v>6.9</v>
      </c>
      <c r="AA28" s="37">
        <v>12.4</v>
      </c>
      <c r="AB28" s="37">
        <v>5.9</v>
      </c>
      <c r="AC28" s="37">
        <v>10.4</v>
      </c>
      <c r="AD28" s="37">
        <v>16.8</v>
      </c>
      <c r="AE28" s="37">
        <v>7.6</v>
      </c>
      <c r="AF28" s="37">
        <v>15.3</v>
      </c>
      <c r="AG28" s="37">
        <v>10.5</v>
      </c>
      <c r="AH28" s="37">
        <v>11.3</v>
      </c>
      <c r="AI28" s="37">
        <v>9.8000000000000007</v>
      </c>
      <c r="AJ28" s="37">
        <v>9.8000000000000007</v>
      </c>
      <c r="AK28" s="37">
        <v>15.3</v>
      </c>
      <c r="AL28" s="37">
        <v>7.1</v>
      </c>
      <c r="AM28" s="37">
        <v>18.7</v>
      </c>
      <c r="AN28" s="37">
        <v>13.2</v>
      </c>
      <c r="AO28" s="37">
        <v>7.2</v>
      </c>
      <c r="AP28" s="37">
        <v>10.3</v>
      </c>
      <c r="AQ28" s="37">
        <v>8.1999999999999993</v>
      </c>
      <c r="AR28" s="37">
        <v>10.199999999999999</v>
      </c>
      <c r="AS28" s="37">
        <v>10.5</v>
      </c>
      <c r="AT28" s="37">
        <v>16.3</v>
      </c>
      <c r="AU28" s="37">
        <v>17.2</v>
      </c>
      <c r="AV28" s="37">
        <v>11.6</v>
      </c>
      <c r="AW28" s="37">
        <v>15.5</v>
      </c>
      <c r="AX28" s="37">
        <v>9.4</v>
      </c>
      <c r="AY28" s="37">
        <v>9.3000000000000007</v>
      </c>
      <c r="AZ28" s="37">
        <v>9.1999999999999993</v>
      </c>
      <c r="BA28" s="37">
        <v>9.4</v>
      </c>
      <c r="BB28" s="37">
        <v>8.1999999999999993</v>
      </c>
      <c r="BC28" s="37">
        <v>11.3</v>
      </c>
      <c r="BD28" s="37">
        <v>10.6</v>
      </c>
      <c r="BE28" s="37">
        <v>22.1</v>
      </c>
      <c r="BF28" s="37">
        <v>11.9</v>
      </c>
      <c r="BG28" s="37">
        <v>15</v>
      </c>
      <c r="BH28" s="37">
        <v>9.4</v>
      </c>
      <c r="BI28" s="37">
        <v>12.4</v>
      </c>
      <c r="BJ28" s="37">
        <v>15.4</v>
      </c>
      <c r="BK28" s="37">
        <v>8.4</v>
      </c>
      <c r="BL28" s="37">
        <v>25.2</v>
      </c>
      <c r="BM28" s="37">
        <v>5.7</v>
      </c>
      <c r="BN28" s="37">
        <v>12.2</v>
      </c>
      <c r="BO28" s="37">
        <v>13.2</v>
      </c>
      <c r="BP28" s="37">
        <v>9</v>
      </c>
      <c r="BQ28" s="37">
        <v>12.6</v>
      </c>
      <c r="BR28" s="37">
        <v>7.6</v>
      </c>
      <c r="BS28" s="37">
        <v>15.7</v>
      </c>
      <c r="BT28" s="37">
        <v>14.3</v>
      </c>
      <c r="BU28" s="37">
        <v>8.1</v>
      </c>
      <c r="BV28" s="37">
        <v>18.3</v>
      </c>
      <c r="BW28" s="37">
        <v>12.6</v>
      </c>
      <c r="BX28" s="37">
        <v>13.7</v>
      </c>
      <c r="BY28" s="37">
        <v>12.8</v>
      </c>
      <c r="BZ28" s="37">
        <v>9.1999999999999993</v>
      </c>
      <c r="CA28" s="37">
        <v>10.9</v>
      </c>
      <c r="CB28" s="37">
        <v>10.8</v>
      </c>
      <c r="CC28" s="37">
        <v>9</v>
      </c>
      <c r="CD28" s="37">
        <v>8.6</v>
      </c>
      <c r="CE28" s="37">
        <v>21.1</v>
      </c>
      <c r="CF28" s="37">
        <v>5</v>
      </c>
      <c r="CG28" s="37">
        <v>11.8</v>
      </c>
      <c r="CH28" s="39">
        <f t="shared" si="0"/>
        <v>12.267741935483869</v>
      </c>
      <c r="CI28" s="37">
        <f t="shared" si="1"/>
        <v>7.94</v>
      </c>
      <c r="CJ28" s="37">
        <f t="shared" si="2"/>
        <v>12.68</v>
      </c>
    </row>
    <row r="29" spans="1:88" ht="21" x14ac:dyDescent="0.35">
      <c r="B29" s="65">
        <v>26</v>
      </c>
      <c r="C29" s="51" t="s">
        <v>148</v>
      </c>
      <c r="D29" s="56" t="s">
        <v>132</v>
      </c>
      <c r="E29" s="52" t="s">
        <v>131</v>
      </c>
      <c r="F29" s="37">
        <v>78.7</v>
      </c>
      <c r="G29" s="37">
        <v>94.8</v>
      </c>
      <c r="H29" s="37">
        <v>96.2</v>
      </c>
      <c r="I29" s="37">
        <v>95.3</v>
      </c>
      <c r="J29" s="37">
        <v>86.4</v>
      </c>
      <c r="K29" s="37">
        <v>94.9</v>
      </c>
      <c r="L29" s="37">
        <v>89.4</v>
      </c>
      <c r="M29" s="37">
        <v>88.1</v>
      </c>
      <c r="N29" s="37">
        <v>92</v>
      </c>
      <c r="O29" s="37">
        <v>97.2</v>
      </c>
      <c r="P29" s="37">
        <v>93.9</v>
      </c>
      <c r="Q29" s="37">
        <v>94.3</v>
      </c>
      <c r="R29" s="37">
        <v>95.8</v>
      </c>
      <c r="S29" s="37">
        <v>97.4</v>
      </c>
      <c r="T29" s="37">
        <v>84.9</v>
      </c>
      <c r="U29" s="37">
        <v>92.5</v>
      </c>
      <c r="V29" s="37">
        <v>96.6</v>
      </c>
      <c r="W29" s="37">
        <v>83.3</v>
      </c>
      <c r="X29" s="37">
        <v>90.8</v>
      </c>
      <c r="Y29" s="37">
        <v>93.3</v>
      </c>
      <c r="Z29" s="37">
        <v>94.4</v>
      </c>
      <c r="AA29" s="37">
        <v>89.6</v>
      </c>
      <c r="AB29" s="37">
        <v>93.1</v>
      </c>
      <c r="AC29" s="37">
        <v>94</v>
      </c>
      <c r="AD29" s="37">
        <v>95.1</v>
      </c>
      <c r="AE29" s="37">
        <v>97.1</v>
      </c>
      <c r="AF29" s="37">
        <v>92.6</v>
      </c>
      <c r="AG29" s="37">
        <v>93.2</v>
      </c>
      <c r="AH29" s="37">
        <v>94.6</v>
      </c>
      <c r="AI29" s="37">
        <v>93.8</v>
      </c>
      <c r="AJ29" s="37">
        <v>85.1</v>
      </c>
      <c r="AK29" s="37">
        <v>87.7</v>
      </c>
      <c r="AL29" s="37">
        <v>95.5</v>
      </c>
      <c r="AM29" s="37">
        <v>90</v>
      </c>
      <c r="AN29" s="37">
        <v>94</v>
      </c>
      <c r="AO29" s="37">
        <v>99</v>
      </c>
      <c r="AP29" s="37">
        <v>94.6</v>
      </c>
      <c r="AQ29" s="37">
        <v>91.6</v>
      </c>
      <c r="AR29" s="37">
        <v>95.1</v>
      </c>
      <c r="AS29" s="37">
        <v>96.1</v>
      </c>
      <c r="AT29" s="37">
        <v>95.1</v>
      </c>
      <c r="AU29" s="37">
        <v>87.5</v>
      </c>
      <c r="AV29" s="37">
        <v>98.4</v>
      </c>
      <c r="AW29" s="37">
        <v>84.7</v>
      </c>
      <c r="AX29" s="37">
        <v>94.4</v>
      </c>
      <c r="AY29" s="37">
        <v>96.8</v>
      </c>
      <c r="AZ29" s="37">
        <v>97.4</v>
      </c>
      <c r="BA29" s="37">
        <v>88.4</v>
      </c>
      <c r="BB29" s="37">
        <v>92.1</v>
      </c>
      <c r="BC29" s="37">
        <v>91</v>
      </c>
      <c r="BD29" s="37">
        <v>96.4</v>
      </c>
      <c r="BE29" s="37">
        <v>86.3</v>
      </c>
      <c r="BF29" s="37">
        <v>97.1</v>
      </c>
      <c r="BG29" s="37">
        <v>86.4</v>
      </c>
      <c r="BH29" s="37">
        <v>87.4</v>
      </c>
      <c r="BI29" s="37">
        <v>92.4</v>
      </c>
      <c r="BJ29" s="37">
        <v>95.8</v>
      </c>
      <c r="BK29" s="37">
        <v>95.7</v>
      </c>
      <c r="BL29" s="37">
        <v>86.9</v>
      </c>
      <c r="BM29" s="37">
        <v>96.7</v>
      </c>
      <c r="BN29" s="37">
        <v>81.900000000000006</v>
      </c>
      <c r="BO29" s="37">
        <v>96.1</v>
      </c>
      <c r="BP29" s="37">
        <v>94</v>
      </c>
      <c r="BQ29" s="37">
        <v>88.9</v>
      </c>
      <c r="BR29" s="37">
        <v>93.7</v>
      </c>
      <c r="BS29" s="37">
        <v>87.1</v>
      </c>
      <c r="BT29" s="37">
        <v>96.4</v>
      </c>
      <c r="BU29" s="37">
        <v>96.2</v>
      </c>
      <c r="BV29" s="37">
        <v>92.3</v>
      </c>
      <c r="BW29" s="37">
        <v>92.5</v>
      </c>
      <c r="BX29" s="37">
        <v>89.2</v>
      </c>
      <c r="BY29" s="37">
        <v>92.1</v>
      </c>
      <c r="BZ29" s="37">
        <v>93.1</v>
      </c>
      <c r="CA29" s="37">
        <v>96.8</v>
      </c>
      <c r="CB29" s="37">
        <v>93.3</v>
      </c>
      <c r="CC29" s="37">
        <v>92</v>
      </c>
      <c r="CD29" s="37">
        <v>81.599999999999994</v>
      </c>
      <c r="CE29" s="37">
        <v>97.6</v>
      </c>
      <c r="CF29" s="37">
        <v>84.7</v>
      </c>
      <c r="CG29" s="37">
        <v>92.9</v>
      </c>
      <c r="CH29" s="39">
        <f t="shared" si="0"/>
        <v>92.396774193548396</v>
      </c>
      <c r="CI29" s="37">
        <f t="shared" si="1"/>
        <v>93.52</v>
      </c>
      <c r="CJ29" s="37">
        <f t="shared" si="2"/>
        <v>92.440000000000012</v>
      </c>
    </row>
    <row r="30" spans="1:88" ht="21" x14ac:dyDescent="0.35">
      <c r="B30" s="65">
        <v>27</v>
      </c>
      <c r="C30" s="51" t="s">
        <v>148</v>
      </c>
      <c r="D30" s="56" t="s">
        <v>133</v>
      </c>
      <c r="E30" s="52" t="s">
        <v>131</v>
      </c>
      <c r="F30" s="40">
        <v>22.8</v>
      </c>
      <c r="G30" s="40">
        <v>20.100000000000001</v>
      </c>
      <c r="H30" s="40">
        <v>7.8</v>
      </c>
      <c r="I30" s="40">
        <v>20.3</v>
      </c>
      <c r="J30" s="40">
        <v>14.1</v>
      </c>
      <c r="K30" s="40">
        <v>18</v>
      </c>
      <c r="L30" s="40">
        <v>25.3</v>
      </c>
      <c r="M30" s="40">
        <v>15.2</v>
      </c>
      <c r="N30" s="40">
        <v>22.4</v>
      </c>
      <c r="O30" s="40">
        <v>15.4</v>
      </c>
      <c r="P30" s="40">
        <v>21.4</v>
      </c>
      <c r="Q30" s="40">
        <v>15</v>
      </c>
      <c r="R30" s="40">
        <v>10.1</v>
      </c>
      <c r="S30" s="40">
        <v>8.6</v>
      </c>
      <c r="T30" s="40">
        <v>13.8</v>
      </c>
      <c r="U30" s="40">
        <v>8.4</v>
      </c>
      <c r="V30" s="40">
        <v>17.5</v>
      </c>
      <c r="W30" s="40">
        <v>19.600000000000001</v>
      </c>
      <c r="X30" s="40">
        <v>10.6</v>
      </c>
      <c r="Y30" s="40">
        <v>11.9</v>
      </c>
      <c r="Z30" s="40">
        <v>9.5</v>
      </c>
      <c r="AA30" s="40">
        <v>23.7</v>
      </c>
      <c r="AB30" s="40">
        <v>15.1</v>
      </c>
      <c r="AC30" s="40">
        <v>9.1999999999999993</v>
      </c>
      <c r="AD30" s="40">
        <v>15</v>
      </c>
      <c r="AE30" s="40">
        <v>14.1</v>
      </c>
      <c r="AF30" s="40">
        <v>12.2</v>
      </c>
      <c r="AG30" s="40">
        <v>14.1</v>
      </c>
      <c r="AH30" s="40">
        <v>11.2</v>
      </c>
      <c r="AI30" s="40">
        <v>9.8000000000000007</v>
      </c>
      <c r="AJ30" s="40">
        <v>16.7</v>
      </c>
      <c r="AK30" s="40">
        <v>15.8</v>
      </c>
      <c r="AL30" s="40">
        <v>11.6</v>
      </c>
      <c r="AM30" s="40">
        <v>16.600000000000001</v>
      </c>
      <c r="AN30" s="40">
        <v>21.3</v>
      </c>
      <c r="AO30" s="40">
        <v>15.1</v>
      </c>
      <c r="AP30" s="40">
        <v>14.5</v>
      </c>
      <c r="AQ30" s="40">
        <v>10.8</v>
      </c>
      <c r="AR30" s="40">
        <v>19.5</v>
      </c>
      <c r="AS30" s="40">
        <v>20.8</v>
      </c>
      <c r="AT30" s="40">
        <v>11.4</v>
      </c>
      <c r="AU30" s="40">
        <v>25.7</v>
      </c>
      <c r="AV30" s="40">
        <v>18.2</v>
      </c>
      <c r="AW30" s="40">
        <v>44.8</v>
      </c>
      <c r="AX30" s="40">
        <v>14.5</v>
      </c>
      <c r="AY30" s="40">
        <v>14.5</v>
      </c>
      <c r="AZ30" s="40">
        <v>11.9</v>
      </c>
      <c r="BA30" s="40">
        <v>12.5</v>
      </c>
      <c r="BB30" s="40">
        <v>17.600000000000001</v>
      </c>
      <c r="BC30" s="40">
        <v>25.4</v>
      </c>
      <c r="BD30" s="40">
        <v>10.8</v>
      </c>
      <c r="BE30" s="40">
        <v>22</v>
      </c>
      <c r="BF30" s="40">
        <v>16.8</v>
      </c>
      <c r="BG30" s="40">
        <v>25.6</v>
      </c>
      <c r="BH30" s="40">
        <v>18.100000000000001</v>
      </c>
      <c r="BI30" s="40">
        <v>12.8</v>
      </c>
      <c r="BJ30" s="40">
        <v>12.1</v>
      </c>
      <c r="BK30" s="40">
        <v>14.3</v>
      </c>
      <c r="BL30" s="40">
        <v>44.6</v>
      </c>
      <c r="BM30" s="40">
        <v>10.8</v>
      </c>
      <c r="BN30" s="40">
        <v>20.7</v>
      </c>
      <c r="BO30" s="40">
        <v>17.3</v>
      </c>
      <c r="BP30" s="40">
        <v>12</v>
      </c>
      <c r="BQ30" s="40">
        <v>27.2</v>
      </c>
      <c r="BR30" s="40">
        <v>13.2</v>
      </c>
      <c r="BS30" s="40">
        <v>13.2</v>
      </c>
      <c r="BT30" s="40">
        <v>15.1</v>
      </c>
      <c r="BU30" s="40">
        <v>17.8</v>
      </c>
      <c r="BV30" s="40">
        <v>7.1</v>
      </c>
      <c r="BW30" s="40">
        <v>12.3</v>
      </c>
      <c r="BX30" s="40">
        <v>11.7</v>
      </c>
      <c r="BY30" s="40">
        <v>18.8</v>
      </c>
      <c r="BZ30" s="40">
        <v>21.8</v>
      </c>
      <c r="CA30" s="40">
        <v>11.5</v>
      </c>
      <c r="CB30" s="40">
        <v>13.6</v>
      </c>
      <c r="CC30" s="40">
        <v>15.5</v>
      </c>
      <c r="CD30" s="40">
        <v>34.799999999999997</v>
      </c>
      <c r="CE30" s="40">
        <v>19.8</v>
      </c>
      <c r="CF30" s="40">
        <v>13.5</v>
      </c>
      <c r="CG30" s="40">
        <v>18.100000000000001</v>
      </c>
      <c r="CH30" s="39">
        <f t="shared" si="0"/>
        <v>20.296774193548384</v>
      </c>
      <c r="CI30" s="37">
        <f t="shared" si="1"/>
        <v>13.719999999999999</v>
      </c>
      <c r="CJ30" s="37">
        <f t="shared" si="2"/>
        <v>21.56</v>
      </c>
    </row>
    <row r="31" spans="1:88" x14ac:dyDescent="0.35">
      <c r="B31" s="65">
        <v>28</v>
      </c>
      <c r="C31" s="51" t="s">
        <v>148</v>
      </c>
      <c r="D31" s="56"/>
      <c r="E31" s="52"/>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39"/>
      <c r="CI31" s="37"/>
      <c r="CJ31" s="37"/>
    </row>
    <row r="32" spans="1:88" x14ac:dyDescent="0.35">
      <c r="B32" s="65">
        <v>29</v>
      </c>
      <c r="C32" s="51" t="s">
        <v>148</v>
      </c>
      <c r="D32" s="56"/>
      <c r="E32" s="52"/>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39"/>
      <c r="CI32" s="37"/>
      <c r="CJ32" s="37"/>
    </row>
    <row r="33" spans="1:88" x14ac:dyDescent="0.35">
      <c r="B33" s="65">
        <v>30</v>
      </c>
      <c r="C33" s="51" t="s">
        <v>148</v>
      </c>
      <c r="D33" s="43"/>
      <c r="E33" s="43"/>
      <c r="F33" s="41"/>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9"/>
      <c r="CI33" s="37"/>
      <c r="CJ33" s="37"/>
    </row>
    <row r="34" spans="1:88" x14ac:dyDescent="0.35">
      <c r="B34" s="65">
        <v>31</v>
      </c>
      <c r="C34" s="51" t="s">
        <v>106</v>
      </c>
      <c r="D34" s="60" t="s">
        <v>87</v>
      </c>
      <c r="E34" s="52"/>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39"/>
      <c r="CI34" s="37"/>
      <c r="CJ34" s="37"/>
    </row>
    <row r="35" spans="1:88" x14ac:dyDescent="0.35">
      <c r="B35" s="65">
        <v>32</v>
      </c>
      <c r="C35" s="51" t="s">
        <v>106</v>
      </c>
      <c r="D35" s="60" t="s">
        <v>149</v>
      </c>
      <c r="E35" s="52"/>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39"/>
      <c r="CI35" s="37"/>
      <c r="CJ35" s="37"/>
    </row>
    <row r="36" spans="1:88" ht="21" x14ac:dyDescent="0.35">
      <c r="B36" s="65">
        <v>33</v>
      </c>
      <c r="C36" s="51" t="s">
        <v>106</v>
      </c>
      <c r="D36" s="56" t="s">
        <v>204</v>
      </c>
      <c r="E36" s="52" t="s">
        <v>202</v>
      </c>
      <c r="F36" s="37">
        <v>56.48</v>
      </c>
      <c r="G36" s="37">
        <v>59.69</v>
      </c>
      <c r="H36" s="37">
        <v>45.02</v>
      </c>
      <c r="I36" s="37">
        <v>48.05</v>
      </c>
      <c r="J36" s="37">
        <v>51.46</v>
      </c>
      <c r="K36" s="37">
        <v>43.36</v>
      </c>
      <c r="L36" s="37">
        <v>45.61</v>
      </c>
      <c r="M36" s="37">
        <v>58.39</v>
      </c>
      <c r="N36" s="37">
        <v>47.9</v>
      </c>
      <c r="O36" s="37">
        <v>48.64</v>
      </c>
      <c r="P36" s="37">
        <v>55.13</v>
      </c>
      <c r="Q36" s="37">
        <v>53.86</v>
      </c>
      <c r="R36" s="37">
        <v>52.21</v>
      </c>
      <c r="S36" s="37">
        <v>56.14</v>
      </c>
      <c r="T36" s="37">
        <v>61.36</v>
      </c>
      <c r="U36" s="37">
        <v>55.98</v>
      </c>
      <c r="V36" s="37">
        <v>53.22</v>
      </c>
      <c r="W36" s="37">
        <v>52.89</v>
      </c>
      <c r="X36" s="37">
        <v>50.81</v>
      </c>
      <c r="Y36" s="37">
        <v>52.1</v>
      </c>
      <c r="Z36" s="37">
        <v>62.67</v>
      </c>
      <c r="AA36" s="37">
        <v>45.16</v>
      </c>
      <c r="AB36" s="37">
        <v>57.31</v>
      </c>
      <c r="AC36" s="37">
        <v>60.64</v>
      </c>
      <c r="AD36" s="37">
        <v>52.47</v>
      </c>
      <c r="AE36" s="37">
        <v>53.71</v>
      </c>
      <c r="AF36" s="37">
        <v>47.27</v>
      </c>
      <c r="AG36" s="37">
        <v>63.04</v>
      </c>
      <c r="AH36" s="37">
        <v>54.71</v>
      </c>
      <c r="AI36" s="37">
        <v>57.46</v>
      </c>
      <c r="AJ36" s="37">
        <v>51.99</v>
      </c>
      <c r="AK36" s="37">
        <v>53.35</v>
      </c>
      <c r="AL36" s="37">
        <v>58.03</v>
      </c>
      <c r="AM36" s="37">
        <v>48.94</v>
      </c>
      <c r="AN36" s="37">
        <v>46.51</v>
      </c>
      <c r="AO36" s="37">
        <v>55.87</v>
      </c>
      <c r="AP36" s="37">
        <v>54</v>
      </c>
      <c r="AQ36" s="37">
        <v>60.37</v>
      </c>
      <c r="AR36" s="37">
        <v>46.77</v>
      </c>
      <c r="AS36" s="37">
        <v>50.51</v>
      </c>
      <c r="AT36" s="37">
        <v>50.29</v>
      </c>
      <c r="AU36" s="37">
        <v>52.64</v>
      </c>
      <c r="AV36" s="37">
        <v>51.41</v>
      </c>
      <c r="AW36" s="37">
        <v>45.18</v>
      </c>
      <c r="AX36" s="37">
        <v>57.85</v>
      </c>
      <c r="AY36" s="37">
        <v>53.95</v>
      </c>
      <c r="AZ36" s="37">
        <v>58.48</v>
      </c>
      <c r="BA36" s="37">
        <v>56.66</v>
      </c>
      <c r="BB36" s="37">
        <v>52.63</v>
      </c>
      <c r="BC36" s="37">
        <v>49.54</v>
      </c>
      <c r="BD36" s="37">
        <v>55.46</v>
      </c>
      <c r="BE36" s="37">
        <v>50.03</v>
      </c>
      <c r="BF36" s="37">
        <v>56.13</v>
      </c>
      <c r="BG36" s="37">
        <v>45.37</v>
      </c>
      <c r="BH36" s="37">
        <v>55.13</v>
      </c>
      <c r="BI36" s="37">
        <v>47.53</v>
      </c>
      <c r="BJ36" s="37">
        <v>45.84</v>
      </c>
      <c r="BK36" s="37">
        <v>59.22</v>
      </c>
      <c r="BL36" s="37">
        <v>44.35</v>
      </c>
      <c r="BM36" s="37">
        <v>59.4</v>
      </c>
      <c r="BN36" s="37">
        <v>61.68</v>
      </c>
      <c r="BO36" s="37">
        <v>56.41</v>
      </c>
      <c r="BP36" s="37">
        <v>64.459999999999994</v>
      </c>
      <c r="BQ36" s="37">
        <v>48.51</v>
      </c>
      <c r="BR36" s="37">
        <v>58.32</v>
      </c>
      <c r="BS36" s="37">
        <v>58.63</v>
      </c>
      <c r="BT36" s="37">
        <v>50.99</v>
      </c>
      <c r="BU36" s="37">
        <v>49.51</v>
      </c>
      <c r="BV36" s="37">
        <v>51.23</v>
      </c>
      <c r="BW36" s="37">
        <v>56.43</v>
      </c>
      <c r="BX36" s="37">
        <v>48.85</v>
      </c>
      <c r="BY36" s="37">
        <v>52.91</v>
      </c>
      <c r="BZ36" s="37">
        <v>52.61</v>
      </c>
      <c r="CA36" s="37">
        <v>52</v>
      </c>
      <c r="CB36" s="37">
        <v>56.9</v>
      </c>
      <c r="CC36" s="37">
        <v>57.39</v>
      </c>
      <c r="CD36" s="37">
        <v>47.19</v>
      </c>
      <c r="CE36" s="37">
        <v>52.7</v>
      </c>
      <c r="CF36" s="37">
        <v>55.82</v>
      </c>
      <c r="CG36" s="37">
        <v>51.67</v>
      </c>
      <c r="CH36" s="39">
        <f t="shared" ref="CH36:CH38" si="3">AVERAGE(I36,L36,N36:O36,R36:S36,W36,Y36,AA36,AE36,AJ36,AL36,AN36:AO36,AS36,AU36:AX36,BB36:BC36,BE36:BF36,BJ36,BL36,BQ36,BZ36:CA36,CC36:CE36)</f>
        <v>51.010322580645159</v>
      </c>
      <c r="CI36" s="37">
        <f t="shared" ref="CI36:CI38" si="4">AVERAGE(T36,AE36,O36,AQ36,AY36)</f>
        <v>55.605999999999995</v>
      </c>
      <c r="CJ36" s="37">
        <f t="shared" ref="CJ36:CJ38" si="5">AVERAGE(L36,N36,AS36,BJ36,BQ36)</f>
        <v>47.673999999999992</v>
      </c>
    </row>
    <row r="37" spans="1:88" x14ac:dyDescent="0.35">
      <c r="B37" s="65">
        <v>34</v>
      </c>
      <c r="C37" s="51" t="s">
        <v>106</v>
      </c>
      <c r="D37" s="56" t="s">
        <v>205</v>
      </c>
      <c r="E37" s="52" t="s">
        <v>202</v>
      </c>
      <c r="F37" s="39">
        <v>40.549999999999997</v>
      </c>
      <c r="G37" s="39">
        <v>36.549999999999997</v>
      </c>
      <c r="H37" s="39">
        <v>51.25</v>
      </c>
      <c r="I37" s="39">
        <v>48.37</v>
      </c>
      <c r="J37" s="39">
        <v>42.88</v>
      </c>
      <c r="K37" s="39">
        <v>52.09</v>
      </c>
      <c r="L37" s="39">
        <v>47.99</v>
      </c>
      <c r="M37" s="39">
        <v>38.08</v>
      </c>
      <c r="N37" s="39">
        <v>47.82</v>
      </c>
      <c r="O37" s="39">
        <v>41.47</v>
      </c>
      <c r="P37" s="39">
        <v>39.72</v>
      </c>
      <c r="Q37" s="39">
        <v>42.82</v>
      </c>
      <c r="R37" s="39">
        <v>43.28</v>
      </c>
      <c r="S37" s="39">
        <v>38.68</v>
      </c>
      <c r="T37" s="39">
        <v>33.43</v>
      </c>
      <c r="U37" s="39">
        <v>41.2</v>
      </c>
      <c r="V37" s="39">
        <v>43.56</v>
      </c>
      <c r="W37" s="39">
        <v>42.75</v>
      </c>
      <c r="X37" s="39">
        <v>44.83</v>
      </c>
      <c r="Y37" s="39">
        <v>41.54</v>
      </c>
      <c r="Z37" s="39">
        <v>33.479999999999997</v>
      </c>
      <c r="AA37" s="39">
        <v>51.49</v>
      </c>
      <c r="AB37" s="39">
        <v>38.32</v>
      </c>
      <c r="AC37" s="39">
        <v>35.06</v>
      </c>
      <c r="AD37" s="39">
        <v>43.31</v>
      </c>
      <c r="AE37" s="39">
        <v>37.92</v>
      </c>
      <c r="AF37" s="39">
        <v>47.13</v>
      </c>
      <c r="AG37" s="39">
        <v>33.369999999999997</v>
      </c>
      <c r="AH37" s="39">
        <v>41.06</v>
      </c>
      <c r="AI37" s="39">
        <v>36.86</v>
      </c>
      <c r="AJ37" s="39">
        <v>43.8</v>
      </c>
      <c r="AK37" s="39">
        <v>40.11</v>
      </c>
      <c r="AL37" s="39">
        <v>36.01</v>
      </c>
      <c r="AM37" s="39">
        <v>47.16</v>
      </c>
      <c r="AN37" s="39">
        <v>48.74</v>
      </c>
      <c r="AO37" s="39">
        <v>40.18</v>
      </c>
      <c r="AP37" s="39">
        <v>37.090000000000003</v>
      </c>
      <c r="AQ37" s="39">
        <v>32.92</v>
      </c>
      <c r="AR37" s="39">
        <v>49.32</v>
      </c>
      <c r="AS37" s="39">
        <v>45.11</v>
      </c>
      <c r="AT37" s="39">
        <v>44.4</v>
      </c>
      <c r="AU37" s="39">
        <v>39.659999999999997</v>
      </c>
      <c r="AV37" s="39">
        <v>42.43</v>
      </c>
      <c r="AW37" s="39">
        <v>49.47</v>
      </c>
      <c r="AX37" s="39">
        <v>35.549999999999997</v>
      </c>
      <c r="AY37" s="39">
        <v>39.619999999999997</v>
      </c>
      <c r="AZ37" s="39">
        <v>38.49</v>
      </c>
      <c r="BA37" s="39">
        <v>39.11</v>
      </c>
      <c r="BB37" s="39">
        <v>41.21</v>
      </c>
      <c r="BC37" s="39">
        <v>47.47</v>
      </c>
      <c r="BD37" s="39">
        <v>40.72</v>
      </c>
      <c r="BE37" s="39">
        <v>45.25</v>
      </c>
      <c r="BF37" s="39">
        <v>41.5</v>
      </c>
      <c r="BG37" s="39">
        <v>49.18</v>
      </c>
      <c r="BH37" s="39">
        <v>40.200000000000003</v>
      </c>
      <c r="BI37" s="39">
        <v>48.77</v>
      </c>
      <c r="BJ37" s="39">
        <v>48.42</v>
      </c>
      <c r="BK37" s="39">
        <v>37.68</v>
      </c>
      <c r="BL37" s="39">
        <v>50.7</v>
      </c>
      <c r="BM37" s="39">
        <v>36.28</v>
      </c>
      <c r="BN37" s="39">
        <v>36.979999999999997</v>
      </c>
      <c r="BO37" s="39">
        <v>41.05</v>
      </c>
      <c r="BP37" s="39">
        <v>30.52</v>
      </c>
      <c r="BQ37" s="39">
        <v>45.81</v>
      </c>
      <c r="BR37" s="39">
        <v>35.26</v>
      </c>
      <c r="BS37" s="39">
        <v>38.229999999999997</v>
      </c>
      <c r="BT37" s="39">
        <v>43.76</v>
      </c>
      <c r="BU37" s="39">
        <v>45.49</v>
      </c>
      <c r="BV37" s="39">
        <v>45.08</v>
      </c>
      <c r="BW37" s="39">
        <v>40.090000000000003</v>
      </c>
      <c r="BX37" s="39">
        <v>42.49</v>
      </c>
      <c r="BY37" s="39">
        <v>40.61</v>
      </c>
      <c r="BZ37" s="39">
        <v>42.61</v>
      </c>
      <c r="CA37" s="39">
        <v>44.22</v>
      </c>
      <c r="CB37" s="39">
        <v>39.229999999999997</v>
      </c>
      <c r="CC37" s="39">
        <v>36.57</v>
      </c>
      <c r="CD37" s="39">
        <v>48</v>
      </c>
      <c r="CE37" s="39">
        <v>44.5</v>
      </c>
      <c r="CF37" s="39">
        <v>40.840000000000003</v>
      </c>
      <c r="CG37" s="39">
        <v>43.19</v>
      </c>
      <c r="CH37" s="39">
        <f t="shared" si="3"/>
        <v>43.82322580645161</v>
      </c>
      <c r="CI37" s="37">
        <f t="shared" si="4"/>
        <v>37.072000000000003</v>
      </c>
      <c r="CJ37" s="37">
        <f t="shared" si="5"/>
        <v>47.030000000000008</v>
      </c>
    </row>
    <row r="38" spans="1:88" x14ac:dyDescent="0.35">
      <c r="B38" s="65">
        <v>35</v>
      </c>
      <c r="C38" s="51" t="s">
        <v>106</v>
      </c>
      <c r="D38" s="56" t="s">
        <v>206</v>
      </c>
      <c r="E38" s="52" t="s">
        <v>202</v>
      </c>
      <c r="F38" s="37">
        <v>8.15</v>
      </c>
      <c r="G38" s="37">
        <v>4.28</v>
      </c>
      <c r="H38" s="37">
        <v>6.9</v>
      </c>
      <c r="I38" s="37">
        <v>6.65</v>
      </c>
      <c r="J38" s="37">
        <v>7.8</v>
      </c>
      <c r="K38" s="37">
        <v>6.79</v>
      </c>
      <c r="L38" s="37">
        <v>6.68</v>
      </c>
      <c r="M38" s="37">
        <v>7.68</v>
      </c>
      <c r="N38" s="37">
        <v>7.99</v>
      </c>
      <c r="O38" s="37">
        <v>4.7300000000000004</v>
      </c>
      <c r="P38" s="37">
        <v>4.9000000000000004</v>
      </c>
      <c r="Q38" s="37">
        <v>5.41</v>
      </c>
      <c r="R38" s="37">
        <v>4.8499999999999996</v>
      </c>
      <c r="S38" s="37">
        <v>3.47</v>
      </c>
      <c r="T38" s="37">
        <v>4.74</v>
      </c>
      <c r="U38" s="37">
        <v>5.49</v>
      </c>
      <c r="V38" s="37">
        <v>8.1300000000000008</v>
      </c>
      <c r="W38" s="37">
        <v>5.0599999999999996</v>
      </c>
      <c r="X38" s="37">
        <v>6.7</v>
      </c>
      <c r="Y38" s="37">
        <v>7.65</v>
      </c>
      <c r="Z38" s="37">
        <v>2.95</v>
      </c>
      <c r="AA38" s="37">
        <v>4.84</v>
      </c>
      <c r="AB38" s="37">
        <v>4.26</v>
      </c>
      <c r="AC38" s="37">
        <v>5.23</v>
      </c>
      <c r="AD38" s="37">
        <v>8.24</v>
      </c>
      <c r="AE38" s="37">
        <v>1.49</v>
      </c>
      <c r="AF38" s="37">
        <v>6.89</v>
      </c>
      <c r="AG38" s="37">
        <v>4.24</v>
      </c>
      <c r="AH38" s="37">
        <v>7.07</v>
      </c>
      <c r="AI38" s="37">
        <v>6.21</v>
      </c>
      <c r="AJ38" s="37">
        <v>7.22</v>
      </c>
      <c r="AK38" s="37">
        <v>4.0199999999999996</v>
      </c>
      <c r="AL38" s="37">
        <v>2.33</v>
      </c>
      <c r="AM38" s="37">
        <v>11.3</v>
      </c>
      <c r="AN38" s="37">
        <v>5.56</v>
      </c>
      <c r="AO38" s="37">
        <v>3.63</v>
      </c>
      <c r="AP38" s="37">
        <v>4.3099999999999996</v>
      </c>
      <c r="AQ38" s="37">
        <v>4.4800000000000004</v>
      </c>
      <c r="AR38" s="37">
        <v>5.04</v>
      </c>
      <c r="AS38" s="37">
        <v>5.73</v>
      </c>
      <c r="AT38" s="37">
        <v>7.66</v>
      </c>
      <c r="AU38" s="37">
        <v>4.38</v>
      </c>
      <c r="AV38" s="37">
        <v>4.8899999999999997</v>
      </c>
      <c r="AW38" s="37">
        <v>5.74</v>
      </c>
      <c r="AX38" s="37">
        <v>3.02</v>
      </c>
      <c r="AY38" s="37">
        <v>2.92</v>
      </c>
      <c r="AZ38" s="37">
        <v>5.68</v>
      </c>
      <c r="BA38" s="37">
        <v>5.15</v>
      </c>
      <c r="BB38" s="37">
        <v>4.1900000000000004</v>
      </c>
      <c r="BC38" s="37">
        <v>4.38</v>
      </c>
      <c r="BD38" s="37">
        <v>6.55</v>
      </c>
      <c r="BE38" s="37">
        <v>7.19</v>
      </c>
      <c r="BF38" s="37">
        <v>4.87</v>
      </c>
      <c r="BG38" s="37">
        <v>10.68</v>
      </c>
      <c r="BH38" s="37">
        <v>6.28</v>
      </c>
      <c r="BI38" s="37">
        <v>4.53</v>
      </c>
      <c r="BJ38" s="37">
        <v>6.58</v>
      </c>
      <c r="BK38" s="37">
        <v>6.12</v>
      </c>
      <c r="BL38" s="37">
        <v>5.2</v>
      </c>
      <c r="BM38" s="37">
        <v>4.67</v>
      </c>
      <c r="BN38" s="37">
        <v>10.48</v>
      </c>
      <c r="BO38" s="37">
        <v>4.84</v>
      </c>
      <c r="BP38" s="37">
        <v>6.22</v>
      </c>
      <c r="BQ38" s="37">
        <v>8.9499999999999993</v>
      </c>
      <c r="BR38" s="37">
        <v>6.26</v>
      </c>
      <c r="BS38" s="37">
        <v>5.53</v>
      </c>
      <c r="BT38" s="37">
        <v>8.18</v>
      </c>
      <c r="BU38" s="37">
        <v>9.81</v>
      </c>
      <c r="BV38" s="37">
        <v>7.14</v>
      </c>
      <c r="BW38" s="37">
        <v>3.73</v>
      </c>
      <c r="BX38" s="37">
        <v>4.1100000000000003</v>
      </c>
      <c r="BY38" s="37">
        <v>3.19</v>
      </c>
      <c r="BZ38" s="37">
        <v>5.26</v>
      </c>
      <c r="CA38" s="37">
        <v>2.4500000000000002</v>
      </c>
      <c r="CB38" s="37">
        <v>5.41</v>
      </c>
      <c r="CC38" s="37">
        <v>3.9</v>
      </c>
      <c r="CD38" s="37">
        <v>7.8</v>
      </c>
      <c r="CE38" s="37">
        <v>6.3</v>
      </c>
      <c r="CF38" s="37">
        <v>4.82</v>
      </c>
      <c r="CG38" s="37">
        <v>5.39</v>
      </c>
      <c r="CH38" s="39">
        <f t="shared" si="3"/>
        <v>5.2574193548387083</v>
      </c>
      <c r="CI38" s="37">
        <f t="shared" si="4"/>
        <v>3.6719999999999997</v>
      </c>
      <c r="CJ38" s="37">
        <f t="shared" si="5"/>
        <v>7.1859999999999982</v>
      </c>
    </row>
    <row r="39" spans="1:88" x14ac:dyDescent="0.35">
      <c r="B39" s="65">
        <v>36</v>
      </c>
      <c r="C39" s="51" t="s">
        <v>106</v>
      </c>
      <c r="D39" s="56"/>
      <c r="E39" s="52"/>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9"/>
      <c r="CI39" s="37"/>
      <c r="CJ39" s="37"/>
    </row>
    <row r="40" spans="1:88" x14ac:dyDescent="0.35">
      <c r="B40" s="65">
        <v>37</v>
      </c>
      <c r="C40" s="51" t="s">
        <v>106</v>
      </c>
      <c r="D40" s="60" t="s">
        <v>150</v>
      </c>
      <c r="E40" s="54"/>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7"/>
      <c r="CJ40" s="37"/>
    </row>
    <row r="41" spans="1:88" ht="21" x14ac:dyDescent="0.35">
      <c r="B41" s="65">
        <v>38</v>
      </c>
      <c r="C41" s="51" t="s">
        <v>106</v>
      </c>
      <c r="D41" s="56" t="s">
        <v>203</v>
      </c>
      <c r="E41" s="54" t="s">
        <v>202</v>
      </c>
      <c r="F41" s="39">
        <v>7.5</v>
      </c>
      <c r="G41" s="39">
        <v>13.7</v>
      </c>
      <c r="H41" s="39">
        <v>16.7</v>
      </c>
      <c r="I41" s="39">
        <v>18.2</v>
      </c>
      <c r="J41" s="39">
        <v>10.199999999999999</v>
      </c>
      <c r="K41" s="39">
        <v>11.8</v>
      </c>
      <c r="L41" s="39">
        <v>14.2</v>
      </c>
      <c r="M41" s="39">
        <v>14</v>
      </c>
      <c r="N41" s="39">
        <v>12.8</v>
      </c>
      <c r="O41" s="39">
        <v>18.8</v>
      </c>
      <c r="P41" s="39">
        <v>8.1999999999999993</v>
      </c>
      <c r="Q41" s="39">
        <v>12.1</v>
      </c>
      <c r="R41" s="39">
        <v>13.5</v>
      </c>
      <c r="S41" s="39">
        <v>19.5</v>
      </c>
      <c r="T41" s="39">
        <v>10</v>
      </c>
      <c r="U41" s="39">
        <v>17.600000000000001</v>
      </c>
      <c r="V41" s="39">
        <v>12.2</v>
      </c>
      <c r="W41" s="39">
        <v>11.5</v>
      </c>
      <c r="X41" s="39">
        <v>19.600000000000001</v>
      </c>
      <c r="Y41" s="39">
        <v>15.6</v>
      </c>
      <c r="Z41" s="39">
        <v>2.2999999999999998</v>
      </c>
      <c r="AA41" s="39">
        <v>11.3</v>
      </c>
      <c r="AB41" s="39">
        <v>18.2</v>
      </c>
      <c r="AC41" s="39">
        <v>16.100000000000001</v>
      </c>
      <c r="AD41" s="39">
        <v>14.3</v>
      </c>
      <c r="AE41" s="39">
        <v>15.3</v>
      </c>
      <c r="AF41" s="39">
        <v>15.6</v>
      </c>
      <c r="AG41" s="39">
        <v>12</v>
      </c>
      <c r="AH41" s="39">
        <v>4.5999999999999996</v>
      </c>
      <c r="AI41" s="39">
        <v>9.6</v>
      </c>
      <c r="AJ41" s="39">
        <v>16.8</v>
      </c>
      <c r="AK41" s="39">
        <v>14.5</v>
      </c>
      <c r="AL41" s="39">
        <v>17.399999999999999</v>
      </c>
      <c r="AM41" s="39">
        <v>8.8000000000000007</v>
      </c>
      <c r="AN41" s="39">
        <v>12.7</v>
      </c>
      <c r="AO41" s="39">
        <v>14.9</v>
      </c>
      <c r="AP41" s="39">
        <v>15.8</v>
      </c>
      <c r="AQ41" s="39">
        <v>9.1999999999999993</v>
      </c>
      <c r="AR41" s="39">
        <v>8.8000000000000007</v>
      </c>
      <c r="AS41" s="39">
        <v>11.4</v>
      </c>
      <c r="AT41" s="39">
        <v>17</v>
      </c>
      <c r="AU41" s="39">
        <v>16.100000000000001</v>
      </c>
      <c r="AV41" s="39">
        <v>15.1</v>
      </c>
      <c r="AW41" s="39">
        <v>17.100000000000001</v>
      </c>
      <c r="AX41" s="39">
        <v>22.4</v>
      </c>
      <c r="AY41" s="39">
        <v>12.8</v>
      </c>
      <c r="AZ41" s="39">
        <v>17.399999999999999</v>
      </c>
      <c r="BA41" s="39">
        <v>16.5</v>
      </c>
      <c r="BB41" s="39">
        <v>14.5</v>
      </c>
      <c r="BC41" s="39">
        <v>14.1</v>
      </c>
      <c r="BD41" s="39">
        <v>23.7</v>
      </c>
      <c r="BE41" s="39">
        <v>15.2</v>
      </c>
      <c r="BF41" s="39">
        <v>16.8</v>
      </c>
      <c r="BG41" s="39">
        <v>14.4</v>
      </c>
      <c r="BH41" s="39">
        <v>17.3</v>
      </c>
      <c r="BI41" s="39">
        <v>9.8000000000000007</v>
      </c>
      <c r="BJ41" s="39">
        <v>15.9</v>
      </c>
      <c r="BK41" s="39">
        <v>12.6</v>
      </c>
      <c r="BL41" s="39">
        <v>9.4</v>
      </c>
      <c r="BM41" s="39">
        <v>17.899999999999999</v>
      </c>
      <c r="BN41" s="39">
        <v>9</v>
      </c>
      <c r="BO41" s="39">
        <v>12.8</v>
      </c>
      <c r="BP41" s="39">
        <v>11.7</v>
      </c>
      <c r="BQ41" s="39">
        <v>10.1</v>
      </c>
      <c r="BR41" s="39">
        <v>10.9</v>
      </c>
      <c r="BS41" s="39">
        <v>17.100000000000001</v>
      </c>
      <c r="BT41" s="39">
        <v>6.8</v>
      </c>
      <c r="BU41" s="39">
        <v>6.2</v>
      </c>
      <c r="BV41" s="39">
        <v>14.6</v>
      </c>
      <c r="BW41" s="39">
        <v>16.100000000000001</v>
      </c>
      <c r="BX41" s="39">
        <v>12.9</v>
      </c>
      <c r="BY41" s="39">
        <v>6.5</v>
      </c>
      <c r="BZ41" s="39">
        <v>15.3</v>
      </c>
      <c r="CA41" s="39">
        <v>17.3</v>
      </c>
      <c r="CB41" s="39">
        <v>15.9</v>
      </c>
      <c r="CC41" s="39">
        <v>18</v>
      </c>
      <c r="CD41" s="39">
        <v>14.3</v>
      </c>
      <c r="CE41" s="39">
        <v>16.3</v>
      </c>
      <c r="CF41" s="39">
        <v>10.4</v>
      </c>
      <c r="CG41" s="39">
        <v>15.3</v>
      </c>
      <c r="CH41" s="39">
        <f>AVERAGE(I41,L41,N41:O41,R41:S41,W41,Y41,AA41,AE41,AJ41,AL41,AN41:AO41,AS41,AU41:AX41,BB41:BC41,BE41:BF41,BJ41,BL41,BQ41,BZ41:CA41,CC41:CE41)</f>
        <v>15.21935483870968</v>
      </c>
      <c r="CI41" s="37">
        <f t="shared" ref="CI41" si="6">AVERAGE(T41,AE41,O41,AQ41,AY41)</f>
        <v>13.219999999999999</v>
      </c>
      <c r="CJ41" s="37">
        <f t="shared" ref="CJ41" si="7">AVERAGE(L41,N41,AS41,BJ41,BQ41)</f>
        <v>12.879999999999999</v>
      </c>
    </row>
    <row r="42" spans="1:88" x14ac:dyDescent="0.35">
      <c r="B42" s="65">
        <v>39</v>
      </c>
      <c r="C42" s="51" t="s">
        <v>106</v>
      </c>
      <c r="D42" s="56"/>
      <c r="E42" s="54"/>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7"/>
      <c r="CJ42" s="37"/>
    </row>
    <row r="43" spans="1:88" x14ac:dyDescent="0.35">
      <c r="B43" s="65">
        <v>40</v>
      </c>
      <c r="C43" s="51" t="s">
        <v>106</v>
      </c>
      <c r="D43" s="60" t="s">
        <v>151</v>
      </c>
      <c r="E43" s="52"/>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9"/>
      <c r="CI43" s="37"/>
      <c r="CJ43" s="37"/>
    </row>
    <row r="44" spans="1:88" x14ac:dyDescent="0.35">
      <c r="A44" s="57"/>
      <c r="B44" s="65">
        <v>41</v>
      </c>
      <c r="C44" s="51" t="s">
        <v>106</v>
      </c>
      <c r="D44" s="56" t="s">
        <v>310</v>
      </c>
      <c r="E44" s="55" t="s">
        <v>283</v>
      </c>
      <c r="F44" s="40">
        <v>32.086359999999999</v>
      </c>
      <c r="G44" s="40">
        <v>38.093209999999999</v>
      </c>
      <c r="H44" s="40">
        <v>37.913119999999999</v>
      </c>
      <c r="I44" s="40">
        <v>29.271180000000001</v>
      </c>
      <c r="J44" s="40">
        <v>32.206359999999997</v>
      </c>
      <c r="K44" s="40">
        <v>40.183819999999997</v>
      </c>
      <c r="L44" s="40">
        <v>21.902809999999999</v>
      </c>
      <c r="M44" s="40">
        <v>34.68638</v>
      </c>
      <c r="N44" s="40">
        <v>28.075299999999999</v>
      </c>
      <c r="O44" s="40">
        <v>41.032629999999997</v>
      </c>
      <c r="P44" s="40">
        <v>44.15314</v>
      </c>
      <c r="Q44" s="40">
        <v>45.077930000000002</v>
      </c>
      <c r="R44" s="40">
        <v>40.636009999999999</v>
      </c>
      <c r="S44" s="40">
        <v>36.124490000000002</v>
      </c>
      <c r="T44" s="40">
        <v>34.054659999999998</v>
      </c>
      <c r="U44" s="40">
        <v>35.973509999999997</v>
      </c>
      <c r="V44" s="40">
        <v>37.964950000000002</v>
      </c>
      <c r="W44" s="40">
        <v>30.579969999999999</v>
      </c>
      <c r="X44" s="40">
        <v>32.158479999999997</v>
      </c>
      <c r="Y44" s="40">
        <v>39.690930000000002</v>
      </c>
      <c r="Z44" s="40">
        <v>40.323610000000002</v>
      </c>
      <c r="AA44" s="40">
        <v>27.165030000000002</v>
      </c>
      <c r="AB44" s="40">
        <v>40.093069999999997</v>
      </c>
      <c r="AC44" s="40">
        <v>37.864069999999998</v>
      </c>
      <c r="AD44" s="40">
        <v>35.05321</v>
      </c>
      <c r="AE44" s="40">
        <v>34.165680000000002</v>
      </c>
      <c r="AF44" s="40">
        <v>36.069090000000003</v>
      </c>
      <c r="AG44" s="40">
        <v>38.62903</v>
      </c>
      <c r="AH44" s="40">
        <v>28.45655</v>
      </c>
      <c r="AI44" s="40">
        <v>42.294069999999998</v>
      </c>
      <c r="AJ44" s="40">
        <v>33.226219999999998</v>
      </c>
      <c r="AK44" s="40">
        <v>36.180419999999998</v>
      </c>
      <c r="AL44" s="40">
        <v>45.461919999999999</v>
      </c>
      <c r="AM44" s="40">
        <v>33.51155</v>
      </c>
      <c r="AN44" s="40">
        <v>28.83568</v>
      </c>
      <c r="AO44" s="40">
        <v>35.956879999999998</v>
      </c>
      <c r="AP44" s="40">
        <v>38.03031</v>
      </c>
      <c r="AQ44" s="40">
        <v>34.12762</v>
      </c>
      <c r="AR44" s="40">
        <v>33.365380000000002</v>
      </c>
      <c r="AS44" s="40">
        <v>30.815860000000001</v>
      </c>
      <c r="AT44" s="40">
        <v>32.262050000000002</v>
      </c>
      <c r="AU44" s="40">
        <v>37.186120000000003</v>
      </c>
      <c r="AV44" s="40">
        <v>34.211860000000001</v>
      </c>
      <c r="AW44" s="40">
        <v>30.170500000000001</v>
      </c>
      <c r="AX44" s="40">
        <v>43.69502</v>
      </c>
      <c r="AY44" s="40">
        <v>42.002780000000001</v>
      </c>
      <c r="AZ44" s="40">
        <v>43.273229999999998</v>
      </c>
      <c r="BA44" s="40">
        <v>43.370199999999997</v>
      </c>
      <c r="BB44" s="40">
        <v>30.586929999999999</v>
      </c>
      <c r="BC44" s="40">
        <v>31.82865</v>
      </c>
      <c r="BD44" s="40">
        <v>43.148670000000003</v>
      </c>
      <c r="BE44" s="40">
        <v>29.26783</v>
      </c>
      <c r="BF44" s="40">
        <v>28.855080000000001</v>
      </c>
      <c r="BG44" s="40">
        <v>26.79515</v>
      </c>
      <c r="BH44" s="40">
        <v>35.636670000000002</v>
      </c>
      <c r="BI44" s="40">
        <v>36.698</v>
      </c>
      <c r="BJ44" s="40">
        <v>35.074489999999997</v>
      </c>
      <c r="BK44" s="40">
        <v>40.430019999999999</v>
      </c>
      <c r="BL44" s="40">
        <v>27.181789999999999</v>
      </c>
      <c r="BM44" s="40">
        <v>39.272370000000002</v>
      </c>
      <c r="BN44" s="40">
        <v>21.773019999999999</v>
      </c>
      <c r="BO44" s="40">
        <v>30.601759999999999</v>
      </c>
      <c r="BP44" s="40">
        <v>32.997880000000002</v>
      </c>
      <c r="BQ44" s="40">
        <v>26.869679999999999</v>
      </c>
      <c r="BR44" s="40">
        <v>38.1389</v>
      </c>
      <c r="BS44" s="40">
        <v>24.536709999999999</v>
      </c>
      <c r="BT44" s="40">
        <v>40.214300000000001</v>
      </c>
      <c r="BU44" s="40">
        <v>32.98245</v>
      </c>
      <c r="BV44" s="40">
        <v>30.7014</v>
      </c>
      <c r="BW44" s="40">
        <v>39.982959999999999</v>
      </c>
      <c r="BX44" s="40">
        <v>36.095840000000003</v>
      </c>
      <c r="BY44" s="40">
        <v>36.182940000000002</v>
      </c>
      <c r="BZ44" s="40">
        <v>30.278310000000001</v>
      </c>
      <c r="CA44" s="40">
        <v>36.491570000000003</v>
      </c>
      <c r="CB44" s="40">
        <v>42.911479999999997</v>
      </c>
      <c r="CC44" s="40">
        <v>36.658160000000002</v>
      </c>
      <c r="CD44" s="40">
        <v>28.183890000000002</v>
      </c>
      <c r="CE44" s="40">
        <v>36.962589999999999</v>
      </c>
      <c r="CF44" s="40">
        <v>41.75629</v>
      </c>
      <c r="CG44" s="40">
        <v>34.436</v>
      </c>
      <c r="CH44" s="39">
        <f>AVERAGE(I44,L44,N44:O44,R44:S44,W44,Y44,AA44,AE44,AJ44,AL44,AN44:AO44,AS44,AU44:AX44,BB44:BC44,BE44:BF44,BJ44,BL44,BQ44,BZ44:CA44,CC44:CE44)</f>
        <v>33.111066451612913</v>
      </c>
      <c r="CI44" s="37">
        <f>AVERAGE(T44,AE44,O44,AQ44,AY44)</f>
        <v>37.076673999999997</v>
      </c>
      <c r="CJ44" s="37">
        <f>AVERAGE(L44,N44,AS44,BJ44,BQ44)</f>
        <v>28.547627999999996</v>
      </c>
    </row>
    <row r="45" spans="1:88" x14ac:dyDescent="0.35">
      <c r="B45" s="65">
        <v>42</v>
      </c>
    </row>
    <row r="46" spans="1:88" x14ac:dyDescent="0.35">
      <c r="B46" s="65">
        <v>43</v>
      </c>
      <c r="C46" s="51" t="s">
        <v>106</v>
      </c>
      <c r="D46" s="60" t="s">
        <v>152</v>
      </c>
      <c r="E46" s="52"/>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9"/>
      <c r="CI46" s="37"/>
      <c r="CJ46" s="37"/>
    </row>
    <row r="47" spans="1:88" x14ac:dyDescent="0.35">
      <c r="B47" s="65">
        <v>44</v>
      </c>
      <c r="C47" s="51" t="s">
        <v>106</v>
      </c>
      <c r="D47" s="56" t="s">
        <v>138</v>
      </c>
      <c r="E47" s="52" t="s">
        <v>137</v>
      </c>
      <c r="F47" s="39">
        <v>4.7</v>
      </c>
      <c r="G47" s="39">
        <v>5</v>
      </c>
      <c r="H47" s="39">
        <v>5</v>
      </c>
      <c r="I47" s="39">
        <v>3.9</v>
      </c>
      <c r="J47" s="39">
        <v>3.3</v>
      </c>
      <c r="K47" s="39">
        <v>4.3</v>
      </c>
      <c r="L47" s="39">
        <v>1.5</v>
      </c>
      <c r="M47" s="39">
        <v>5.7</v>
      </c>
      <c r="N47" s="39">
        <v>2</v>
      </c>
      <c r="O47" s="39">
        <v>3.6</v>
      </c>
      <c r="P47" s="39">
        <v>3.1</v>
      </c>
      <c r="Q47" s="39">
        <v>7.3</v>
      </c>
      <c r="R47" s="39">
        <v>5</v>
      </c>
      <c r="S47" s="39">
        <v>2.9</v>
      </c>
      <c r="T47" s="39">
        <v>8</v>
      </c>
      <c r="U47" s="39">
        <v>5.0999999999999996</v>
      </c>
      <c r="V47" s="39">
        <v>4.8</v>
      </c>
      <c r="W47" s="39">
        <v>2.1</v>
      </c>
      <c r="X47" s="39">
        <v>2.8</v>
      </c>
      <c r="Y47" s="39">
        <v>5.5</v>
      </c>
      <c r="Z47" s="39">
        <v>2.4</v>
      </c>
      <c r="AA47" s="39">
        <v>1.9</v>
      </c>
      <c r="AB47" s="39">
        <v>6.5</v>
      </c>
      <c r="AC47" s="39">
        <v>4.4000000000000004</v>
      </c>
      <c r="AD47" s="39">
        <v>2.1</v>
      </c>
      <c r="AE47" s="39">
        <v>2.8</v>
      </c>
      <c r="AF47" s="39">
        <v>2.2000000000000002</v>
      </c>
      <c r="AG47" s="39">
        <v>3.4</v>
      </c>
      <c r="AH47" s="39">
        <v>11.3</v>
      </c>
      <c r="AI47" s="39">
        <v>5.6</v>
      </c>
      <c r="AJ47" s="39">
        <v>2.4</v>
      </c>
      <c r="AK47" s="39">
        <v>3.3</v>
      </c>
      <c r="AL47" s="39">
        <v>2.2999999999999998</v>
      </c>
      <c r="AM47" s="39">
        <v>2.9</v>
      </c>
      <c r="AN47" s="39">
        <v>2.8</v>
      </c>
      <c r="AO47" s="39">
        <v>4.5</v>
      </c>
      <c r="AP47" s="39">
        <v>4.5999999999999996</v>
      </c>
      <c r="AQ47" s="39">
        <v>6.8</v>
      </c>
      <c r="AR47" s="39">
        <v>4.8</v>
      </c>
      <c r="AS47" s="39">
        <v>3.2</v>
      </c>
      <c r="AT47" s="39">
        <v>4.4000000000000004</v>
      </c>
      <c r="AU47" s="39">
        <v>1.5</v>
      </c>
      <c r="AV47" s="39">
        <v>1.6</v>
      </c>
      <c r="AW47" s="39"/>
      <c r="AX47" s="39">
        <v>3.3</v>
      </c>
      <c r="AY47" s="39"/>
      <c r="AZ47" s="39">
        <v>8.1</v>
      </c>
      <c r="BA47" s="39">
        <v>3.4</v>
      </c>
      <c r="BB47" s="39">
        <v>2.5</v>
      </c>
      <c r="BC47" s="39">
        <v>1.7</v>
      </c>
      <c r="BD47" s="39">
        <v>4.0999999999999996</v>
      </c>
      <c r="BE47" s="39">
        <v>1.4</v>
      </c>
      <c r="BF47" s="39">
        <v>6.4</v>
      </c>
      <c r="BG47" s="39">
        <v>6</v>
      </c>
      <c r="BH47" s="39">
        <v>4.3</v>
      </c>
      <c r="BI47" s="39">
        <v>2.2999999999999998</v>
      </c>
      <c r="BJ47" s="39">
        <v>1.6</v>
      </c>
      <c r="BK47" s="39">
        <v>3.8</v>
      </c>
      <c r="BL47" s="39">
        <v>1.4</v>
      </c>
      <c r="BM47" s="39">
        <v>4.8</v>
      </c>
      <c r="BN47" s="39">
        <v>4.4000000000000004</v>
      </c>
      <c r="BO47" s="39">
        <v>5.3</v>
      </c>
      <c r="BP47" s="39">
        <v>3.8</v>
      </c>
      <c r="BQ47" s="39">
        <v>2.4</v>
      </c>
      <c r="BR47" s="39">
        <v>6.3</v>
      </c>
      <c r="BS47" s="39">
        <v>2.8</v>
      </c>
      <c r="BT47" s="39">
        <v>3.2</v>
      </c>
      <c r="BU47" s="39"/>
      <c r="BV47" s="39">
        <v>3.7</v>
      </c>
      <c r="BW47" s="39">
        <v>4.3</v>
      </c>
      <c r="BX47" s="39">
        <v>6.3</v>
      </c>
      <c r="BY47" s="39">
        <v>7.5</v>
      </c>
      <c r="BZ47" s="39">
        <v>2.1</v>
      </c>
      <c r="CA47" s="39">
        <v>2.6</v>
      </c>
      <c r="CB47" s="39">
        <v>2.2999999999999998</v>
      </c>
      <c r="CC47" s="39">
        <v>2.7</v>
      </c>
      <c r="CD47" s="39">
        <v>6.2</v>
      </c>
      <c r="CE47" s="39"/>
      <c r="CF47" s="39">
        <v>4.9000000000000004</v>
      </c>
      <c r="CG47" s="39">
        <v>3.1</v>
      </c>
      <c r="CH47" s="39">
        <f>AVERAGE(I47,L47,N47:O47,R47:S47,W47,Y47,AA47,AE47,AJ47,AL47,AN47:AO47,AS47,AU47:AX47,BB47:BC47,BE47:BF47,BJ47,BL47,BQ47,BZ47:CA47,CC47:CE47)</f>
        <v>2.8896551724137929</v>
      </c>
      <c r="CI47" s="37">
        <f t="shared" ref="CI47:CI48" si="8">AVERAGE(T47,AE47,O47,AQ47,AY47)</f>
        <v>5.3</v>
      </c>
      <c r="CJ47" s="37">
        <f t="shared" ref="CJ47:CJ48" si="9">AVERAGE(L47,N47,AS47,BJ47,BQ47)</f>
        <v>2.14</v>
      </c>
    </row>
    <row r="48" spans="1:88" ht="18" customHeight="1" x14ac:dyDescent="0.35">
      <c r="B48" s="65">
        <v>45</v>
      </c>
      <c r="C48" s="51" t="s">
        <v>106</v>
      </c>
      <c r="D48" s="56" t="s">
        <v>139</v>
      </c>
      <c r="E48" s="52" t="s">
        <v>137</v>
      </c>
      <c r="F48" s="37">
        <v>5.0999999999999996</v>
      </c>
      <c r="G48" s="37">
        <v>5</v>
      </c>
      <c r="H48" s="37">
        <v>5.0999999999999996</v>
      </c>
      <c r="I48" s="37">
        <v>5.0999999999999996</v>
      </c>
      <c r="J48" s="37">
        <v>5</v>
      </c>
      <c r="K48" s="37">
        <v>4.9000000000000004</v>
      </c>
      <c r="L48" s="37">
        <v>5</v>
      </c>
      <c r="M48" s="37">
        <v>4.7</v>
      </c>
      <c r="N48" s="37">
        <v>5.3</v>
      </c>
      <c r="O48" s="37">
        <v>5.5</v>
      </c>
      <c r="P48" s="37">
        <v>4.8</v>
      </c>
      <c r="Q48" s="37">
        <v>5.5</v>
      </c>
      <c r="R48" s="37">
        <v>5.0999999999999996</v>
      </c>
      <c r="S48" s="37">
        <v>5.5</v>
      </c>
      <c r="T48" s="37">
        <v>5</v>
      </c>
      <c r="U48" s="37">
        <v>4.5999999999999996</v>
      </c>
      <c r="V48" s="37">
        <v>4.5999999999999996</v>
      </c>
      <c r="W48" s="37">
        <v>5.8</v>
      </c>
      <c r="X48" s="37">
        <v>4.9000000000000004</v>
      </c>
      <c r="Y48" s="37">
        <v>5.5</v>
      </c>
      <c r="Z48" s="37">
        <v>5.0999999999999996</v>
      </c>
      <c r="AA48" s="37">
        <v>5.4</v>
      </c>
      <c r="AB48" s="37">
        <v>4.3</v>
      </c>
      <c r="AC48" s="37">
        <v>4.9000000000000004</v>
      </c>
      <c r="AD48" s="37">
        <v>5.5</v>
      </c>
      <c r="AE48" s="37">
        <v>5.6</v>
      </c>
      <c r="AF48" s="37">
        <v>4.9000000000000004</v>
      </c>
      <c r="AG48" s="37">
        <v>6.6</v>
      </c>
      <c r="AH48" s="37">
        <v>4.7</v>
      </c>
      <c r="AI48" s="37">
        <v>4.5999999999999996</v>
      </c>
      <c r="AJ48" s="37">
        <v>5</v>
      </c>
      <c r="AK48" s="37">
        <v>5.5</v>
      </c>
      <c r="AL48" s="37">
        <v>5.5</v>
      </c>
      <c r="AM48" s="37">
        <v>5.4</v>
      </c>
      <c r="AN48" s="37">
        <v>5.5</v>
      </c>
      <c r="AO48" s="37">
        <v>5.2</v>
      </c>
      <c r="AP48" s="37">
        <v>4.9000000000000004</v>
      </c>
      <c r="AQ48" s="37">
        <v>4.8</v>
      </c>
      <c r="AR48" s="37">
        <v>5.0999999999999996</v>
      </c>
      <c r="AS48" s="37">
        <v>5.0999999999999996</v>
      </c>
      <c r="AT48" s="37">
        <v>5.0999999999999996</v>
      </c>
      <c r="AU48" s="37">
        <v>5.8</v>
      </c>
      <c r="AV48" s="37">
        <v>5.3</v>
      </c>
      <c r="AW48" s="37">
        <v>5.7</v>
      </c>
      <c r="AX48" s="37">
        <v>5.6</v>
      </c>
      <c r="AY48" s="37">
        <v>5.7</v>
      </c>
      <c r="AZ48" s="37">
        <v>6</v>
      </c>
      <c r="BA48" s="37">
        <v>5.4</v>
      </c>
      <c r="BB48" s="37">
        <v>5.5</v>
      </c>
      <c r="BC48" s="37">
        <v>5.4</v>
      </c>
      <c r="BD48" s="37">
        <v>5.6</v>
      </c>
      <c r="BE48" s="37">
        <v>5.7</v>
      </c>
      <c r="BF48" s="37">
        <v>4.5999999999999996</v>
      </c>
      <c r="BG48" s="37">
        <v>4.8</v>
      </c>
      <c r="BH48" s="37">
        <v>4.5999999999999996</v>
      </c>
      <c r="BI48" s="37">
        <v>5.3</v>
      </c>
      <c r="BJ48" s="37">
        <v>5.4</v>
      </c>
      <c r="BK48" s="37">
        <v>5.5</v>
      </c>
      <c r="BL48" s="37">
        <v>5.9</v>
      </c>
      <c r="BM48" s="37">
        <v>4.7</v>
      </c>
      <c r="BN48" s="37">
        <v>4.0999999999999996</v>
      </c>
      <c r="BO48" s="37">
        <v>4.8</v>
      </c>
      <c r="BP48" s="37">
        <v>4.9000000000000004</v>
      </c>
      <c r="BQ48" s="37">
        <v>5.5</v>
      </c>
      <c r="BR48" s="37">
        <v>4.5999999999999996</v>
      </c>
      <c r="BS48" s="37">
        <v>5.0999999999999996</v>
      </c>
      <c r="BT48" s="37">
        <v>5.6</v>
      </c>
      <c r="BU48" s="37">
        <v>5.4</v>
      </c>
      <c r="BV48" s="37">
        <v>5.8</v>
      </c>
      <c r="BW48" s="37">
        <v>5.2</v>
      </c>
      <c r="BX48" s="37">
        <v>5</v>
      </c>
      <c r="BY48" s="37">
        <v>5.5</v>
      </c>
      <c r="BZ48" s="37">
        <v>5.2</v>
      </c>
      <c r="CA48" s="37">
        <v>5.6</v>
      </c>
      <c r="CB48" s="37">
        <v>5.9</v>
      </c>
      <c r="CC48" s="37">
        <v>6.1</v>
      </c>
      <c r="CD48" s="37">
        <v>4.9000000000000004</v>
      </c>
      <c r="CE48" s="37">
        <v>6</v>
      </c>
      <c r="CF48" s="37">
        <v>5.6</v>
      </c>
      <c r="CG48" s="37">
        <v>5.4</v>
      </c>
      <c r="CH48" s="39">
        <f>AVERAGE(I48,L48,N48:O48,R48:S48,W48,Y48,AA48,AE48,AJ48,AL48,AN48:AO48,AS48,AU48:AX48,BB48:BC48,BE48:BF48,BJ48,BL48,BQ48,BZ48:CA48,CC48:CE48)</f>
        <v>5.4290322580645158</v>
      </c>
      <c r="CI48" s="37">
        <f t="shared" si="8"/>
        <v>5.32</v>
      </c>
      <c r="CJ48" s="37">
        <f t="shared" si="9"/>
        <v>5.26</v>
      </c>
    </row>
    <row r="49" spans="1:88" x14ac:dyDescent="0.35">
      <c r="B49" s="65">
        <v>46</v>
      </c>
      <c r="C49" s="51" t="s">
        <v>106</v>
      </c>
      <c r="D49" s="56"/>
      <c r="E49" s="52"/>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9"/>
      <c r="CI49" s="37"/>
      <c r="CJ49" s="37"/>
    </row>
    <row r="50" spans="1:88" x14ac:dyDescent="0.35">
      <c r="B50" s="65">
        <v>47</v>
      </c>
      <c r="C50" s="51" t="s">
        <v>106</v>
      </c>
      <c r="D50" s="60" t="s">
        <v>153</v>
      </c>
      <c r="E50" s="52"/>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9"/>
      <c r="CI50" s="37"/>
      <c r="CJ50" s="37"/>
    </row>
    <row r="51" spans="1:88" ht="21" x14ac:dyDescent="0.35">
      <c r="A51" s="57"/>
      <c r="B51" s="65">
        <v>48</v>
      </c>
      <c r="C51" s="51" t="s">
        <v>106</v>
      </c>
      <c r="D51" s="56" t="s">
        <v>287</v>
      </c>
      <c r="E51" s="54" t="s">
        <v>283</v>
      </c>
      <c r="F51" s="37">
        <v>4.6280549999999998</v>
      </c>
      <c r="G51" s="37">
        <v>9.0503920000000004</v>
      </c>
      <c r="H51" s="37">
        <v>7.571224</v>
      </c>
      <c r="I51" s="37">
        <v>6.540108</v>
      </c>
      <c r="J51" s="37">
        <v>6.2793140000000003</v>
      </c>
      <c r="K51" s="37">
        <v>10.82971</v>
      </c>
      <c r="L51" s="37">
        <v>2.814654</v>
      </c>
      <c r="M51" s="37">
        <v>11.95369</v>
      </c>
      <c r="N51" s="37">
        <v>4.9249640000000001</v>
      </c>
      <c r="O51" s="37">
        <v>12.50999</v>
      </c>
      <c r="P51" s="37">
        <v>7.9936730000000003</v>
      </c>
      <c r="Q51" s="37">
        <v>8.4811119999999995</v>
      </c>
      <c r="R51" s="37">
        <v>11.05034</v>
      </c>
      <c r="S51" s="37">
        <v>8.9456720000000001</v>
      </c>
      <c r="T51" s="37">
        <v>9.8650889999999993</v>
      </c>
      <c r="U51" s="37">
        <v>7.8608500000000001</v>
      </c>
      <c r="V51" s="37">
        <v>6.6402390000000002</v>
      </c>
      <c r="W51" s="37">
        <v>9.5280609999999992</v>
      </c>
      <c r="X51" s="37">
        <v>6.7445279999999999</v>
      </c>
      <c r="Y51" s="37">
        <v>12.70828</v>
      </c>
      <c r="Z51" s="37">
        <v>7.9620930000000003</v>
      </c>
      <c r="AA51" s="37">
        <v>3.6077900000000001</v>
      </c>
      <c r="AB51" s="37">
        <v>7.0728869999999997</v>
      </c>
      <c r="AC51" s="37">
        <v>6.8773730000000004</v>
      </c>
      <c r="AD51" s="37">
        <v>6.5919999999999996</v>
      </c>
      <c r="AE51" s="37">
        <v>11.82</v>
      </c>
      <c r="AF51" s="37">
        <v>8.5604510000000005</v>
      </c>
      <c r="AG51" s="37">
        <v>7.7103739999999998</v>
      </c>
      <c r="AH51" s="37">
        <v>5.89771</v>
      </c>
      <c r="AI51" s="37">
        <v>8.3800050000000006</v>
      </c>
      <c r="AJ51" s="37">
        <v>6.1176149999999998</v>
      </c>
      <c r="AK51" s="37">
        <v>5.4097220000000004</v>
      </c>
      <c r="AL51" s="37">
        <v>13.33301</v>
      </c>
      <c r="AM51" s="37">
        <v>4.9054710000000004</v>
      </c>
      <c r="AN51" s="37">
        <v>5.6206120000000004</v>
      </c>
      <c r="AO51" s="37">
        <v>7.7174560000000003</v>
      </c>
      <c r="AP51" s="37">
        <v>15.194739999999999</v>
      </c>
      <c r="AQ51" s="37">
        <v>9.6051979999999997</v>
      </c>
      <c r="AR51" s="37">
        <v>6.6419509999999997</v>
      </c>
      <c r="AS51" s="37">
        <v>4.7812340000000004</v>
      </c>
      <c r="AT51" s="37">
        <v>4.4081859999999997</v>
      </c>
      <c r="AU51" s="37">
        <v>6.6208450000000001</v>
      </c>
      <c r="AV51" s="37">
        <v>5.8085599999999999</v>
      </c>
      <c r="AW51" s="37">
        <v>7.1456059999999999</v>
      </c>
      <c r="AX51" s="37">
        <v>11.729509999999999</v>
      </c>
      <c r="AY51" s="37">
        <v>9.9916579999999993</v>
      </c>
      <c r="AZ51" s="37">
        <v>8.0259750000000007</v>
      </c>
      <c r="BA51" s="37">
        <v>10.396850000000001</v>
      </c>
      <c r="BB51" s="37">
        <v>5.2756179999999997</v>
      </c>
      <c r="BC51" s="37">
        <v>5.6132460000000002</v>
      </c>
      <c r="BD51" s="37">
        <v>6.4459200000000001</v>
      </c>
      <c r="BE51" s="37">
        <v>6.6615279999999997</v>
      </c>
      <c r="BF51" s="37">
        <v>5.3251179999999998</v>
      </c>
      <c r="BG51" s="37">
        <v>6.4607020000000004</v>
      </c>
      <c r="BH51" s="37">
        <v>7.9768309999999998</v>
      </c>
      <c r="BI51" s="37">
        <v>9.0831119999999999</v>
      </c>
      <c r="BJ51" s="37">
        <v>2.5610849999999998</v>
      </c>
      <c r="BK51" s="37">
        <v>7.9270430000000003</v>
      </c>
      <c r="BL51" s="37">
        <v>6.7590050000000002</v>
      </c>
      <c r="BM51" s="37">
        <v>11.96902</v>
      </c>
      <c r="BN51" s="37">
        <v>3.0194939999999999</v>
      </c>
      <c r="BO51" s="37">
        <v>6.7585519999999999</v>
      </c>
      <c r="BP51" s="37">
        <v>6.2104929999999996</v>
      </c>
      <c r="BQ51" s="37">
        <v>5.0872019999999996</v>
      </c>
      <c r="BR51" s="37">
        <v>5.4299400000000002</v>
      </c>
      <c r="BS51" s="37">
        <v>3.0813220000000001</v>
      </c>
      <c r="BT51" s="37">
        <v>8.0971980000000006</v>
      </c>
      <c r="BU51" s="37">
        <v>6.4927279999999996</v>
      </c>
      <c r="BV51" s="37">
        <v>7.9724279999999998</v>
      </c>
      <c r="BW51" s="37">
        <v>6.240208</v>
      </c>
      <c r="BX51" s="37">
        <v>8.6715269999999993</v>
      </c>
      <c r="BY51" s="37">
        <v>5.6856400000000002</v>
      </c>
      <c r="BZ51" s="37">
        <v>7.6501520000000003</v>
      </c>
      <c r="CA51" s="37">
        <v>9.8263499999999997</v>
      </c>
      <c r="CB51" s="37">
        <v>13.38133</v>
      </c>
      <c r="CC51" s="37">
        <v>9.7036879999999996</v>
      </c>
      <c r="CD51" s="37">
        <v>4.4495079999999998</v>
      </c>
      <c r="CE51" s="37">
        <v>8.8619280000000007</v>
      </c>
      <c r="CF51" s="37">
        <v>7.525112</v>
      </c>
      <c r="CG51" s="37">
        <v>7.976286</v>
      </c>
      <c r="CH51" s="39">
        <f t="shared" ref="CH51:CH53" si="10">AVERAGE(I51,L51,N51:O51,R51:S51,W51,Y51,AA51,AE51,AJ51,AL51,AN51:AO51,AS51,AU51:AX51,BB51:BC51,BE51:BF51,BJ51,BL51,BQ51,BZ51:CA51,CC51:CE51)</f>
        <v>7.4547979032258054</v>
      </c>
      <c r="CI51" s="37">
        <f t="shared" ref="CI51:CI53" si="11">AVERAGE(T51,AE51,O51,AQ51,AY51)</f>
        <v>10.758387000000001</v>
      </c>
      <c r="CJ51" s="37">
        <f t="shared" ref="CJ51:CJ53" si="12">AVERAGE(L51,N51,AS51,BJ51,BQ51)</f>
        <v>4.0338278000000001</v>
      </c>
    </row>
    <row r="52" spans="1:88" ht="21" x14ac:dyDescent="0.35">
      <c r="A52" s="57"/>
      <c r="B52" s="65">
        <v>49</v>
      </c>
      <c r="C52" s="51" t="s">
        <v>106</v>
      </c>
      <c r="D52" s="56" t="s">
        <v>288</v>
      </c>
      <c r="E52" s="54" t="s">
        <v>283</v>
      </c>
      <c r="F52" s="37">
        <v>6.2746529999999998</v>
      </c>
      <c r="G52" s="37">
        <v>13.133430000000001</v>
      </c>
      <c r="H52" s="37">
        <v>12.61402</v>
      </c>
      <c r="I52" s="37">
        <v>9.2371060000000007</v>
      </c>
      <c r="J52" s="37">
        <v>7.1452179999999998</v>
      </c>
      <c r="K52" s="37">
        <v>13.0261</v>
      </c>
      <c r="L52" s="37">
        <v>4.345504</v>
      </c>
      <c r="M52" s="37">
        <v>12.90631</v>
      </c>
      <c r="N52" s="37">
        <v>5.5499919999999996</v>
      </c>
      <c r="O52" s="37">
        <v>15.77941</v>
      </c>
      <c r="P52" s="37">
        <v>8.2785480000000007</v>
      </c>
      <c r="Q52" s="37">
        <v>12.11342</v>
      </c>
      <c r="R52" s="37">
        <v>10.66605</v>
      </c>
      <c r="S52" s="37">
        <v>8.7794919999999994</v>
      </c>
      <c r="T52" s="37">
        <v>11.164820000000001</v>
      </c>
      <c r="U52" s="37">
        <v>10.462580000000001</v>
      </c>
      <c r="V52" s="37">
        <v>9.31372</v>
      </c>
      <c r="W52" s="37">
        <v>10.48183</v>
      </c>
      <c r="X52" s="37">
        <v>8.8330990000000007</v>
      </c>
      <c r="Y52" s="37">
        <v>13.34915</v>
      </c>
      <c r="Z52" s="37">
        <v>8.6623990000000006</v>
      </c>
      <c r="AA52" s="37">
        <v>5.992146</v>
      </c>
      <c r="AB52" s="37">
        <v>11.29119</v>
      </c>
      <c r="AC52" s="37">
        <v>9.5695940000000004</v>
      </c>
      <c r="AD52" s="37">
        <v>11.34243</v>
      </c>
      <c r="AE52" s="37">
        <v>8.4156669999999991</v>
      </c>
      <c r="AF52" s="37">
        <v>9.3716439999999999</v>
      </c>
      <c r="AG52" s="37">
        <v>10.073589999999999</v>
      </c>
      <c r="AH52" s="37">
        <v>8.7840589999999992</v>
      </c>
      <c r="AI52" s="37">
        <v>9.667961</v>
      </c>
      <c r="AJ52" s="37">
        <v>7.9342540000000001</v>
      </c>
      <c r="AK52" s="37">
        <v>8.1091090000000001</v>
      </c>
      <c r="AL52" s="37">
        <v>15.90889</v>
      </c>
      <c r="AM52" s="37">
        <v>5.8852570000000002</v>
      </c>
      <c r="AN52" s="37">
        <v>7.7415520000000004</v>
      </c>
      <c r="AO52" s="37">
        <v>10.63954</v>
      </c>
      <c r="AP52" s="37">
        <v>12.80231</v>
      </c>
      <c r="AQ52" s="37">
        <v>10.947480000000001</v>
      </c>
      <c r="AR52" s="37">
        <v>8.9119639999999993</v>
      </c>
      <c r="AS52" s="37">
        <v>8.7857240000000001</v>
      </c>
      <c r="AT52" s="37">
        <v>7.1869059999999996</v>
      </c>
      <c r="AU52" s="37">
        <v>9.4310419999999997</v>
      </c>
      <c r="AV52" s="37">
        <v>8.3743689999999997</v>
      </c>
      <c r="AW52" s="37">
        <v>8.9911670000000008</v>
      </c>
      <c r="AX52" s="37">
        <v>10.636060000000001</v>
      </c>
      <c r="AY52" s="37">
        <v>12.004490000000001</v>
      </c>
      <c r="AZ52" s="37">
        <v>11.212109999999999</v>
      </c>
      <c r="BA52" s="37">
        <v>12.84775</v>
      </c>
      <c r="BB52" s="37">
        <v>5.9387059999999998</v>
      </c>
      <c r="BC52" s="37">
        <v>6.6563840000000001</v>
      </c>
      <c r="BD52" s="37">
        <v>12.263489999999999</v>
      </c>
      <c r="BE52" s="37">
        <v>10.62383</v>
      </c>
      <c r="BF52" s="37">
        <v>9.0831680000000006</v>
      </c>
      <c r="BG52" s="37">
        <v>10.41672</v>
      </c>
      <c r="BH52" s="37">
        <v>8.8565009999999997</v>
      </c>
      <c r="BI52" s="37">
        <v>11.566800000000001</v>
      </c>
      <c r="BJ52" s="37">
        <v>4.3816750000000004</v>
      </c>
      <c r="BK52" s="37">
        <v>11.35111</v>
      </c>
      <c r="BL52" s="37">
        <v>9.1516190000000002</v>
      </c>
      <c r="BM52" s="37">
        <v>14.51864</v>
      </c>
      <c r="BN52" s="37">
        <v>5.6292119999999999</v>
      </c>
      <c r="BO52" s="37">
        <v>12.24146</v>
      </c>
      <c r="BP52" s="37">
        <v>8.5127210000000009</v>
      </c>
      <c r="BQ52" s="37">
        <v>6.417618</v>
      </c>
      <c r="BR52" s="37">
        <v>8.7450130000000001</v>
      </c>
      <c r="BS52" s="37">
        <v>4.6711590000000003</v>
      </c>
      <c r="BT52" s="37">
        <v>11.509829999999999</v>
      </c>
      <c r="BU52" s="37">
        <v>10.53505</v>
      </c>
      <c r="BV52" s="37">
        <v>6.9637539999999998</v>
      </c>
      <c r="BW52" s="37">
        <v>10.916679999999999</v>
      </c>
      <c r="BX52" s="37">
        <v>12.39589</v>
      </c>
      <c r="BY52" s="37">
        <v>10.37074</v>
      </c>
      <c r="BZ52" s="37">
        <v>8.1531420000000008</v>
      </c>
      <c r="CA52" s="37">
        <v>11.229520000000001</v>
      </c>
      <c r="CB52" s="37">
        <v>11.39357</v>
      </c>
      <c r="CC52" s="37">
        <v>10.36003</v>
      </c>
      <c r="CD52" s="37">
        <v>8.2363429999999997</v>
      </c>
      <c r="CE52" s="37">
        <v>10.51177</v>
      </c>
      <c r="CF52" s="37">
        <v>10.250400000000001</v>
      </c>
      <c r="CG52" s="37">
        <v>9.6903939999999995</v>
      </c>
      <c r="CH52" s="39">
        <f t="shared" si="10"/>
        <v>9.0897661290322578</v>
      </c>
      <c r="CI52" s="37">
        <f t="shared" si="11"/>
        <v>11.662373399999998</v>
      </c>
      <c r="CJ52" s="37">
        <f t="shared" si="12"/>
        <v>5.8961026000000007</v>
      </c>
    </row>
    <row r="53" spans="1:88" ht="21" x14ac:dyDescent="0.35">
      <c r="A53" s="57"/>
      <c r="B53" s="65">
        <v>50</v>
      </c>
      <c r="C53" s="51" t="s">
        <v>106</v>
      </c>
      <c r="D53" s="56" t="s">
        <v>289</v>
      </c>
      <c r="E53" s="54" t="s">
        <v>283</v>
      </c>
      <c r="F53" s="37">
        <v>17.689053000000001</v>
      </c>
      <c r="G53" s="37">
        <v>28.287199999999999</v>
      </c>
      <c r="H53" s="37">
        <v>31.94333</v>
      </c>
      <c r="I53" s="37">
        <v>21.511085999999999</v>
      </c>
      <c r="J53" s="37">
        <v>23.599898</v>
      </c>
      <c r="K53" s="37">
        <v>29.44942</v>
      </c>
      <c r="L53" s="37">
        <v>14.668673999999999</v>
      </c>
      <c r="M53" s="37">
        <v>27.038800000000002</v>
      </c>
      <c r="N53" s="37">
        <v>14.652930999999999</v>
      </c>
      <c r="O53" s="37">
        <v>35.005600000000001</v>
      </c>
      <c r="P53" s="37">
        <v>26.078498</v>
      </c>
      <c r="Q53" s="37">
        <v>28.792149999999999</v>
      </c>
      <c r="R53" s="37">
        <v>28.662260000000003</v>
      </c>
      <c r="S53" s="37">
        <v>29.735481999999998</v>
      </c>
      <c r="T53" s="37">
        <v>27.955690000000004</v>
      </c>
      <c r="U53" s="37">
        <v>24.406289999999998</v>
      </c>
      <c r="V53" s="37">
        <v>24.936160000000001</v>
      </c>
      <c r="W53" s="37">
        <v>25.673030000000001</v>
      </c>
      <c r="X53" s="37">
        <v>23.676138999999999</v>
      </c>
      <c r="Y53" s="37">
        <v>34.489150000000002</v>
      </c>
      <c r="Z53" s="37">
        <v>23.503219000000001</v>
      </c>
      <c r="AA53" s="37">
        <v>18.215125999999998</v>
      </c>
      <c r="AB53" s="37">
        <v>25.794260000000001</v>
      </c>
      <c r="AC53" s="37">
        <v>26.427723999999998</v>
      </c>
      <c r="AD53" s="37">
        <v>28.22907</v>
      </c>
      <c r="AE53" s="37">
        <v>32.277616999999999</v>
      </c>
      <c r="AF53" s="37">
        <v>20.758264</v>
      </c>
      <c r="AG53" s="37">
        <v>26.624119999999998</v>
      </c>
      <c r="AH53" s="37">
        <v>23.451819</v>
      </c>
      <c r="AI53" s="37">
        <v>25.283951000000002</v>
      </c>
      <c r="AJ53" s="37">
        <v>21.799793999999999</v>
      </c>
      <c r="AK53" s="37">
        <v>20.017818999999999</v>
      </c>
      <c r="AL53" s="37">
        <v>35.603079999999999</v>
      </c>
      <c r="AM53" s="37">
        <v>19.069177</v>
      </c>
      <c r="AN53" s="37">
        <v>19.387481999999999</v>
      </c>
      <c r="AO53" s="37">
        <v>28.22222</v>
      </c>
      <c r="AP53" s="37">
        <v>28.742899999999999</v>
      </c>
      <c r="AQ53" s="37">
        <v>27.782550000000001</v>
      </c>
      <c r="AR53" s="37">
        <v>23.056833999999998</v>
      </c>
      <c r="AS53" s="37">
        <v>17.327662</v>
      </c>
      <c r="AT53" s="37">
        <v>20.814565999999999</v>
      </c>
      <c r="AU53" s="37">
        <v>25.602821999999996</v>
      </c>
      <c r="AV53" s="37">
        <v>24.355919</v>
      </c>
      <c r="AW53" s="37">
        <v>27.504246999999999</v>
      </c>
      <c r="AX53" s="37">
        <v>30.510390000000001</v>
      </c>
      <c r="AY53" s="37">
        <v>30.854240000000001</v>
      </c>
      <c r="AZ53" s="37">
        <v>29.533529999999999</v>
      </c>
      <c r="BA53" s="37">
        <v>27.789629999999999</v>
      </c>
      <c r="BB53" s="37">
        <v>20.688355999999999</v>
      </c>
      <c r="BC53" s="37">
        <v>17.071334</v>
      </c>
      <c r="BD53" s="37">
        <v>27.610529999999997</v>
      </c>
      <c r="BE53" s="37">
        <v>25.02234</v>
      </c>
      <c r="BF53" s="37">
        <v>19.305987999999999</v>
      </c>
      <c r="BG53" s="37">
        <v>20.068142000000002</v>
      </c>
      <c r="BH53" s="37">
        <v>23.221890999999999</v>
      </c>
      <c r="BI53" s="37">
        <v>27.019649999999999</v>
      </c>
      <c r="BJ53" s="37">
        <v>17.150865</v>
      </c>
      <c r="BK53" s="37">
        <v>28.028660000000002</v>
      </c>
      <c r="BL53" s="37">
        <v>20.415209000000001</v>
      </c>
      <c r="BM53" s="37">
        <v>32.623390000000001</v>
      </c>
      <c r="BN53" s="37">
        <v>12.108176</v>
      </c>
      <c r="BO53" s="37">
        <v>22.854970000000002</v>
      </c>
      <c r="BP53" s="37">
        <v>19.178321</v>
      </c>
      <c r="BQ53" s="37">
        <v>17.119478000000001</v>
      </c>
      <c r="BR53" s="37">
        <v>26.304993</v>
      </c>
      <c r="BS53" s="37">
        <v>16.917798999999999</v>
      </c>
      <c r="BT53" s="37">
        <v>28.358489999999996</v>
      </c>
      <c r="BU53" s="37">
        <v>23.99184</v>
      </c>
      <c r="BV53" s="37">
        <v>22.938934</v>
      </c>
      <c r="BW53" s="37">
        <v>26.663699999999999</v>
      </c>
      <c r="BX53" s="37">
        <v>26.49267</v>
      </c>
      <c r="BY53" s="37">
        <v>19.568317999999998</v>
      </c>
      <c r="BZ53" s="37">
        <v>18.067775000000001</v>
      </c>
      <c r="CA53" s="37">
        <v>31.701810000000002</v>
      </c>
      <c r="CB53" s="37">
        <v>29.394120000000001</v>
      </c>
      <c r="CC53" s="37">
        <v>28.776879999999998</v>
      </c>
      <c r="CD53" s="37">
        <v>19.692532999999997</v>
      </c>
      <c r="CE53" s="37">
        <v>24.205199999999998</v>
      </c>
      <c r="CF53" s="37">
        <v>23.753920000000001</v>
      </c>
      <c r="CG53" s="37">
        <v>25.127443999999997</v>
      </c>
      <c r="CH53" s="39">
        <f t="shared" si="10"/>
        <v>24.013623870967734</v>
      </c>
      <c r="CI53" s="37">
        <f t="shared" si="11"/>
        <v>30.7751394</v>
      </c>
      <c r="CJ53" s="37">
        <f t="shared" si="12"/>
        <v>16.183921999999999</v>
      </c>
    </row>
    <row r="54" spans="1:88" x14ac:dyDescent="0.35">
      <c r="B54" s="65">
        <v>51</v>
      </c>
      <c r="C54" s="51" t="s">
        <v>106</v>
      </c>
    </row>
    <row r="55" spans="1:88" x14ac:dyDescent="0.35">
      <c r="B55" s="65">
        <v>52</v>
      </c>
      <c r="C55" s="51" t="s">
        <v>106</v>
      </c>
    </row>
    <row r="56" spans="1:88" x14ac:dyDescent="0.35">
      <c r="B56" s="65">
        <v>53</v>
      </c>
      <c r="C56" s="51" t="s">
        <v>106</v>
      </c>
    </row>
    <row r="57" spans="1:88" ht="19" x14ac:dyDescent="0.35">
      <c r="B57" s="65">
        <v>54</v>
      </c>
      <c r="C57" s="51" t="s">
        <v>114</v>
      </c>
      <c r="D57" s="60" t="s">
        <v>154</v>
      </c>
      <c r="E57" s="55"/>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39"/>
      <c r="CI57" s="37"/>
      <c r="CJ57" s="37"/>
    </row>
    <row r="58" spans="1:88" ht="19" x14ac:dyDescent="0.35">
      <c r="B58" s="65">
        <v>55</v>
      </c>
      <c r="C58" s="51" t="s">
        <v>114</v>
      </c>
      <c r="D58" s="60" t="s">
        <v>155</v>
      </c>
      <c r="E58" s="55"/>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39"/>
      <c r="CI58" s="37"/>
      <c r="CJ58" s="37"/>
    </row>
    <row r="59" spans="1:88" customFormat="1" ht="19" x14ac:dyDescent="0.35">
      <c r="A59" s="57"/>
      <c r="B59" s="65">
        <v>56</v>
      </c>
      <c r="C59" s="51" t="s">
        <v>114</v>
      </c>
      <c r="D59" s="56" t="s">
        <v>290</v>
      </c>
      <c r="E59" s="52" t="s">
        <v>283</v>
      </c>
      <c r="F59" s="37">
        <v>21.190639999999998</v>
      </c>
      <c r="G59" s="37">
        <v>19.041399999999999</v>
      </c>
      <c r="H59" s="37">
        <v>12.613110000000001</v>
      </c>
      <c r="I59" s="37">
        <v>8.3728809999999996</v>
      </c>
      <c r="J59" s="37">
        <v>18.74963</v>
      </c>
      <c r="K59" s="37">
        <v>14.031650000000001</v>
      </c>
      <c r="L59" s="37">
        <v>16.690719999999999</v>
      </c>
      <c r="M59" s="37">
        <v>16.63007</v>
      </c>
      <c r="N59" s="37">
        <v>14.423640000000001</v>
      </c>
      <c r="O59" s="37">
        <v>7.968572</v>
      </c>
      <c r="P59" s="37">
        <v>18.66478</v>
      </c>
      <c r="Q59" s="37">
        <v>20.514119999999998</v>
      </c>
      <c r="R59" s="37">
        <v>13.61586</v>
      </c>
      <c r="S59" s="37">
        <v>7.8332129999999998</v>
      </c>
      <c r="T59" s="37">
        <v>16.379840000000002</v>
      </c>
      <c r="U59" s="37">
        <v>13.253869999999999</v>
      </c>
      <c r="V59" s="37">
        <v>15.78166</v>
      </c>
      <c r="W59" s="37">
        <v>15.88552</v>
      </c>
      <c r="X59" s="37">
        <v>24.834289999999999</v>
      </c>
      <c r="Y59" s="37">
        <v>14.7074</v>
      </c>
      <c r="Z59" s="37">
        <v>20.85772</v>
      </c>
      <c r="AA59" s="37">
        <v>9.386946</v>
      </c>
      <c r="AB59" s="37">
        <v>16.854489999999998</v>
      </c>
      <c r="AC59" s="37">
        <v>14.68614</v>
      </c>
      <c r="AD59" s="37">
        <v>15.064080000000001</v>
      </c>
      <c r="AE59" s="37">
        <v>7.9093980000000004</v>
      </c>
      <c r="AF59" s="37">
        <v>15.459009999999999</v>
      </c>
      <c r="AG59" s="37">
        <v>18.897500000000001</v>
      </c>
      <c r="AH59" s="37">
        <v>19.800730000000001</v>
      </c>
      <c r="AI59" s="37">
        <v>18.708480000000002</v>
      </c>
      <c r="AJ59" s="37">
        <v>12.49352</v>
      </c>
      <c r="AK59" s="37">
        <v>16.67943</v>
      </c>
      <c r="AL59" s="37">
        <v>7.6420529999999998</v>
      </c>
      <c r="AM59" s="37">
        <v>18.233499999999999</v>
      </c>
      <c r="AN59" s="37">
        <v>14.53323</v>
      </c>
      <c r="AO59" s="37">
        <v>8.8976140000000008</v>
      </c>
      <c r="AP59" s="37">
        <v>13.90366</v>
      </c>
      <c r="AQ59" s="37">
        <v>14.2011</v>
      </c>
      <c r="AR59" s="37">
        <v>16.47129</v>
      </c>
      <c r="AS59" s="37">
        <v>10.02609</v>
      </c>
      <c r="AT59" s="37">
        <v>23.277539999999998</v>
      </c>
      <c r="AU59" s="37">
        <v>10.96787</v>
      </c>
      <c r="AV59" s="37">
        <v>9.8120399999999997</v>
      </c>
      <c r="AW59" s="37">
        <v>11.10671</v>
      </c>
      <c r="AX59" s="37">
        <v>8.3285520000000002</v>
      </c>
      <c r="AY59" s="37">
        <v>16.779730000000001</v>
      </c>
      <c r="AZ59" s="37">
        <v>16.1389</v>
      </c>
      <c r="BA59" s="37">
        <v>18.915959999999998</v>
      </c>
      <c r="BB59" s="37">
        <v>6.4369800000000001</v>
      </c>
      <c r="BC59" s="37">
        <v>17.041409999999999</v>
      </c>
      <c r="BD59" s="37">
        <v>18.070499999999999</v>
      </c>
      <c r="BE59" s="37">
        <v>16.518129999999999</v>
      </c>
      <c r="BF59" s="37">
        <v>23.111630000000002</v>
      </c>
      <c r="BG59" s="37">
        <v>19.73302</v>
      </c>
      <c r="BH59" s="37">
        <v>19.715789999999998</v>
      </c>
      <c r="BI59" s="37">
        <v>21.18543</v>
      </c>
      <c r="BJ59" s="37">
        <v>15.98077</v>
      </c>
      <c r="BK59" s="37">
        <v>19.022220000000001</v>
      </c>
      <c r="BL59" s="37">
        <v>19.04541</v>
      </c>
      <c r="BM59" s="37">
        <v>18.016780000000001</v>
      </c>
      <c r="BN59" s="37">
        <v>20.064640000000001</v>
      </c>
      <c r="BO59" s="37">
        <v>15.798730000000001</v>
      </c>
      <c r="BP59" s="37">
        <v>20.98169</v>
      </c>
      <c r="BQ59" s="37">
        <v>15.948919999999999</v>
      </c>
      <c r="BR59" s="37">
        <v>17.311260000000001</v>
      </c>
      <c r="BS59" s="37">
        <v>17.67052</v>
      </c>
      <c r="BT59" s="37">
        <v>16.97955</v>
      </c>
      <c r="BU59" s="37">
        <v>19.678260000000002</v>
      </c>
      <c r="BV59" s="37">
        <v>20.051449999999999</v>
      </c>
      <c r="BW59" s="37">
        <v>16.74474</v>
      </c>
      <c r="BX59" s="37">
        <v>21.664560000000002</v>
      </c>
      <c r="BY59" s="37">
        <v>19.177109999999999</v>
      </c>
      <c r="BZ59" s="37">
        <v>9.2679290000000005</v>
      </c>
      <c r="CA59" s="37">
        <v>7.74587</v>
      </c>
      <c r="CB59" s="37">
        <v>16.373670000000001</v>
      </c>
      <c r="CC59" s="37">
        <v>8.3748939999999994</v>
      </c>
      <c r="CD59" s="37">
        <v>20.023620000000001</v>
      </c>
      <c r="CE59" s="37">
        <v>17.24352</v>
      </c>
      <c r="CF59" s="37">
        <v>17.569320000000001</v>
      </c>
      <c r="CG59" s="37">
        <v>13.115130000000001</v>
      </c>
      <c r="CH59" s="39">
        <f t="shared" ref="CH59:CH60" si="13">AVERAGE(I59,L59,N59:O59,R59:S59,W59,Y59,AA59,AE59,AJ59,AL59,AN59:AO59,AS59,AU59:AX59,BB59:BC59,BE59:BF59,BJ59,BL59,BQ59,BZ59:CA59,CC59:CE59)</f>
        <v>12.494868129032257</v>
      </c>
      <c r="CI59" s="37">
        <f t="shared" ref="CI59:CI60" si="14">AVERAGE(T59,AE59,O59,AQ59,AY59)</f>
        <v>12.647728000000001</v>
      </c>
      <c r="CJ59" s="37">
        <f t="shared" ref="CJ59:CJ60" si="15">AVERAGE(L59,N59,AS59,BJ59,BQ59)</f>
        <v>14.614027999999999</v>
      </c>
    </row>
    <row r="60" spans="1:88" customFormat="1" ht="21" x14ac:dyDescent="0.35">
      <c r="B60" s="65">
        <v>57</v>
      </c>
      <c r="C60" s="51" t="s">
        <v>114</v>
      </c>
      <c r="D60" s="56" t="s">
        <v>207</v>
      </c>
      <c r="E60" s="52" t="s">
        <v>202</v>
      </c>
      <c r="F60" s="37">
        <v>53.64</v>
      </c>
      <c r="G60" s="37">
        <v>48.97</v>
      </c>
      <c r="H60" s="37">
        <v>45.91</v>
      </c>
      <c r="I60" s="37">
        <v>48.18</v>
      </c>
      <c r="J60" s="37">
        <v>54.46</v>
      </c>
      <c r="K60" s="37">
        <v>45.05</v>
      </c>
      <c r="L60" s="37">
        <v>60.02</v>
      </c>
      <c r="M60" s="37">
        <v>46.6</v>
      </c>
      <c r="N60" s="37">
        <v>44.99</v>
      </c>
      <c r="O60" s="37">
        <v>26.46</v>
      </c>
      <c r="P60" s="37">
        <v>44.86</v>
      </c>
      <c r="Q60" s="37">
        <v>52.93</v>
      </c>
      <c r="R60" s="37">
        <v>44.02</v>
      </c>
      <c r="S60" s="37">
        <v>35.65</v>
      </c>
      <c r="T60" s="37">
        <v>34.51</v>
      </c>
      <c r="U60" s="37">
        <v>44.87</v>
      </c>
      <c r="V60" s="37">
        <v>49.16</v>
      </c>
      <c r="W60" s="37">
        <v>47.14</v>
      </c>
      <c r="X60" s="37">
        <v>55.67</v>
      </c>
      <c r="Y60" s="37">
        <v>48.46</v>
      </c>
      <c r="Z60" s="37">
        <v>47.72</v>
      </c>
      <c r="AA60" s="37">
        <v>42.8</v>
      </c>
      <c r="AB60" s="37">
        <v>49.5</v>
      </c>
      <c r="AC60" s="37">
        <v>49.46</v>
      </c>
      <c r="AD60" s="37">
        <v>48.15</v>
      </c>
      <c r="AE60" s="37">
        <v>25</v>
      </c>
      <c r="AF60" s="37">
        <v>50.03</v>
      </c>
      <c r="AG60" s="37">
        <v>42.37</v>
      </c>
      <c r="AH60" s="37">
        <v>48.25</v>
      </c>
      <c r="AI60" s="37">
        <v>47.23</v>
      </c>
      <c r="AJ60" s="37">
        <v>45.95</v>
      </c>
      <c r="AK60" s="37">
        <v>45.1</v>
      </c>
      <c r="AL60" s="37">
        <v>33.14</v>
      </c>
      <c r="AM60" s="37">
        <v>50.7</v>
      </c>
      <c r="AN60" s="37">
        <v>43.99</v>
      </c>
      <c r="AO60" s="37">
        <v>44.86</v>
      </c>
      <c r="AP60" s="37">
        <v>47.81</v>
      </c>
      <c r="AQ60" s="37">
        <v>57.22</v>
      </c>
      <c r="AR60" s="37">
        <v>55.55</v>
      </c>
      <c r="AS60" s="37">
        <v>38.39</v>
      </c>
      <c r="AT60" s="37">
        <v>54.35</v>
      </c>
      <c r="AU60" s="37">
        <v>41.07</v>
      </c>
      <c r="AV60" s="37">
        <v>46.7</v>
      </c>
      <c r="AW60" s="37">
        <v>41.11</v>
      </c>
      <c r="AX60" s="37">
        <v>37.520000000000003</v>
      </c>
      <c r="AY60" s="37">
        <v>47.57</v>
      </c>
      <c r="AZ60" s="37">
        <v>49.87</v>
      </c>
      <c r="BA60" s="37">
        <v>51.51</v>
      </c>
      <c r="BB60" s="37">
        <v>28.59</v>
      </c>
      <c r="BC60" s="37">
        <v>46.65</v>
      </c>
      <c r="BD60" s="37">
        <v>51.3</v>
      </c>
      <c r="BE60" s="37">
        <v>44.17</v>
      </c>
      <c r="BF60" s="37">
        <v>55.87</v>
      </c>
      <c r="BG60" s="37">
        <v>45.77</v>
      </c>
      <c r="BH60" s="37">
        <v>54.91</v>
      </c>
      <c r="BI60" s="37">
        <v>44.29</v>
      </c>
      <c r="BJ60" s="37">
        <v>46.91</v>
      </c>
      <c r="BK60" s="37">
        <v>53.16</v>
      </c>
      <c r="BL60" s="37">
        <v>51.47</v>
      </c>
      <c r="BM60" s="37">
        <v>54.51</v>
      </c>
      <c r="BN60" s="37">
        <v>58.2</v>
      </c>
      <c r="BO60" s="37">
        <v>46.84</v>
      </c>
      <c r="BP60" s="37">
        <v>44.9</v>
      </c>
      <c r="BQ60" s="37">
        <v>50.18</v>
      </c>
      <c r="BR60" s="37">
        <v>48.1</v>
      </c>
      <c r="BS60" s="37">
        <v>59.23</v>
      </c>
      <c r="BT60" s="37">
        <v>38.32</v>
      </c>
      <c r="BU60" s="37">
        <v>56.34</v>
      </c>
      <c r="BV60" s="37">
        <v>49.81</v>
      </c>
      <c r="BW60" s="37">
        <v>45.83</v>
      </c>
      <c r="BX60" s="37">
        <v>53.39</v>
      </c>
      <c r="BY60" s="37">
        <v>50.21</v>
      </c>
      <c r="BZ60" s="37">
        <v>39.07</v>
      </c>
      <c r="CA60" s="37">
        <v>33.450000000000003</v>
      </c>
      <c r="CB60" s="37">
        <v>54.56</v>
      </c>
      <c r="CC60" s="37">
        <v>33.28</v>
      </c>
      <c r="CD60" s="37">
        <v>52.82</v>
      </c>
      <c r="CE60" s="37">
        <v>49.58</v>
      </c>
      <c r="CF60" s="37">
        <v>49.88</v>
      </c>
      <c r="CG60" s="37">
        <v>42.99</v>
      </c>
      <c r="CH60" s="39">
        <f t="shared" si="13"/>
        <v>42.82225806451612</v>
      </c>
      <c r="CI60" s="37">
        <f t="shared" si="14"/>
        <v>38.152000000000001</v>
      </c>
      <c r="CJ60" s="37">
        <f t="shared" si="15"/>
        <v>48.097999999999999</v>
      </c>
    </row>
    <row r="61" spans="1:88" ht="19" x14ac:dyDescent="0.35">
      <c r="B61" s="65">
        <v>58</v>
      </c>
      <c r="C61" s="51" t="s">
        <v>114</v>
      </c>
      <c r="D61" s="56"/>
      <c r="E61" s="52"/>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S61" s="37"/>
      <c r="BT61" s="37"/>
      <c r="BU61" s="37"/>
      <c r="BV61" s="37"/>
      <c r="BW61" s="37"/>
      <c r="BX61" s="37"/>
      <c r="BY61" s="37"/>
      <c r="BZ61" s="37"/>
      <c r="CA61" s="37"/>
      <c r="CB61" s="37"/>
      <c r="CC61" s="37"/>
      <c r="CD61" s="37"/>
      <c r="CE61" s="37"/>
      <c r="CF61" s="37"/>
      <c r="CG61" s="37"/>
      <c r="CH61" s="39"/>
      <c r="CI61" s="37"/>
      <c r="CJ61" s="37"/>
    </row>
    <row r="62" spans="1:88" ht="19" x14ac:dyDescent="0.35">
      <c r="B62" s="65">
        <v>59</v>
      </c>
      <c r="C62" s="51" t="s">
        <v>114</v>
      </c>
      <c r="D62" s="60" t="s">
        <v>156</v>
      </c>
      <c r="E62" s="52"/>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37"/>
      <c r="BS62" s="37"/>
      <c r="BT62" s="37"/>
      <c r="BU62" s="37"/>
      <c r="BV62" s="37"/>
      <c r="BW62" s="37"/>
      <c r="BX62" s="37"/>
      <c r="BY62" s="37"/>
      <c r="BZ62" s="37"/>
      <c r="CA62" s="37"/>
      <c r="CB62" s="37"/>
      <c r="CC62" s="37"/>
      <c r="CD62" s="37"/>
      <c r="CE62" s="37"/>
      <c r="CF62" s="37"/>
      <c r="CG62" s="37"/>
      <c r="CH62" s="39"/>
      <c r="CI62" s="37"/>
      <c r="CJ62" s="37"/>
    </row>
    <row r="63" spans="1:88" ht="19" x14ac:dyDescent="0.35">
      <c r="A63" s="57"/>
      <c r="B63" s="65">
        <v>60</v>
      </c>
      <c r="C63" s="51" t="s">
        <v>114</v>
      </c>
      <c r="D63" s="56" t="s">
        <v>291</v>
      </c>
      <c r="E63" s="52" t="s">
        <v>283</v>
      </c>
      <c r="F63" s="37">
        <v>4.3077249999999996</v>
      </c>
      <c r="G63" s="37">
        <v>4.3584709999999998</v>
      </c>
      <c r="H63" s="37">
        <v>5.393402</v>
      </c>
      <c r="I63" s="37">
        <v>4.370139</v>
      </c>
      <c r="J63" s="37">
        <v>3.6924959999999998</v>
      </c>
      <c r="K63" s="37">
        <v>4.3395210000000004</v>
      </c>
      <c r="L63" s="37">
        <v>2.7337159999999998</v>
      </c>
      <c r="M63" s="37">
        <v>3.0560510000000001</v>
      </c>
      <c r="N63" s="37">
        <v>2.5710419999999998</v>
      </c>
      <c r="O63" s="37">
        <v>3.4904480000000002</v>
      </c>
      <c r="P63" s="37">
        <v>2.7569129999999999</v>
      </c>
      <c r="Q63" s="37">
        <v>2.4002330000000001</v>
      </c>
      <c r="R63" s="37">
        <v>5.3159169999999998</v>
      </c>
      <c r="S63" s="37">
        <v>4.7472380000000003</v>
      </c>
      <c r="T63" s="37">
        <v>3.7560479999999998</v>
      </c>
      <c r="U63" s="37">
        <v>3.8534609999999998</v>
      </c>
      <c r="V63" s="37">
        <v>1.0254909999999999</v>
      </c>
      <c r="W63" s="37">
        <v>6.4596109999999998</v>
      </c>
      <c r="X63" s="37">
        <v>1.351955</v>
      </c>
      <c r="Y63" s="37">
        <v>3.9223629999999998</v>
      </c>
      <c r="Z63" s="37">
        <v>2.8611409999999999</v>
      </c>
      <c r="AA63" s="37">
        <v>3.4317340000000001</v>
      </c>
      <c r="AB63" s="37">
        <v>3.8758119999999998</v>
      </c>
      <c r="AC63" s="37">
        <v>4.7536959999999997</v>
      </c>
      <c r="AD63" s="37">
        <v>2.8864049999999999</v>
      </c>
      <c r="AE63" s="37">
        <v>3.6613739999999999</v>
      </c>
      <c r="AF63" s="37">
        <v>3.952394</v>
      </c>
      <c r="AG63" s="37">
        <v>3.7301060000000001</v>
      </c>
      <c r="AH63" s="37">
        <v>4.8761479999999997</v>
      </c>
      <c r="AI63" s="37">
        <v>2.3556409999999999</v>
      </c>
      <c r="AJ63" s="37">
        <v>5.1763139999999996</v>
      </c>
      <c r="AK63" s="37">
        <v>3.7233900000000002</v>
      </c>
      <c r="AL63" s="37">
        <v>5.1609389999999999</v>
      </c>
      <c r="AM63" s="37">
        <v>1.086241</v>
      </c>
      <c r="AN63" s="37">
        <v>6.147284</v>
      </c>
      <c r="AO63" s="37">
        <v>2.5685880000000001</v>
      </c>
      <c r="AP63" s="37">
        <v>2.2237040000000001</v>
      </c>
      <c r="AQ63" s="37">
        <v>3.266975</v>
      </c>
      <c r="AR63" s="37">
        <v>2.5930719999999998</v>
      </c>
      <c r="AS63" s="37">
        <v>3.3691949999999999</v>
      </c>
      <c r="AT63" s="37">
        <v>4.2395659999999999</v>
      </c>
      <c r="AU63" s="37">
        <v>5.9137219999999999</v>
      </c>
      <c r="AV63" s="37">
        <v>3.2437580000000001</v>
      </c>
      <c r="AW63" s="37">
        <v>5.7536050000000003</v>
      </c>
      <c r="AX63" s="37">
        <v>4.5348090000000001</v>
      </c>
      <c r="AY63" s="37">
        <v>4.2407659999999998</v>
      </c>
      <c r="AZ63" s="37">
        <v>7.9554369999999999</v>
      </c>
      <c r="BA63" s="37">
        <v>2.2109809999999999</v>
      </c>
      <c r="BB63" s="37">
        <v>4.0249740000000003</v>
      </c>
      <c r="BC63" s="37">
        <v>5.6413580000000003</v>
      </c>
      <c r="BD63" s="37">
        <v>3.1160410000000001</v>
      </c>
      <c r="BE63" s="37">
        <v>6.285609</v>
      </c>
      <c r="BF63" s="37">
        <v>3.0560939999999999</v>
      </c>
      <c r="BG63" s="37">
        <v>2.6190630000000001</v>
      </c>
      <c r="BH63" s="37">
        <v>4.2165369999999998</v>
      </c>
      <c r="BI63" s="37">
        <v>6.6313180000000003</v>
      </c>
      <c r="BJ63" s="37">
        <v>4.7866749999999998</v>
      </c>
      <c r="BK63" s="37">
        <v>1.8824719999999999</v>
      </c>
      <c r="BL63" s="37">
        <v>4.8376590000000004</v>
      </c>
      <c r="BM63" s="37">
        <v>4.3734719999999996</v>
      </c>
      <c r="BN63" s="37">
        <v>0.42977739999999998</v>
      </c>
      <c r="BO63" s="37">
        <v>3.1818870000000001</v>
      </c>
      <c r="BP63" s="37">
        <v>2.165791</v>
      </c>
      <c r="BQ63" s="37">
        <v>5.4935409999999996</v>
      </c>
      <c r="BR63" s="37">
        <v>1.0993919999999999</v>
      </c>
      <c r="BS63" s="37">
        <v>2.7770109999999999</v>
      </c>
      <c r="BT63" s="37">
        <v>2.2173560000000001</v>
      </c>
      <c r="BU63" s="37">
        <v>3.5059010000000002</v>
      </c>
      <c r="BV63" s="37">
        <v>3.2698239999999998</v>
      </c>
      <c r="BW63" s="37">
        <v>3.3650419999999999</v>
      </c>
      <c r="BX63" s="37">
        <v>3.7926120000000001</v>
      </c>
      <c r="BY63" s="37">
        <v>1.5203990000000001</v>
      </c>
      <c r="BZ63" s="37">
        <v>5.1038740000000002</v>
      </c>
      <c r="CA63" s="37">
        <v>6.2941140000000004</v>
      </c>
      <c r="CB63" s="37">
        <v>3.1462599999999998</v>
      </c>
      <c r="CC63" s="37">
        <v>7.0435530000000002</v>
      </c>
      <c r="CD63" s="37">
        <v>7.0020939999999996</v>
      </c>
      <c r="CE63" s="37">
        <v>7.0021170000000001</v>
      </c>
      <c r="CF63" s="37">
        <v>2.175554</v>
      </c>
      <c r="CG63" s="37">
        <v>4.5227589999999998</v>
      </c>
      <c r="CH63" s="39">
        <f t="shared" ref="CH63:CH65" si="16">AVERAGE(I63,L63,N63:O63,R63:S63,W63,Y63,AA63,AE63,AJ63,AL63,AN63:AO63,AS63,AU63:AX63,BB63:BC63,BE63:BF63,BJ63,BL63,BQ63,BZ63:CA63,CC63:CE63)</f>
        <v>4.8110792903225796</v>
      </c>
      <c r="CI63" s="37">
        <f t="shared" ref="CI63:CI65" si="17">AVERAGE(T63,AE63,O63,AQ63,AY63)</f>
        <v>3.6831222000000006</v>
      </c>
      <c r="CJ63" s="37">
        <f t="shared" ref="CJ63:CJ65" si="18">AVERAGE(L63,N63,AS63,BJ63,BQ63)</f>
        <v>3.7908338000000001</v>
      </c>
    </row>
    <row r="64" spans="1:88" ht="19" x14ac:dyDescent="0.35">
      <c r="A64" s="57"/>
      <c r="B64" s="65">
        <v>61</v>
      </c>
      <c r="C64" s="51" t="s">
        <v>114</v>
      </c>
      <c r="D64" s="56" t="s">
        <v>292</v>
      </c>
      <c r="E64" s="52" t="s">
        <v>283</v>
      </c>
      <c r="F64" s="37">
        <v>9.4559339999999992</v>
      </c>
      <c r="G64" s="37">
        <v>15.112550000000001</v>
      </c>
      <c r="H64" s="37">
        <v>11.13547</v>
      </c>
      <c r="I64" s="37">
        <v>6.275639</v>
      </c>
      <c r="J64" s="37">
        <v>12.746560000000001</v>
      </c>
      <c r="K64" s="37">
        <v>12.716379999999999</v>
      </c>
      <c r="L64" s="37">
        <v>6.3329700000000004</v>
      </c>
      <c r="M64" s="37">
        <v>12.68502</v>
      </c>
      <c r="N64" s="37">
        <v>3.7070349999999999</v>
      </c>
      <c r="O64" s="37">
        <v>15.56179</v>
      </c>
      <c r="P64" s="37">
        <v>16.154489999999999</v>
      </c>
      <c r="Q64" s="37">
        <v>16.36589</v>
      </c>
      <c r="R64" s="37">
        <v>12.113390000000001</v>
      </c>
      <c r="S64" s="37">
        <v>8.7184919999999995</v>
      </c>
      <c r="T64" s="37">
        <v>16.183720000000001</v>
      </c>
      <c r="U64" s="37">
        <v>14.80931</v>
      </c>
      <c r="V64" s="37">
        <v>14.47151</v>
      </c>
      <c r="W64" s="37">
        <v>9.3652300000000004</v>
      </c>
      <c r="X64" s="37">
        <v>12.42346</v>
      </c>
      <c r="Y64" s="37">
        <v>17.707630000000002</v>
      </c>
      <c r="Z64" s="37">
        <v>13.02407</v>
      </c>
      <c r="AA64" s="37">
        <v>8.7772059999999996</v>
      </c>
      <c r="AB64" s="37">
        <v>16.46716</v>
      </c>
      <c r="AC64" s="37">
        <v>10.042920000000001</v>
      </c>
      <c r="AD64" s="37">
        <v>9.5885649999999991</v>
      </c>
      <c r="AE64" s="37">
        <v>13.169499999999999</v>
      </c>
      <c r="AF64" s="37">
        <v>5.9228699999999996</v>
      </c>
      <c r="AG64" s="37">
        <v>14.763859999999999</v>
      </c>
      <c r="AH64" s="37">
        <v>11.023619999999999</v>
      </c>
      <c r="AI64" s="37">
        <v>14.997590000000001</v>
      </c>
      <c r="AJ64" s="37">
        <v>8.8979359999999996</v>
      </c>
      <c r="AK64" s="37">
        <v>11.62373</v>
      </c>
      <c r="AL64" s="37">
        <v>14.24935</v>
      </c>
      <c r="AM64" s="37">
        <v>11.402749999999999</v>
      </c>
      <c r="AN64" s="37">
        <v>9.6405049999999992</v>
      </c>
      <c r="AO64" s="37">
        <v>8.830228</v>
      </c>
      <c r="AP64" s="37">
        <v>14.882070000000001</v>
      </c>
      <c r="AQ64" s="37">
        <v>12.31894</v>
      </c>
      <c r="AR64" s="37">
        <v>8.3440480000000008</v>
      </c>
      <c r="AS64" s="37">
        <v>5.8945889999999999</v>
      </c>
      <c r="AT64" s="37">
        <v>9.8930699999999998</v>
      </c>
      <c r="AU64" s="37">
        <v>11.77267</v>
      </c>
      <c r="AV64" s="37">
        <v>11.0695</v>
      </c>
      <c r="AW64" s="37">
        <v>6.1738799999999996</v>
      </c>
      <c r="AX64" s="37">
        <v>10.182539999999999</v>
      </c>
      <c r="AY64" s="37">
        <v>16.841519999999999</v>
      </c>
      <c r="AZ64" s="37">
        <v>13.56822</v>
      </c>
      <c r="BA64" s="37">
        <v>16.675339999999998</v>
      </c>
      <c r="BB64" s="37">
        <v>5.318327</v>
      </c>
      <c r="BC64" s="37">
        <v>7.6127609999999999</v>
      </c>
      <c r="BD64" s="37">
        <v>12.28938</v>
      </c>
      <c r="BE64" s="37">
        <v>10.42507</v>
      </c>
      <c r="BF64" s="37">
        <v>12.1252</v>
      </c>
      <c r="BG64" s="37">
        <v>12.40849</v>
      </c>
      <c r="BH64" s="37">
        <v>8.8971040000000006</v>
      </c>
      <c r="BI64" s="37">
        <v>17.36769</v>
      </c>
      <c r="BJ64" s="37">
        <v>7.9751560000000001</v>
      </c>
      <c r="BK64" s="37">
        <v>13.62494</v>
      </c>
      <c r="BL64" s="37">
        <v>6.9127830000000001</v>
      </c>
      <c r="BM64" s="37">
        <v>16.031780000000001</v>
      </c>
      <c r="BN64" s="37">
        <v>3.9242859999999999</v>
      </c>
      <c r="BO64" s="37">
        <v>10.76384</v>
      </c>
      <c r="BP64" s="37">
        <v>11.34699</v>
      </c>
      <c r="BQ64" s="37">
        <v>4.4727540000000001</v>
      </c>
      <c r="BR64" s="37">
        <v>13.4704</v>
      </c>
      <c r="BS64" s="37">
        <v>5.91608</v>
      </c>
      <c r="BT64" s="37">
        <v>18.53096</v>
      </c>
      <c r="BU64" s="37">
        <v>12.89719</v>
      </c>
      <c r="BV64" s="37">
        <v>11.913209999999999</v>
      </c>
      <c r="BW64" s="37">
        <v>11.297169999999999</v>
      </c>
      <c r="BX64" s="37">
        <v>16.186199999999999</v>
      </c>
      <c r="BY64" s="37">
        <v>13.376749999999999</v>
      </c>
      <c r="BZ64" s="37">
        <v>5.1701800000000002</v>
      </c>
      <c r="CA64" s="37">
        <v>12.93778</v>
      </c>
      <c r="CB64" s="37">
        <v>14.04349</v>
      </c>
      <c r="CC64" s="37">
        <v>9.5545310000000008</v>
      </c>
      <c r="CD64" s="37">
        <v>6.3080590000000001</v>
      </c>
      <c r="CE64" s="37">
        <v>7.8020800000000001</v>
      </c>
      <c r="CF64" s="37">
        <v>16.786709999999999</v>
      </c>
      <c r="CG64" s="37">
        <v>9.9514759999999995</v>
      </c>
      <c r="CH64" s="39">
        <f t="shared" si="16"/>
        <v>9.1953148709677421</v>
      </c>
      <c r="CI64" s="37">
        <f t="shared" si="17"/>
        <v>14.815093999999998</v>
      </c>
      <c r="CJ64" s="37">
        <f t="shared" si="18"/>
        <v>5.6765008000000012</v>
      </c>
    </row>
    <row r="65" spans="1:88" ht="19" x14ac:dyDescent="0.35">
      <c r="A65" s="57"/>
      <c r="B65" s="65">
        <v>62</v>
      </c>
      <c r="C65" s="51" t="s">
        <v>114</v>
      </c>
      <c r="D65" s="56" t="s">
        <v>293</v>
      </c>
      <c r="E65" s="52" t="s">
        <v>283</v>
      </c>
      <c r="F65" s="37">
        <v>18.07789</v>
      </c>
      <c r="G65" s="37">
        <v>23.83304</v>
      </c>
      <c r="H65" s="37">
        <v>19.528469999999999</v>
      </c>
      <c r="I65" s="37">
        <v>13.67929</v>
      </c>
      <c r="J65" s="37">
        <v>17.018830000000001</v>
      </c>
      <c r="K65" s="37">
        <v>20.63729</v>
      </c>
      <c r="L65" s="37">
        <v>13.66657</v>
      </c>
      <c r="M65" s="37">
        <v>19.287769999999998</v>
      </c>
      <c r="N65" s="37">
        <v>11.514849999999999</v>
      </c>
      <c r="O65" s="37">
        <v>24.81391</v>
      </c>
      <c r="P65" s="37">
        <v>22.838899999999999</v>
      </c>
      <c r="Q65" s="37">
        <v>20.336300000000001</v>
      </c>
      <c r="R65" s="37">
        <v>21.08484</v>
      </c>
      <c r="S65" s="37">
        <v>17.265550000000001</v>
      </c>
      <c r="T65" s="37">
        <v>21.052630000000001</v>
      </c>
      <c r="U65" s="37">
        <v>23.908470000000001</v>
      </c>
      <c r="V65" s="37">
        <v>17.42774</v>
      </c>
      <c r="W65" s="37">
        <v>22.330629999999999</v>
      </c>
      <c r="X65" s="37">
        <v>16.941189999999999</v>
      </c>
      <c r="Y65" s="37">
        <v>24.72156</v>
      </c>
      <c r="Z65" s="37">
        <v>19.193239999999999</v>
      </c>
      <c r="AA65" s="37">
        <v>15.26</v>
      </c>
      <c r="AB65" s="37">
        <v>22.027249999999999</v>
      </c>
      <c r="AC65" s="37">
        <v>19.39866</v>
      </c>
      <c r="AD65" s="37">
        <v>16.041979999999999</v>
      </c>
      <c r="AE65" s="37">
        <v>20.432929999999999</v>
      </c>
      <c r="AF65" s="37">
        <v>15.104699999999999</v>
      </c>
      <c r="AG65" s="37">
        <v>20.378240000000002</v>
      </c>
      <c r="AH65" s="37">
        <v>19.749320000000001</v>
      </c>
      <c r="AI65" s="37">
        <v>19.932770000000001</v>
      </c>
      <c r="AJ65" s="37">
        <v>18.426259999999999</v>
      </c>
      <c r="AK65" s="37">
        <v>19.006129999999999</v>
      </c>
      <c r="AL65" s="37">
        <v>24.295570000000001</v>
      </c>
      <c r="AM65" s="37">
        <v>16.458559999999999</v>
      </c>
      <c r="AN65" s="37">
        <v>19.474430000000002</v>
      </c>
      <c r="AO65" s="37">
        <v>13.98542</v>
      </c>
      <c r="AP65" s="37">
        <v>19.3383</v>
      </c>
      <c r="AQ65" s="37">
        <v>18.226659999999999</v>
      </c>
      <c r="AR65" s="37">
        <v>14.574909999999999</v>
      </c>
      <c r="AS65" s="37">
        <v>15.76257</v>
      </c>
      <c r="AT65" s="37">
        <v>17.031179999999999</v>
      </c>
      <c r="AU65" s="37">
        <v>20.618950000000002</v>
      </c>
      <c r="AV65" s="37">
        <v>18.509499999999999</v>
      </c>
      <c r="AW65" s="37">
        <v>18.076319999999999</v>
      </c>
      <c r="AX65" s="37">
        <v>18.81879</v>
      </c>
      <c r="AY65" s="37">
        <v>24.144210000000001</v>
      </c>
      <c r="AZ65" s="37">
        <v>21.680340000000001</v>
      </c>
      <c r="BA65" s="37">
        <v>21.326930000000001</v>
      </c>
      <c r="BB65" s="37">
        <v>12.319240000000001</v>
      </c>
      <c r="BC65" s="37">
        <v>18.770199999999999</v>
      </c>
      <c r="BD65" s="37">
        <v>20.457509999999999</v>
      </c>
      <c r="BE65" s="37">
        <v>22.516670000000001</v>
      </c>
      <c r="BF65" s="37">
        <v>17.865290000000002</v>
      </c>
      <c r="BG65" s="37">
        <v>19.131930000000001</v>
      </c>
      <c r="BH65" s="37">
        <v>19.077960000000001</v>
      </c>
      <c r="BI65" s="37">
        <v>25.552379999999999</v>
      </c>
      <c r="BJ65" s="37">
        <v>13.93824</v>
      </c>
      <c r="BK65" s="37">
        <v>18.520569999999999</v>
      </c>
      <c r="BL65" s="37">
        <v>19.369869999999999</v>
      </c>
      <c r="BM65" s="37">
        <v>21.640529999999998</v>
      </c>
      <c r="BN65" s="37">
        <v>9.2021560000000004</v>
      </c>
      <c r="BO65" s="37">
        <v>16.488420000000001</v>
      </c>
      <c r="BP65" s="37">
        <v>16.841670000000001</v>
      </c>
      <c r="BQ65" s="37">
        <v>15.7819</v>
      </c>
      <c r="BR65" s="37">
        <v>17.87593</v>
      </c>
      <c r="BS65" s="37">
        <v>12.59023</v>
      </c>
      <c r="BT65" s="37">
        <v>24.902329999999999</v>
      </c>
      <c r="BU65" s="37">
        <v>18.927669999999999</v>
      </c>
      <c r="BV65" s="37">
        <v>16.711559999999999</v>
      </c>
      <c r="BW65" s="37">
        <v>17.930820000000001</v>
      </c>
      <c r="BX65" s="37">
        <v>24.22325</v>
      </c>
      <c r="BY65" s="37">
        <v>16.595400000000001</v>
      </c>
      <c r="BZ65" s="37">
        <v>12.196059999999999</v>
      </c>
      <c r="CA65" s="37">
        <v>20.646090000000001</v>
      </c>
      <c r="CB65" s="37">
        <v>19.590599999999998</v>
      </c>
      <c r="CC65" s="37">
        <v>20.550899999999999</v>
      </c>
      <c r="CD65" s="37">
        <v>24.623370000000001</v>
      </c>
      <c r="CE65" s="37">
        <v>18.2714</v>
      </c>
      <c r="CF65" s="37">
        <v>19.83738</v>
      </c>
      <c r="CG65" s="37">
        <v>18.505469999999999</v>
      </c>
      <c r="CH65" s="39">
        <f t="shared" si="16"/>
        <v>18.373779677419353</v>
      </c>
      <c r="CI65" s="37">
        <f t="shared" si="17"/>
        <v>21.734068000000001</v>
      </c>
      <c r="CJ65" s="37">
        <f t="shared" si="18"/>
        <v>14.132826</v>
      </c>
    </row>
    <row r="66" spans="1:88" ht="19" x14ac:dyDescent="0.35">
      <c r="B66" s="65">
        <v>63</v>
      </c>
      <c r="C66" s="51" t="s">
        <v>114</v>
      </c>
      <c r="D66" s="56"/>
      <c r="E66" s="52"/>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c r="CC66" s="37"/>
      <c r="CD66" s="37"/>
      <c r="CE66" s="37"/>
      <c r="CF66" s="37"/>
      <c r="CG66" s="37"/>
      <c r="CH66" s="39"/>
      <c r="CI66" s="37"/>
      <c r="CJ66" s="37"/>
    </row>
    <row r="67" spans="1:88" ht="19" x14ac:dyDescent="0.35">
      <c r="B67" s="65">
        <v>64</v>
      </c>
      <c r="C67" s="51" t="s">
        <v>114</v>
      </c>
      <c r="D67" s="60" t="s">
        <v>157</v>
      </c>
      <c r="E67" s="52"/>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c r="BR67" s="37"/>
      <c r="BS67" s="37"/>
      <c r="BT67" s="37"/>
      <c r="BU67" s="37"/>
      <c r="BV67" s="37"/>
      <c r="BW67" s="37"/>
      <c r="BX67" s="37"/>
      <c r="BY67" s="37"/>
      <c r="BZ67" s="37"/>
      <c r="CA67" s="37"/>
      <c r="CB67" s="37"/>
      <c r="CC67" s="37"/>
      <c r="CD67" s="37"/>
      <c r="CE67" s="37"/>
      <c r="CF67" s="37"/>
      <c r="CG67" s="37"/>
      <c r="CH67" s="42"/>
      <c r="CI67" s="37"/>
      <c r="CJ67" s="37"/>
    </row>
    <row r="68" spans="1:88" ht="19" x14ac:dyDescent="0.35">
      <c r="B68" s="65">
        <v>65</v>
      </c>
      <c r="C68" s="51" t="s">
        <v>114</v>
      </c>
      <c r="D68" s="56" t="s">
        <v>235</v>
      </c>
      <c r="E68" s="52" t="s">
        <v>84</v>
      </c>
      <c r="F68" s="40">
        <v>2.9</v>
      </c>
      <c r="G68" s="40">
        <v>7</v>
      </c>
      <c r="H68" s="40">
        <v>6.3</v>
      </c>
      <c r="I68" s="40">
        <v>5.3</v>
      </c>
      <c r="J68" s="40">
        <v>11.4</v>
      </c>
      <c r="K68" s="40">
        <v>5.3</v>
      </c>
      <c r="L68" s="40">
        <v>3.8</v>
      </c>
      <c r="M68" s="40">
        <v>9.1</v>
      </c>
      <c r="N68" s="40">
        <v>2.9</v>
      </c>
      <c r="O68" s="40">
        <v>4.2</v>
      </c>
      <c r="P68" s="40">
        <v>2.5</v>
      </c>
      <c r="Q68" s="40">
        <v>6.3</v>
      </c>
      <c r="R68" s="40">
        <v>4.4000000000000004</v>
      </c>
      <c r="S68" s="40">
        <v>4.0999999999999996</v>
      </c>
      <c r="T68" s="40">
        <v>9</v>
      </c>
      <c r="U68" s="40">
        <v>7.6</v>
      </c>
      <c r="V68" s="40">
        <v>5</v>
      </c>
      <c r="W68" s="40">
        <v>6.4</v>
      </c>
      <c r="X68" s="40">
        <v>11.1</v>
      </c>
      <c r="Y68" s="40">
        <v>8.1</v>
      </c>
      <c r="Z68" s="40">
        <v>21.3</v>
      </c>
      <c r="AA68" s="40">
        <v>3.3</v>
      </c>
      <c r="AB68" s="40">
        <v>12.2</v>
      </c>
      <c r="AC68" s="40">
        <v>2.9</v>
      </c>
      <c r="AD68" s="40">
        <v>5.9</v>
      </c>
      <c r="AE68" s="40">
        <v>7.3</v>
      </c>
      <c r="AF68" s="40">
        <v>4.8</v>
      </c>
      <c r="AG68" s="40">
        <v>8.6</v>
      </c>
      <c r="AH68" s="40">
        <v>7.6</v>
      </c>
      <c r="AI68" s="40">
        <v>6.8</v>
      </c>
      <c r="AJ68" s="40">
        <v>4.3</v>
      </c>
      <c r="AK68" s="40">
        <v>14.2</v>
      </c>
      <c r="AL68" s="40">
        <v>4.9000000000000004</v>
      </c>
      <c r="AM68" s="40">
        <v>3.6</v>
      </c>
      <c r="AN68" s="40">
        <v>3.9</v>
      </c>
      <c r="AO68" s="40">
        <v>5.8</v>
      </c>
      <c r="AP68" s="40">
        <v>9.3000000000000007</v>
      </c>
      <c r="AQ68" s="40">
        <v>7.2</v>
      </c>
      <c r="AR68" s="40">
        <v>4.8</v>
      </c>
      <c r="AS68" s="40">
        <v>2.2999999999999998</v>
      </c>
      <c r="AT68" s="40">
        <v>4.3</v>
      </c>
      <c r="AU68" s="40">
        <v>6.3</v>
      </c>
      <c r="AV68" s="40">
        <v>5.0999999999999996</v>
      </c>
      <c r="AW68" s="40">
        <v>5.0999999999999996</v>
      </c>
      <c r="AX68" s="40">
        <v>3.2</v>
      </c>
      <c r="AY68" s="40">
        <v>9.5</v>
      </c>
      <c r="AZ68" s="40">
        <v>5.6</v>
      </c>
      <c r="BA68" s="40">
        <v>4.3</v>
      </c>
      <c r="BB68" s="40">
        <v>2.2000000000000002</v>
      </c>
      <c r="BC68" s="40">
        <v>4.5999999999999996</v>
      </c>
      <c r="BD68" s="40">
        <v>4.5</v>
      </c>
      <c r="BE68" s="40">
        <v>5.2</v>
      </c>
      <c r="BF68" s="40">
        <v>4.7</v>
      </c>
      <c r="BG68" s="40">
        <v>9.1</v>
      </c>
      <c r="BH68" s="40">
        <v>4.5</v>
      </c>
      <c r="BI68" s="40">
        <v>2.8</v>
      </c>
      <c r="BJ68" s="40">
        <v>10.5</v>
      </c>
      <c r="BK68" s="40">
        <v>2.2000000000000002</v>
      </c>
      <c r="BL68" s="40">
        <v>7.3</v>
      </c>
      <c r="BM68" s="40">
        <v>3.3</v>
      </c>
      <c r="BN68" s="40">
        <v>2.7</v>
      </c>
      <c r="BO68" s="40">
        <v>5.9</v>
      </c>
      <c r="BP68" s="40">
        <v>4.3</v>
      </c>
      <c r="BQ68" s="40">
        <v>3.9</v>
      </c>
      <c r="BR68" s="40">
        <v>5.4</v>
      </c>
      <c r="BS68" s="40">
        <v>2.6</v>
      </c>
      <c r="BT68" s="40">
        <v>13.2</v>
      </c>
      <c r="BU68" s="40">
        <v>4.7</v>
      </c>
      <c r="BV68" s="40">
        <v>6.7</v>
      </c>
      <c r="BW68" s="40">
        <v>10.199999999999999</v>
      </c>
      <c r="BX68" s="40">
        <v>5.3</v>
      </c>
      <c r="BY68" s="40">
        <v>3.7</v>
      </c>
      <c r="BZ68" s="40">
        <v>3.9</v>
      </c>
      <c r="CA68" s="40">
        <v>3.6</v>
      </c>
      <c r="CB68" s="40">
        <v>8.3000000000000007</v>
      </c>
      <c r="CC68" s="40">
        <v>3.5</v>
      </c>
      <c r="CD68" s="40">
        <v>10</v>
      </c>
      <c r="CE68" s="40">
        <v>6</v>
      </c>
      <c r="CF68" s="40">
        <v>4.9000000000000004</v>
      </c>
      <c r="CG68" s="40">
        <v>5.3</v>
      </c>
      <c r="CH68" s="39">
        <f t="shared" ref="CH68:CH73" si="19">AVERAGE(I68,L68,N68:O68,R68:S68,W68,Y68,AA68,AE68,AJ68,AL68,AN68:AO68,AS68,AU68:AX68,BB68:BC68,BE68:BF68,BJ68,BL68,BQ68,BZ68:CA68,CC68:CE68)</f>
        <v>5.0354838709677407</v>
      </c>
      <c r="CI68" s="37">
        <f t="shared" ref="CI68:CI73" si="20">AVERAGE(T68,AE68,O68,AQ68,AY68)</f>
        <v>7.44</v>
      </c>
      <c r="CJ68" s="37">
        <f t="shared" ref="CJ68:CJ73" si="21">AVERAGE(L68,N68,AS68,BJ68,BQ68)</f>
        <v>4.68</v>
      </c>
    </row>
    <row r="69" spans="1:88" ht="19" x14ac:dyDescent="0.35">
      <c r="B69" s="65">
        <v>66</v>
      </c>
      <c r="C69" s="51" t="s">
        <v>114</v>
      </c>
      <c r="D69" s="56" t="s">
        <v>236</v>
      </c>
      <c r="E69" s="52" t="s">
        <v>118</v>
      </c>
      <c r="F69" s="37"/>
      <c r="G69" s="37"/>
      <c r="H69" s="37"/>
      <c r="I69" s="40">
        <v>46.4</v>
      </c>
      <c r="J69" s="40"/>
      <c r="K69" s="37"/>
      <c r="L69" s="40">
        <v>60</v>
      </c>
      <c r="M69" s="37"/>
      <c r="N69" s="40">
        <v>53.5</v>
      </c>
      <c r="O69" s="40">
        <v>50.6</v>
      </c>
      <c r="P69" s="37"/>
      <c r="Q69" s="37"/>
      <c r="R69" s="40">
        <v>56.5</v>
      </c>
      <c r="S69" s="40">
        <v>42.1</v>
      </c>
      <c r="T69" s="37"/>
      <c r="U69" s="37"/>
      <c r="V69" s="37"/>
      <c r="W69" s="40">
        <v>52.9</v>
      </c>
      <c r="X69" s="37"/>
      <c r="Y69" s="40">
        <v>50.1</v>
      </c>
      <c r="Z69" s="37"/>
      <c r="AA69" s="40">
        <v>50.4</v>
      </c>
      <c r="AB69" s="37"/>
      <c r="AC69" s="37"/>
      <c r="AD69" s="37"/>
      <c r="AE69" s="40">
        <v>24.7</v>
      </c>
      <c r="AF69" s="37"/>
      <c r="AG69" s="37"/>
      <c r="AH69" s="37"/>
      <c r="AI69" s="37"/>
      <c r="AJ69" s="40">
        <v>56.5</v>
      </c>
      <c r="AK69" s="37"/>
      <c r="AL69" s="40">
        <v>52.2</v>
      </c>
      <c r="AM69" s="37"/>
      <c r="AN69" s="40">
        <v>47.1</v>
      </c>
      <c r="AO69" s="40">
        <v>54.2</v>
      </c>
      <c r="AP69" s="37"/>
      <c r="AQ69" s="37"/>
      <c r="AR69" s="37"/>
      <c r="AS69" s="40">
        <v>53.3</v>
      </c>
      <c r="AT69" s="37"/>
      <c r="AU69" s="40">
        <v>46.9</v>
      </c>
      <c r="AV69" s="40">
        <v>58.3</v>
      </c>
      <c r="AW69" s="40">
        <v>55.6</v>
      </c>
      <c r="AX69" s="40">
        <v>58.7</v>
      </c>
      <c r="AY69" s="37"/>
      <c r="AZ69" s="37"/>
      <c r="BA69" s="37"/>
      <c r="BB69" s="40">
        <v>34.799999999999997</v>
      </c>
      <c r="BC69" s="40">
        <v>42.6</v>
      </c>
      <c r="BD69" s="37"/>
      <c r="BE69" s="40">
        <v>37.5</v>
      </c>
      <c r="BF69" s="40">
        <v>55.9</v>
      </c>
      <c r="BG69" s="37"/>
      <c r="BH69" s="37"/>
      <c r="BI69" s="37"/>
      <c r="BJ69" s="40">
        <v>51.9</v>
      </c>
      <c r="BK69" s="37"/>
      <c r="BL69" s="40">
        <v>50.1</v>
      </c>
      <c r="BM69" s="37"/>
      <c r="BN69" s="37"/>
      <c r="BO69" s="37"/>
      <c r="BP69" s="37"/>
      <c r="BQ69" s="40">
        <v>50.8</v>
      </c>
      <c r="BR69" s="37"/>
      <c r="BS69" s="37"/>
      <c r="BT69" s="37"/>
      <c r="BU69" s="37"/>
      <c r="BV69" s="37"/>
      <c r="BW69" s="37"/>
      <c r="BX69" s="37"/>
      <c r="BY69" s="37"/>
      <c r="BZ69" s="40">
        <v>44.7</v>
      </c>
      <c r="CA69" s="40">
        <v>69.8</v>
      </c>
      <c r="CB69" s="37"/>
      <c r="CC69" s="40">
        <v>52.6</v>
      </c>
      <c r="CD69" s="40">
        <v>66.599999999999994</v>
      </c>
      <c r="CE69" s="40">
        <v>55.1</v>
      </c>
      <c r="CF69" s="37"/>
      <c r="CG69" s="37"/>
      <c r="CH69" s="39">
        <f t="shared" si="19"/>
        <v>51.045161290322575</v>
      </c>
      <c r="CI69" s="37">
        <f t="shared" si="20"/>
        <v>37.65</v>
      </c>
      <c r="CJ69" s="37">
        <f t="shared" si="21"/>
        <v>53.9</v>
      </c>
    </row>
    <row r="70" spans="1:88" ht="19" x14ac:dyDescent="0.35">
      <c r="B70" s="65">
        <v>67</v>
      </c>
      <c r="C70" s="51" t="s">
        <v>114</v>
      </c>
      <c r="D70" s="56" t="s">
        <v>237</v>
      </c>
      <c r="E70" s="52" t="s">
        <v>118</v>
      </c>
      <c r="F70" s="37"/>
      <c r="G70" s="37"/>
      <c r="H70" s="37"/>
      <c r="I70" s="40">
        <v>17.8</v>
      </c>
      <c r="J70" s="40"/>
      <c r="K70" s="37"/>
      <c r="L70" s="40">
        <v>12.4</v>
      </c>
      <c r="M70" s="37"/>
      <c r="N70" s="40">
        <v>23.8</v>
      </c>
      <c r="O70" s="40">
        <v>26.6</v>
      </c>
      <c r="P70" s="37"/>
      <c r="Q70" s="37"/>
      <c r="R70" s="40">
        <v>18.8</v>
      </c>
      <c r="S70" s="40">
        <v>15.5</v>
      </c>
      <c r="T70" s="37"/>
      <c r="U70" s="37"/>
      <c r="V70" s="37"/>
      <c r="W70" s="40">
        <v>14.2</v>
      </c>
      <c r="X70" s="37"/>
      <c r="Y70" s="40">
        <v>19.2</v>
      </c>
      <c r="Z70" s="37"/>
      <c r="AA70" s="40">
        <v>12.9</v>
      </c>
      <c r="AB70" s="37"/>
      <c r="AC70" s="37"/>
      <c r="AD70" s="37"/>
      <c r="AE70" s="40">
        <v>12.9</v>
      </c>
      <c r="AF70" s="37"/>
      <c r="AG70" s="37"/>
      <c r="AH70" s="37"/>
      <c r="AI70" s="37"/>
      <c r="AJ70" s="40">
        <v>29.1</v>
      </c>
      <c r="AK70" s="37"/>
      <c r="AL70" s="40">
        <v>9.5</v>
      </c>
      <c r="AM70" s="37"/>
      <c r="AN70" s="40">
        <v>21.3</v>
      </c>
      <c r="AO70" s="40">
        <v>17.100000000000001</v>
      </c>
      <c r="AP70" s="37"/>
      <c r="AQ70" s="37"/>
      <c r="AR70" s="37"/>
      <c r="AS70" s="40">
        <v>20.6</v>
      </c>
      <c r="AT70" s="37"/>
      <c r="AU70" s="40">
        <v>24.9</v>
      </c>
      <c r="AV70" s="40">
        <v>25.5</v>
      </c>
      <c r="AW70" s="40">
        <v>15.8</v>
      </c>
      <c r="AX70" s="40">
        <v>19</v>
      </c>
      <c r="AY70" s="37"/>
      <c r="AZ70" s="37"/>
      <c r="BA70" s="37"/>
      <c r="BB70" s="40">
        <v>9.4</v>
      </c>
      <c r="BC70" s="40">
        <v>37.4</v>
      </c>
      <c r="BD70" s="37"/>
      <c r="BE70" s="40">
        <v>24.4</v>
      </c>
      <c r="BF70" s="40">
        <v>12.8</v>
      </c>
      <c r="BG70" s="37"/>
      <c r="BH70" s="37"/>
      <c r="BI70" s="37"/>
      <c r="BJ70" s="40">
        <v>17.5</v>
      </c>
      <c r="BK70" s="37"/>
      <c r="BL70" s="40">
        <v>18.8</v>
      </c>
      <c r="BM70" s="37"/>
      <c r="BN70" s="37"/>
      <c r="BO70" s="37"/>
      <c r="BP70" s="37"/>
      <c r="BQ70" s="40">
        <v>17.100000000000001</v>
      </c>
      <c r="BR70" s="37"/>
      <c r="BS70" s="37"/>
      <c r="BT70" s="37"/>
      <c r="BU70" s="37"/>
      <c r="BV70" s="37"/>
      <c r="BW70" s="37"/>
      <c r="BX70" s="37"/>
      <c r="BY70" s="37"/>
      <c r="BZ70" s="40">
        <v>10.9</v>
      </c>
      <c r="CA70" s="40">
        <v>28.8</v>
      </c>
      <c r="CB70" s="37"/>
      <c r="CC70" s="40">
        <v>17.899999999999999</v>
      </c>
      <c r="CD70" s="40">
        <v>27.1</v>
      </c>
      <c r="CE70" s="40">
        <v>19</v>
      </c>
      <c r="CF70" s="37"/>
      <c r="CG70" s="37"/>
      <c r="CH70" s="39">
        <f t="shared" si="19"/>
        <v>19.290322580645157</v>
      </c>
      <c r="CI70" s="37">
        <f t="shared" si="20"/>
        <v>19.75</v>
      </c>
      <c r="CJ70" s="37">
        <f t="shared" si="21"/>
        <v>18.28</v>
      </c>
    </row>
    <row r="71" spans="1:88" ht="19" x14ac:dyDescent="0.35">
      <c r="B71" s="65">
        <v>68</v>
      </c>
      <c r="C71" s="51" t="s">
        <v>114</v>
      </c>
      <c r="D71" s="56" t="s">
        <v>238</v>
      </c>
      <c r="E71" s="52" t="s">
        <v>118</v>
      </c>
      <c r="F71" s="37"/>
      <c r="G71" s="37"/>
      <c r="H71" s="37"/>
      <c r="I71" s="40">
        <v>15.2</v>
      </c>
      <c r="J71" s="40"/>
      <c r="K71" s="37"/>
      <c r="L71" s="40">
        <v>9.1</v>
      </c>
      <c r="M71" s="37"/>
      <c r="N71" s="40">
        <v>19</v>
      </c>
      <c r="O71" s="40">
        <v>22.8</v>
      </c>
      <c r="P71" s="37"/>
      <c r="Q71" s="37"/>
      <c r="R71" s="40">
        <v>13.9</v>
      </c>
      <c r="S71" s="40">
        <v>12.2</v>
      </c>
      <c r="T71" s="37"/>
      <c r="U71" s="37"/>
      <c r="V71" s="37"/>
      <c r="W71" s="40">
        <v>15.4</v>
      </c>
      <c r="X71" s="37"/>
      <c r="Y71" s="40">
        <v>19.399999999999999</v>
      </c>
      <c r="Z71" s="37"/>
      <c r="AA71" s="40">
        <v>16.600000000000001</v>
      </c>
      <c r="AB71" s="37"/>
      <c r="AC71" s="37"/>
      <c r="AD71" s="37"/>
      <c r="AE71" s="40">
        <v>10.9</v>
      </c>
      <c r="AF71" s="37"/>
      <c r="AG71" s="37"/>
      <c r="AH71" s="37"/>
      <c r="AI71" s="37"/>
      <c r="AJ71" s="40">
        <v>29.3</v>
      </c>
      <c r="AK71" s="37"/>
      <c r="AL71" s="40">
        <v>8.3000000000000007</v>
      </c>
      <c r="AM71" s="37"/>
      <c r="AN71" s="40">
        <v>19.2</v>
      </c>
      <c r="AO71" s="40">
        <v>17.100000000000001</v>
      </c>
      <c r="AP71" s="37"/>
      <c r="AQ71" s="37"/>
      <c r="AR71" s="37"/>
      <c r="AS71" s="40">
        <v>13.6</v>
      </c>
      <c r="AT71" s="37"/>
      <c r="AU71" s="40">
        <v>23.5</v>
      </c>
      <c r="AV71" s="40">
        <v>26.3</v>
      </c>
      <c r="AW71" s="40">
        <v>15.2</v>
      </c>
      <c r="AX71" s="40">
        <v>13.8</v>
      </c>
      <c r="AY71" s="37"/>
      <c r="AZ71" s="37"/>
      <c r="BA71" s="37"/>
      <c r="BB71" s="40">
        <v>11.3</v>
      </c>
      <c r="BC71" s="40">
        <v>22.7</v>
      </c>
      <c r="BD71" s="37"/>
      <c r="BE71" s="40">
        <v>23.9</v>
      </c>
      <c r="BF71" s="40">
        <v>12.5</v>
      </c>
      <c r="BG71" s="37"/>
      <c r="BH71" s="37"/>
      <c r="BI71" s="37"/>
      <c r="BJ71" s="40">
        <v>14.4</v>
      </c>
      <c r="BK71" s="37"/>
      <c r="BL71" s="40">
        <v>16.2</v>
      </c>
      <c r="BM71" s="37"/>
      <c r="BN71" s="37"/>
      <c r="BO71" s="37"/>
      <c r="BP71" s="37"/>
      <c r="BQ71" s="40">
        <v>19.2</v>
      </c>
      <c r="BR71" s="37"/>
      <c r="BS71" s="37"/>
      <c r="BT71" s="37"/>
      <c r="BU71" s="37"/>
      <c r="BV71" s="37"/>
      <c r="BW71" s="37"/>
      <c r="BX71" s="37"/>
      <c r="BY71" s="37"/>
      <c r="BZ71" s="40">
        <v>14.5</v>
      </c>
      <c r="CA71" s="40">
        <v>21.2</v>
      </c>
      <c r="CB71" s="37"/>
      <c r="CC71" s="40">
        <v>18.5</v>
      </c>
      <c r="CD71" s="40">
        <v>43.1</v>
      </c>
      <c r="CE71" s="40">
        <v>16.600000000000001</v>
      </c>
      <c r="CF71" s="37"/>
      <c r="CG71" s="37"/>
      <c r="CH71" s="39">
        <f t="shared" si="19"/>
        <v>17.899999999999999</v>
      </c>
      <c r="CI71" s="37">
        <f t="shared" si="20"/>
        <v>16.850000000000001</v>
      </c>
      <c r="CJ71" s="37">
        <f t="shared" si="21"/>
        <v>15.059999999999999</v>
      </c>
    </row>
    <row r="72" spans="1:88" ht="19" x14ac:dyDescent="0.35">
      <c r="B72" s="65">
        <v>69</v>
      </c>
      <c r="C72" s="51" t="s">
        <v>114</v>
      </c>
      <c r="D72" s="56" t="s">
        <v>239</v>
      </c>
      <c r="E72" s="52" t="s">
        <v>118</v>
      </c>
      <c r="F72" s="37"/>
      <c r="G72" s="37"/>
      <c r="H72" s="37"/>
      <c r="I72" s="40">
        <v>7.3</v>
      </c>
      <c r="J72" s="40"/>
      <c r="K72" s="37"/>
      <c r="L72" s="40">
        <v>0</v>
      </c>
      <c r="M72" s="37"/>
      <c r="N72" s="40">
        <v>9.1999999999999993</v>
      </c>
      <c r="O72" s="40">
        <v>8.1</v>
      </c>
      <c r="P72" s="37"/>
      <c r="Q72" s="37"/>
      <c r="R72" s="40">
        <v>3.4</v>
      </c>
      <c r="S72" s="40">
        <v>7.9</v>
      </c>
      <c r="T72" s="37"/>
      <c r="U72" s="37"/>
      <c r="V72" s="37"/>
      <c r="W72" s="40">
        <v>9.8000000000000007</v>
      </c>
      <c r="X72" s="37"/>
      <c r="Y72" s="40">
        <v>5.3</v>
      </c>
      <c r="Z72" s="37"/>
      <c r="AA72" s="40">
        <v>1.9</v>
      </c>
      <c r="AB72" s="37"/>
      <c r="AC72" s="37"/>
      <c r="AD72" s="37"/>
      <c r="AE72" s="40">
        <v>7.8</v>
      </c>
      <c r="AF72" s="37"/>
      <c r="AG72" s="37"/>
      <c r="AH72" s="37"/>
      <c r="AI72" s="37"/>
      <c r="AJ72" s="40">
        <v>12.3</v>
      </c>
      <c r="AK72" s="37"/>
      <c r="AL72" s="40">
        <v>3.4</v>
      </c>
      <c r="AM72" s="37"/>
      <c r="AN72" s="40">
        <v>4.5999999999999996</v>
      </c>
      <c r="AO72" s="40">
        <v>6.6</v>
      </c>
      <c r="AP72" s="37"/>
      <c r="AQ72" s="37"/>
      <c r="AR72" s="37"/>
      <c r="AS72" s="40">
        <v>5.8</v>
      </c>
      <c r="AT72" s="37"/>
      <c r="AU72" s="40">
        <v>4.9000000000000004</v>
      </c>
      <c r="AV72" s="40">
        <v>4.9000000000000004</v>
      </c>
      <c r="AW72" s="40">
        <v>5.2</v>
      </c>
      <c r="AX72" s="40">
        <v>5.7</v>
      </c>
      <c r="AY72" s="37"/>
      <c r="AZ72" s="37"/>
      <c r="BA72" s="37"/>
      <c r="BB72" s="40">
        <v>3.9</v>
      </c>
      <c r="BC72" s="40">
        <v>5.4</v>
      </c>
      <c r="BD72" s="37"/>
      <c r="BE72" s="40">
        <v>9</v>
      </c>
      <c r="BF72" s="40">
        <v>7.1</v>
      </c>
      <c r="BG72" s="37"/>
      <c r="BH72" s="37"/>
      <c r="BI72" s="37"/>
      <c r="BJ72" s="40">
        <v>3.2</v>
      </c>
      <c r="BK72" s="37"/>
      <c r="BL72" s="40">
        <v>7.7</v>
      </c>
      <c r="BM72" s="37"/>
      <c r="BN72" s="37"/>
      <c r="BO72" s="37"/>
      <c r="BP72" s="37"/>
      <c r="BQ72" s="40">
        <v>5.3</v>
      </c>
      <c r="BR72" s="37"/>
      <c r="BS72" s="37"/>
      <c r="BT72" s="37"/>
      <c r="BU72" s="37"/>
      <c r="BV72" s="37"/>
      <c r="BW72" s="37"/>
      <c r="BX72" s="37"/>
      <c r="BY72" s="37"/>
      <c r="BZ72" s="40">
        <v>4.5</v>
      </c>
      <c r="CA72" s="40">
        <v>17.2</v>
      </c>
      <c r="CB72" s="37"/>
      <c r="CC72" s="40">
        <v>6</v>
      </c>
      <c r="CD72" s="40">
        <v>5</v>
      </c>
      <c r="CE72" s="40">
        <v>9.6999999999999993</v>
      </c>
      <c r="CF72" s="37"/>
      <c r="CG72" s="37"/>
      <c r="CH72" s="39">
        <f t="shared" si="19"/>
        <v>6.3903225806451607</v>
      </c>
      <c r="CI72" s="37">
        <f t="shared" si="20"/>
        <v>7.9499999999999993</v>
      </c>
      <c r="CJ72" s="37">
        <f t="shared" si="21"/>
        <v>4.7</v>
      </c>
    </row>
    <row r="73" spans="1:88" ht="19" x14ac:dyDescent="0.35">
      <c r="B73" s="65">
        <v>70</v>
      </c>
      <c r="C73" s="51" t="s">
        <v>114</v>
      </c>
      <c r="D73" s="56" t="s">
        <v>240</v>
      </c>
      <c r="E73" s="52" t="s">
        <v>118</v>
      </c>
      <c r="F73" s="37"/>
      <c r="G73" s="37"/>
      <c r="H73" s="37"/>
      <c r="I73" s="40">
        <v>5</v>
      </c>
      <c r="J73" s="40"/>
      <c r="K73" s="37"/>
      <c r="L73" s="40">
        <v>0</v>
      </c>
      <c r="M73" s="37"/>
      <c r="N73" s="40">
        <v>6.9</v>
      </c>
      <c r="O73" s="40">
        <v>1.1000000000000001</v>
      </c>
      <c r="P73" s="37"/>
      <c r="Q73" s="37"/>
      <c r="R73" s="40">
        <v>6.9</v>
      </c>
      <c r="S73" s="40">
        <v>3.8</v>
      </c>
      <c r="T73" s="37"/>
      <c r="U73" s="37"/>
      <c r="V73" s="37"/>
      <c r="W73" s="40">
        <v>2.8</v>
      </c>
      <c r="X73" s="37"/>
      <c r="Y73" s="40">
        <v>3.6</v>
      </c>
      <c r="Z73" s="37"/>
      <c r="AA73" s="40">
        <v>1.9</v>
      </c>
      <c r="AB73" s="37"/>
      <c r="AC73" s="37"/>
      <c r="AD73" s="37"/>
      <c r="AE73" s="40">
        <v>3</v>
      </c>
      <c r="AF73" s="37"/>
      <c r="AG73" s="37"/>
      <c r="AH73" s="37"/>
      <c r="AI73" s="37"/>
      <c r="AJ73" s="40">
        <v>9.4</v>
      </c>
      <c r="AK73" s="37"/>
      <c r="AL73" s="40">
        <v>28.6</v>
      </c>
      <c r="AM73" s="37"/>
      <c r="AN73" s="40">
        <v>5.0999999999999996</v>
      </c>
      <c r="AO73" s="40">
        <v>7.1</v>
      </c>
      <c r="AP73" s="37"/>
      <c r="AQ73" s="37"/>
      <c r="AR73" s="37"/>
      <c r="AS73" s="40">
        <v>2.8</v>
      </c>
      <c r="AT73" s="37"/>
      <c r="AU73" s="40">
        <v>4</v>
      </c>
      <c r="AV73" s="40">
        <v>7.9</v>
      </c>
      <c r="AW73" s="40">
        <v>6.1</v>
      </c>
      <c r="AX73" s="40">
        <v>1.6</v>
      </c>
      <c r="AY73" s="37"/>
      <c r="AZ73" s="37"/>
      <c r="BA73" s="37"/>
      <c r="BB73" s="40">
        <v>0.8</v>
      </c>
      <c r="BC73" s="40">
        <v>6.8</v>
      </c>
      <c r="BD73" s="37"/>
      <c r="BE73" s="40">
        <v>3.8</v>
      </c>
      <c r="BF73" s="40">
        <v>3.7</v>
      </c>
      <c r="BG73" s="37"/>
      <c r="BH73" s="37"/>
      <c r="BI73" s="37"/>
      <c r="BJ73" s="40">
        <v>3.1</v>
      </c>
      <c r="BK73" s="37"/>
      <c r="BL73" s="40">
        <v>6.4</v>
      </c>
      <c r="BM73" s="37"/>
      <c r="BN73" s="37"/>
      <c r="BO73" s="37"/>
      <c r="BP73" s="37"/>
      <c r="BQ73" s="40">
        <v>3.7</v>
      </c>
      <c r="BR73" s="37"/>
      <c r="BS73" s="37"/>
      <c r="BT73" s="37"/>
      <c r="BU73" s="37"/>
      <c r="BV73" s="37"/>
      <c r="BW73" s="37"/>
      <c r="BX73" s="37"/>
      <c r="BY73" s="37"/>
      <c r="BZ73" s="40">
        <v>1.9</v>
      </c>
      <c r="CA73" s="40">
        <v>4.7</v>
      </c>
      <c r="CB73" s="37"/>
      <c r="CC73" s="40">
        <v>8.1</v>
      </c>
      <c r="CD73" s="40">
        <v>19.5</v>
      </c>
      <c r="CE73" s="40">
        <v>7</v>
      </c>
      <c r="CF73" s="37"/>
      <c r="CG73" s="37"/>
      <c r="CH73" s="39">
        <f t="shared" si="19"/>
        <v>5.7129032258064498</v>
      </c>
      <c r="CI73" s="37">
        <f t="shared" si="20"/>
        <v>2.0499999999999998</v>
      </c>
      <c r="CJ73" s="37">
        <f t="shared" si="21"/>
        <v>3.3</v>
      </c>
    </row>
    <row r="74" spans="1:88" ht="19" x14ac:dyDescent="0.35">
      <c r="B74" s="65">
        <v>71</v>
      </c>
      <c r="C74" s="51" t="s">
        <v>114</v>
      </c>
      <c r="D74" s="56"/>
      <c r="E74" s="52"/>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c r="BU74" s="37"/>
      <c r="BV74" s="37"/>
      <c r="BW74" s="37"/>
      <c r="BX74" s="37"/>
      <c r="BY74" s="37"/>
      <c r="BZ74" s="37"/>
      <c r="CA74" s="37"/>
      <c r="CB74" s="37"/>
      <c r="CC74" s="37"/>
      <c r="CD74" s="37"/>
      <c r="CE74" s="37"/>
      <c r="CF74" s="37"/>
      <c r="CG74" s="37"/>
      <c r="CH74" s="42"/>
      <c r="CI74" s="37"/>
      <c r="CJ74" s="37"/>
    </row>
    <row r="75" spans="1:88" ht="19" x14ac:dyDescent="0.35">
      <c r="B75" s="65">
        <v>72</v>
      </c>
      <c r="C75" s="51" t="s">
        <v>114</v>
      </c>
      <c r="D75" s="56"/>
      <c r="E75" s="52"/>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7"/>
      <c r="BW75" s="37"/>
      <c r="BX75" s="37"/>
      <c r="BY75" s="37"/>
      <c r="BZ75" s="37"/>
      <c r="CA75" s="37"/>
      <c r="CB75" s="37"/>
      <c r="CC75" s="37"/>
      <c r="CD75" s="37"/>
      <c r="CE75" s="37"/>
      <c r="CF75" s="37"/>
      <c r="CG75" s="37"/>
      <c r="CH75" s="42"/>
      <c r="CI75" s="37"/>
      <c r="CJ75" s="37"/>
    </row>
    <row r="76" spans="1:88" ht="19" x14ac:dyDescent="0.35">
      <c r="B76" s="65">
        <v>73</v>
      </c>
      <c r="C76" s="51" t="s">
        <v>114</v>
      </c>
      <c r="D76" s="56"/>
      <c r="E76" s="52"/>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c r="CC76" s="37"/>
      <c r="CD76" s="37"/>
      <c r="CE76" s="37"/>
      <c r="CF76" s="37"/>
      <c r="CG76" s="37"/>
      <c r="CH76" s="42"/>
      <c r="CI76" s="37"/>
      <c r="CJ76" s="37"/>
    </row>
    <row r="77" spans="1:88" x14ac:dyDescent="0.35">
      <c r="B77" s="65">
        <v>74</v>
      </c>
      <c r="C77" s="51" t="s">
        <v>107</v>
      </c>
      <c r="D77" s="60" t="s">
        <v>89</v>
      </c>
      <c r="E77" s="52"/>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9"/>
      <c r="CI77" s="37"/>
      <c r="CJ77" s="37"/>
    </row>
    <row r="78" spans="1:88" x14ac:dyDescent="0.35">
      <c r="B78" s="65">
        <v>75</v>
      </c>
      <c r="C78" s="51" t="s">
        <v>107</v>
      </c>
      <c r="D78" s="60" t="s">
        <v>158</v>
      </c>
      <c r="E78" s="52"/>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7"/>
      <c r="BV78" s="37"/>
      <c r="BW78" s="37"/>
      <c r="BX78" s="37"/>
      <c r="BY78" s="37"/>
      <c r="BZ78" s="37"/>
      <c r="CA78" s="37"/>
      <c r="CB78" s="37"/>
      <c r="CC78" s="37"/>
      <c r="CD78" s="37"/>
      <c r="CE78" s="37"/>
      <c r="CF78" s="37"/>
      <c r="CG78" s="37"/>
      <c r="CH78" s="39"/>
      <c r="CI78" s="37"/>
      <c r="CJ78" s="37"/>
    </row>
    <row r="79" spans="1:88" x14ac:dyDescent="0.35">
      <c r="B79" s="65">
        <v>76</v>
      </c>
      <c r="C79" s="51" t="s">
        <v>107</v>
      </c>
      <c r="D79" s="56" t="s">
        <v>241</v>
      </c>
      <c r="E79" s="52" t="s">
        <v>219</v>
      </c>
      <c r="F79" s="40">
        <v>16.01745</v>
      </c>
      <c r="G79" s="40">
        <v>16.893999999999998</v>
      </c>
      <c r="H79" s="40">
        <v>17.123460000000001</v>
      </c>
      <c r="I79" s="40">
        <v>24.69716</v>
      </c>
      <c r="J79" s="40">
        <v>15.978479999999999</v>
      </c>
      <c r="K79" s="40">
        <v>22.854869999999998</v>
      </c>
      <c r="L79" s="40">
        <v>18.20956</v>
      </c>
      <c r="M79" s="40">
        <v>20.19763</v>
      </c>
      <c r="N79" s="40">
        <v>19.80847</v>
      </c>
      <c r="O79" s="40">
        <v>30.144400000000001</v>
      </c>
      <c r="P79" s="40">
        <v>12.637</v>
      </c>
      <c r="Q79" s="40">
        <v>15.132400000000001</v>
      </c>
      <c r="R79" s="40">
        <v>14.906029999999999</v>
      </c>
      <c r="S79" s="40">
        <v>27.570229999999999</v>
      </c>
      <c r="T79" s="40">
        <v>16.43384</v>
      </c>
      <c r="U79" s="40">
        <v>12.904590000000001</v>
      </c>
      <c r="V79" s="40">
        <v>18.18084</v>
      </c>
      <c r="W79" s="40">
        <v>28.405989999999999</v>
      </c>
      <c r="X79" s="40">
        <v>16.409739999999999</v>
      </c>
      <c r="Y79" s="40">
        <v>24.494479999999999</v>
      </c>
      <c r="Z79" s="40">
        <v>18.836749999999999</v>
      </c>
      <c r="AA79" s="40">
        <v>19.153289999999998</v>
      </c>
      <c r="AB79" s="40">
        <v>10.761279999999999</v>
      </c>
      <c r="AC79" s="40">
        <v>24.715450000000001</v>
      </c>
      <c r="AD79" s="40">
        <v>26.62396</v>
      </c>
      <c r="AE79" s="40">
        <v>26.29692</v>
      </c>
      <c r="AF79" s="40">
        <v>21.76774</v>
      </c>
      <c r="AG79" s="40">
        <v>17.04616</v>
      </c>
      <c r="AH79" s="40">
        <v>17.556480000000001</v>
      </c>
      <c r="AI79" s="40">
        <v>19.125879999999999</v>
      </c>
      <c r="AJ79" s="40">
        <v>21.490839999999999</v>
      </c>
      <c r="AK79" s="40">
        <v>16.51557</v>
      </c>
      <c r="AL79" s="40">
        <v>23.730090000000001</v>
      </c>
      <c r="AM79" s="40">
        <v>15.129300000000001</v>
      </c>
      <c r="AN79" s="40">
        <v>26.306190000000001</v>
      </c>
      <c r="AO79" s="40">
        <v>26.13616</v>
      </c>
      <c r="AP79" s="40">
        <v>25.33586</v>
      </c>
      <c r="AQ79" s="40">
        <v>17.37998</v>
      </c>
      <c r="AR79" s="40">
        <v>24.101420000000001</v>
      </c>
      <c r="AS79" s="40">
        <v>19.384730000000001</v>
      </c>
      <c r="AT79" s="40">
        <v>17.972020000000001</v>
      </c>
      <c r="AU79" s="40">
        <v>16.67277</v>
      </c>
      <c r="AV79" s="40">
        <v>22.914359999999999</v>
      </c>
      <c r="AW79" s="40">
        <v>22.528310000000001</v>
      </c>
      <c r="AX79" s="40">
        <v>22.871490000000001</v>
      </c>
      <c r="AY79" s="40">
        <v>18.030180000000001</v>
      </c>
      <c r="AZ79" s="40">
        <v>22.335550000000001</v>
      </c>
      <c r="BA79" s="40">
        <v>18.439969999999999</v>
      </c>
      <c r="BB79" s="40">
        <v>21.111160000000002</v>
      </c>
      <c r="BC79" s="40">
        <v>20.73657</v>
      </c>
      <c r="BD79" s="40">
        <v>17.841899999999999</v>
      </c>
      <c r="BE79" s="40">
        <v>29.020209999999999</v>
      </c>
      <c r="BF79" s="40">
        <v>23.573450000000001</v>
      </c>
      <c r="BG79" s="40">
        <v>13.7997</v>
      </c>
      <c r="BH79" s="40">
        <v>14.46636</v>
      </c>
      <c r="BI79" s="40">
        <v>14.499309999999999</v>
      </c>
      <c r="BJ79" s="40">
        <v>11.157629999999999</v>
      </c>
      <c r="BK79" s="40">
        <v>17.845420000000001</v>
      </c>
      <c r="BL79" s="40">
        <v>27.797650000000001</v>
      </c>
      <c r="BM79" s="40">
        <v>14.7849</v>
      </c>
      <c r="BN79" s="40">
        <v>2.5497839999999998</v>
      </c>
      <c r="BO79" s="40">
        <v>10.1995</v>
      </c>
      <c r="BP79" s="40">
        <v>12.565569999999999</v>
      </c>
      <c r="BQ79" s="40">
        <v>16.271930000000001</v>
      </c>
      <c r="BR79" s="40">
        <v>17.663129999999999</v>
      </c>
      <c r="BS79" s="40">
        <v>9.3200559999999992</v>
      </c>
      <c r="BT79" s="40">
        <v>9.3402799999999999</v>
      </c>
      <c r="BU79" s="40">
        <v>19.148710000000001</v>
      </c>
      <c r="BV79" s="40">
        <v>18.357469999999999</v>
      </c>
      <c r="BW79" s="40">
        <v>18.548159999999999</v>
      </c>
      <c r="BX79" s="40">
        <v>17.217860000000002</v>
      </c>
      <c r="BY79" s="40">
        <v>14.720459999999999</v>
      </c>
      <c r="BZ79" s="40">
        <v>22.374210000000001</v>
      </c>
      <c r="CA79" s="40">
        <v>26.020800000000001</v>
      </c>
      <c r="CB79" s="40">
        <v>20.180489999999999</v>
      </c>
      <c r="CC79" s="40">
        <v>22.881710000000002</v>
      </c>
      <c r="CD79" s="40">
        <v>21.946899999999999</v>
      </c>
      <c r="CE79" s="40">
        <v>19.41291</v>
      </c>
      <c r="CF79" s="40">
        <v>22.469819999999999</v>
      </c>
      <c r="CG79" s="40">
        <v>22.303170000000001</v>
      </c>
      <c r="CH79" s="39">
        <f>AVERAGE(I79,L79,N79:O79,R79:S79,W79,Y79,AA79,AE79,AJ79,AL79,AN79:AO79,AS79,AU79:AX79,BB79:BC79,BE79:BF79,BJ79,BL79,BQ79,BZ79:CA79,CC79:CE79)</f>
        <v>22.516987096774194</v>
      </c>
      <c r="CI79" s="37">
        <f>AVERAGE(T79,AE79,O79,AQ79,AY79)</f>
        <v>21.657064000000002</v>
      </c>
      <c r="CJ79" s="37">
        <f>AVERAGE(L79,N79,AS79,BJ79,BQ79)</f>
        <v>16.966463999999998</v>
      </c>
    </row>
    <row r="80" spans="1:88" x14ac:dyDescent="0.35">
      <c r="B80" s="65">
        <v>77</v>
      </c>
      <c r="C80" s="51" t="s">
        <v>107</v>
      </c>
      <c r="D80" s="56" t="s">
        <v>297</v>
      </c>
      <c r="E80" s="52" t="s">
        <v>283</v>
      </c>
      <c r="F80" s="40">
        <v>2.7964560000000001</v>
      </c>
      <c r="G80" s="40">
        <v>7.4285600000000001</v>
      </c>
      <c r="H80" s="40">
        <v>8.9130380000000002</v>
      </c>
      <c r="I80" s="40">
        <v>5.5534100000000004</v>
      </c>
      <c r="J80" s="40">
        <v>3.5720879999999999</v>
      </c>
      <c r="K80" s="40">
        <v>8.7941880000000001</v>
      </c>
      <c r="L80" s="40">
        <v>3.8029760000000001</v>
      </c>
      <c r="M80" s="40">
        <v>6.9980869999999999</v>
      </c>
      <c r="N80" s="40">
        <v>2.9827400000000002</v>
      </c>
      <c r="O80" s="40">
        <v>9.8643680000000007</v>
      </c>
      <c r="P80" s="40">
        <v>7.6823819999999996</v>
      </c>
      <c r="Q80" s="40">
        <v>10.33526</v>
      </c>
      <c r="R80" s="40">
        <v>8.2154240000000005</v>
      </c>
      <c r="S80" s="40">
        <v>6.3424860000000001</v>
      </c>
      <c r="T80" s="40">
        <v>8.5099830000000001</v>
      </c>
      <c r="U80" s="40">
        <v>6.5536060000000003</v>
      </c>
      <c r="V80" s="40">
        <v>5.1429340000000003</v>
      </c>
      <c r="W80" s="40">
        <v>9.6465610000000002</v>
      </c>
      <c r="X80" s="40">
        <v>5.4972859999999999</v>
      </c>
      <c r="Y80" s="40">
        <v>10.481389999999999</v>
      </c>
      <c r="Z80" s="40">
        <v>4.8529470000000003</v>
      </c>
      <c r="AA80" s="40">
        <v>4.603612</v>
      </c>
      <c r="AB80" s="40">
        <v>7.7363489999999997</v>
      </c>
      <c r="AC80" s="40">
        <v>6.3909580000000004</v>
      </c>
      <c r="AD80" s="40">
        <v>8.4207730000000005</v>
      </c>
      <c r="AE80" s="40">
        <v>5.3109989999999998</v>
      </c>
      <c r="AF80" s="40">
        <v>6.1975540000000002</v>
      </c>
      <c r="AG80" s="40">
        <v>6.9847720000000004</v>
      </c>
      <c r="AH80" s="40">
        <v>5.7813140000000001</v>
      </c>
      <c r="AI80" s="40">
        <v>9.0612460000000006</v>
      </c>
      <c r="AJ80" s="40">
        <v>6.2705739999999999</v>
      </c>
      <c r="AK80" s="40">
        <v>4.0236320000000001</v>
      </c>
      <c r="AL80" s="40">
        <v>6.0807700000000002</v>
      </c>
      <c r="AM80" s="40">
        <v>4.426641</v>
      </c>
      <c r="AN80" s="40">
        <v>5.6696</v>
      </c>
      <c r="AO80" s="40">
        <v>8.0436700000000005</v>
      </c>
      <c r="AP80" s="40">
        <v>7.6744510000000004</v>
      </c>
      <c r="AQ80" s="40">
        <v>5.5852199999999996</v>
      </c>
      <c r="AR80" s="40">
        <v>4.6924720000000004</v>
      </c>
      <c r="AS80" s="40">
        <v>4.74322</v>
      </c>
      <c r="AT80" s="40">
        <v>5.3083609999999997</v>
      </c>
      <c r="AU80" s="40">
        <v>6.888039</v>
      </c>
      <c r="AV80" s="40">
        <v>8.1967599999999994</v>
      </c>
      <c r="AW80" s="40">
        <v>5.8833890000000002</v>
      </c>
      <c r="AX80" s="40">
        <v>9.1525350000000003</v>
      </c>
      <c r="AY80" s="40">
        <v>7.3544939999999999</v>
      </c>
      <c r="AZ80" s="40">
        <v>7.0714350000000001</v>
      </c>
      <c r="BA80" s="40">
        <v>9.2244460000000004</v>
      </c>
      <c r="BB80" s="40">
        <v>5.1978119999999999</v>
      </c>
      <c r="BC80" s="40">
        <v>6.4018439999999996</v>
      </c>
      <c r="BD80" s="40">
        <v>7.3154440000000003</v>
      </c>
      <c r="BE80" s="40">
        <v>5.6629480000000001</v>
      </c>
      <c r="BF80" s="40">
        <v>5.1933410000000002</v>
      </c>
      <c r="BG80" s="40">
        <v>4.6266249999999998</v>
      </c>
      <c r="BH80" s="40">
        <v>4.8423569999999998</v>
      </c>
      <c r="BI80" s="40">
        <v>9.2438359999999999</v>
      </c>
      <c r="BJ80" s="40">
        <v>4.6309339999999999</v>
      </c>
      <c r="BK80" s="40">
        <v>9.2098420000000001</v>
      </c>
      <c r="BL80" s="40">
        <v>5.3884850000000002</v>
      </c>
      <c r="BM80" s="40">
        <v>8.0742220000000007</v>
      </c>
      <c r="BN80" s="40">
        <v>5.4177860000000004</v>
      </c>
      <c r="BO80" s="40">
        <v>6.5667270000000002</v>
      </c>
      <c r="BP80" s="40">
        <v>5.9527060000000001</v>
      </c>
      <c r="BQ80" s="40">
        <v>4.3452809999999999</v>
      </c>
      <c r="BR80" s="40">
        <v>6.0145229999999996</v>
      </c>
      <c r="BS80" s="40">
        <v>4.4461779999999997</v>
      </c>
      <c r="BT80" s="40">
        <v>4.4772619999999996</v>
      </c>
      <c r="BU80" s="40">
        <v>5.9472950000000004</v>
      </c>
      <c r="BV80" s="40">
        <v>4.9448400000000001</v>
      </c>
      <c r="BW80" s="40">
        <v>5.2829079999999999</v>
      </c>
      <c r="BX80" s="40">
        <v>8.9402620000000006</v>
      </c>
      <c r="BY80" s="40">
        <v>5.4424910000000004</v>
      </c>
      <c r="BZ80" s="40">
        <v>5.8093300000000001</v>
      </c>
      <c r="CA80" s="40">
        <v>5.0581690000000004</v>
      </c>
      <c r="CB80" s="40">
        <v>7.7671559999999999</v>
      </c>
      <c r="CC80" s="40">
        <v>7.2960089999999997</v>
      </c>
      <c r="CD80" s="40">
        <v>3.897465</v>
      </c>
      <c r="CE80" s="40">
        <v>7.1198880000000004</v>
      </c>
      <c r="CF80" s="40">
        <v>8.2853100000000008</v>
      </c>
      <c r="CG80" s="40">
        <v>6.4558270000000002</v>
      </c>
      <c r="CH80" s="39">
        <f t="shared" ref="CH80" si="22">AVERAGE(I80,L80,N80:O80,R80:S80,W80,Y80,AA80,AE80,AJ80,AL80,AN80:AO80,AS80,AU80:AX80,BB80:BC80,BE80:BF80,BJ80,BL80,BQ80,BZ80:CA80,CC80:CE80)</f>
        <v>6.2494848064516129</v>
      </c>
      <c r="CI80" s="37">
        <f t="shared" ref="CI80" si="23">AVERAGE(T80,AE80,O80,AQ80,AY80)</f>
        <v>7.3250128000000005</v>
      </c>
      <c r="CJ80" s="37">
        <f t="shared" ref="CJ80" si="24">AVERAGE(L80,N80,AS80,BJ80,BQ80)</f>
        <v>4.1010302000000003</v>
      </c>
    </row>
    <row r="81" spans="1:88" x14ac:dyDescent="0.35">
      <c r="B81" s="65">
        <v>78</v>
      </c>
      <c r="C81" s="51" t="s">
        <v>107</v>
      </c>
    </row>
    <row r="82" spans="1:88" x14ac:dyDescent="0.35">
      <c r="B82" s="65">
        <v>79</v>
      </c>
      <c r="C82" s="51" t="s">
        <v>107</v>
      </c>
      <c r="D82" s="60" t="s">
        <v>316</v>
      </c>
    </row>
    <row r="83" spans="1:88" ht="21" x14ac:dyDescent="0.35">
      <c r="B83" s="65">
        <v>80</v>
      </c>
      <c r="C83" s="51" t="s">
        <v>107</v>
      </c>
      <c r="D83" s="56" t="s">
        <v>296</v>
      </c>
      <c r="E83" s="52" t="s">
        <v>283</v>
      </c>
      <c r="F83" s="40">
        <v>22.543810000000001</v>
      </c>
      <c r="G83" s="40">
        <v>23.685639999999999</v>
      </c>
      <c r="H83" s="40">
        <v>29.20758</v>
      </c>
      <c r="I83" s="40">
        <v>23.867100000000001</v>
      </c>
      <c r="J83" s="40">
        <v>17.48724</v>
      </c>
      <c r="K83" s="40">
        <v>24.56467</v>
      </c>
      <c r="L83" s="40">
        <v>12.15788</v>
      </c>
      <c r="M83" s="40">
        <v>22.640930000000001</v>
      </c>
      <c r="N83" s="40">
        <v>17.581109999999999</v>
      </c>
      <c r="O83" s="40">
        <v>28.840890000000002</v>
      </c>
      <c r="P83" s="40">
        <v>20.925039999999999</v>
      </c>
      <c r="Q83" s="40">
        <v>27.60792</v>
      </c>
      <c r="R83" s="40">
        <v>24.442530000000001</v>
      </c>
      <c r="S83" s="40">
        <v>26.429449999999999</v>
      </c>
      <c r="T83" s="40">
        <v>25.41281</v>
      </c>
      <c r="U83" s="40">
        <v>20.639510000000001</v>
      </c>
      <c r="V83" s="40">
        <v>18.753170000000001</v>
      </c>
      <c r="W83" s="40">
        <v>23.974989999999998</v>
      </c>
      <c r="X83" s="40">
        <v>19.55274</v>
      </c>
      <c r="Y83" s="40">
        <v>30.022680000000001</v>
      </c>
      <c r="Z83" s="40">
        <v>21.236450000000001</v>
      </c>
      <c r="AA83" s="40">
        <v>23.766940000000002</v>
      </c>
      <c r="AB83" s="40">
        <v>23.522310000000001</v>
      </c>
      <c r="AC83" s="40">
        <v>17.823550000000001</v>
      </c>
      <c r="AD83" s="40">
        <v>21.54017</v>
      </c>
      <c r="AE83" s="40">
        <v>33.080750000000002</v>
      </c>
      <c r="AF83" s="40">
        <v>18.692489999999999</v>
      </c>
      <c r="AG83" s="40">
        <v>24.35117</v>
      </c>
      <c r="AH83" s="40">
        <v>23.082339999999999</v>
      </c>
      <c r="AI83" s="40">
        <v>25.658059999999999</v>
      </c>
      <c r="AJ83" s="40">
        <v>21.86364</v>
      </c>
      <c r="AK83" s="40">
        <v>17.659949999999998</v>
      </c>
      <c r="AL83" s="40">
        <v>25.755009999999999</v>
      </c>
      <c r="AM83" s="40">
        <v>17.149830000000001</v>
      </c>
      <c r="AN83" s="40">
        <v>21.275030000000001</v>
      </c>
      <c r="AO83" s="40">
        <v>24.403420000000001</v>
      </c>
      <c r="AP83" s="40">
        <v>25.103770000000001</v>
      </c>
      <c r="AQ83" s="40">
        <v>20.160640000000001</v>
      </c>
      <c r="AR83" s="40">
        <v>18.477340000000002</v>
      </c>
      <c r="AS83" s="40">
        <v>19.731570000000001</v>
      </c>
      <c r="AT83" s="40">
        <v>19.48272</v>
      </c>
      <c r="AU83" s="40">
        <v>27.207660000000001</v>
      </c>
      <c r="AV83" s="40">
        <v>22</v>
      </c>
      <c r="AW83" s="40">
        <v>26.601559999999999</v>
      </c>
      <c r="AX83" s="40">
        <v>24.209160000000001</v>
      </c>
      <c r="AY83" s="40">
        <v>23.356290000000001</v>
      </c>
      <c r="AZ83" s="40">
        <v>26.079519999999999</v>
      </c>
      <c r="BA83" s="40">
        <v>21.188590000000001</v>
      </c>
      <c r="BB83" s="40">
        <v>20.438859999999998</v>
      </c>
      <c r="BC83" s="40">
        <v>23.78614</v>
      </c>
      <c r="BD83" s="40">
        <v>21.155840000000001</v>
      </c>
      <c r="BE83" s="40">
        <v>25.465420000000002</v>
      </c>
      <c r="BF83" s="40">
        <v>20.264859999999999</v>
      </c>
      <c r="BG83" s="40">
        <v>20.80348</v>
      </c>
      <c r="BH83" s="40">
        <v>22.593119999999999</v>
      </c>
      <c r="BI83" s="40">
        <v>26.463950000000001</v>
      </c>
      <c r="BJ83" s="40">
        <v>20.459620000000001</v>
      </c>
      <c r="BK83" s="40">
        <v>25.326460000000001</v>
      </c>
      <c r="BL83" s="40">
        <v>22.776890000000002</v>
      </c>
      <c r="BM83" s="40">
        <v>25.421500000000002</v>
      </c>
      <c r="BN83" s="40">
        <v>17.88907</v>
      </c>
      <c r="BO83" s="40">
        <v>17.76491</v>
      </c>
      <c r="BP83" s="40">
        <v>22.508849999999999</v>
      </c>
      <c r="BQ83" s="40">
        <v>21.726400000000002</v>
      </c>
      <c r="BR83" s="40">
        <v>18.742699999999999</v>
      </c>
      <c r="BS83" s="40">
        <v>20.61946</v>
      </c>
      <c r="BT83" s="40">
        <v>20.66423</v>
      </c>
      <c r="BU83" s="40">
        <v>19.77131</v>
      </c>
      <c r="BV83" s="40">
        <v>21.277889999999999</v>
      </c>
      <c r="BW83" s="40">
        <v>20.518380000000001</v>
      </c>
      <c r="BX83" s="40">
        <v>25.027049999999999</v>
      </c>
      <c r="BY83" s="40">
        <v>21.320489999999999</v>
      </c>
      <c r="BZ83" s="40">
        <v>20.3</v>
      </c>
      <c r="CA83" s="40">
        <v>25.760169999999999</v>
      </c>
      <c r="CB83" s="40">
        <v>24.927910000000001</v>
      </c>
      <c r="CC83" s="40">
        <v>23.549389999999999</v>
      </c>
      <c r="CD83" s="40">
        <v>20.055250000000001</v>
      </c>
      <c r="CE83" s="40">
        <v>22.051069999999999</v>
      </c>
      <c r="CF83" s="40">
        <v>22.8476</v>
      </c>
      <c r="CG83" s="40">
        <v>23.291060000000002</v>
      </c>
      <c r="CH83" s="39">
        <f>AVERAGE(I83,L83,N83:O83,R83:S83,W83,Y83,AA83,AE83,AJ83,AL83,AN83:AO83,AS83,AU83:AX83,BB83:BC83,BE83:BF83,BJ83,BL83,BQ83,BZ83:CA83,CC83:CE83)</f>
        <v>23.349852903225802</v>
      </c>
      <c r="CI83" s="37">
        <f>AVERAGE(T83,AE83,O83,AQ83,AY83)</f>
        <v>26.170276000000001</v>
      </c>
      <c r="CJ83" s="37">
        <f>AVERAGE(L83,N83,AS83,BJ83,BQ83)</f>
        <v>18.331316000000001</v>
      </c>
    </row>
    <row r="84" spans="1:88" x14ac:dyDescent="0.35">
      <c r="B84" s="65">
        <v>81</v>
      </c>
      <c r="C84" s="51" t="s">
        <v>107</v>
      </c>
      <c r="D84" s="56" t="s">
        <v>264</v>
      </c>
      <c r="E84" s="52" t="s">
        <v>219</v>
      </c>
      <c r="F84" s="40">
        <v>2.4628930000000002</v>
      </c>
      <c r="G84" s="40">
        <v>5.0463060000000004</v>
      </c>
      <c r="H84" s="40">
        <v>3.2195689999999999</v>
      </c>
      <c r="I84" s="40">
        <v>4.1558320000000002</v>
      </c>
      <c r="J84" s="40"/>
      <c r="K84" s="40">
        <v>5.1356400000000004</v>
      </c>
      <c r="L84" s="40">
        <v>1.043976</v>
      </c>
      <c r="M84" s="40">
        <v>6.3613559999999998</v>
      </c>
      <c r="N84" s="40">
        <v>5.7133019999999997</v>
      </c>
      <c r="O84" s="40">
        <v>7.358816</v>
      </c>
      <c r="P84" s="40">
        <v>4.8624790000000004</v>
      </c>
      <c r="Q84" s="40">
        <v>5.8833320000000002</v>
      </c>
      <c r="R84" s="40">
        <v>3.0187219999999999</v>
      </c>
      <c r="S84" s="40">
        <v>5.8373340000000002</v>
      </c>
      <c r="T84" s="40">
        <v>2.1414610000000001</v>
      </c>
      <c r="U84" s="40">
        <v>4.9716839999999998</v>
      </c>
      <c r="V84" s="40">
        <v>7.0757199999999996</v>
      </c>
      <c r="W84" s="40"/>
      <c r="X84" s="40">
        <v>5.8119719999999999</v>
      </c>
      <c r="Y84" s="40">
        <v>6.8220179999999999</v>
      </c>
      <c r="Z84" s="40">
        <v>4.0927290000000003</v>
      </c>
      <c r="AA84" s="40">
        <v>3.180739</v>
      </c>
      <c r="AB84" s="40">
        <v>4.0727770000000003</v>
      </c>
      <c r="AC84" s="40">
        <v>8.6003989999999995</v>
      </c>
      <c r="AD84" s="40">
        <v>3.163208</v>
      </c>
      <c r="AE84" s="40">
        <v>9.2988350000000004</v>
      </c>
      <c r="AF84" s="40">
        <v>3.966936</v>
      </c>
      <c r="AG84" s="40">
        <v>6.9495480000000001</v>
      </c>
      <c r="AH84" s="40"/>
      <c r="AI84" s="40">
        <v>6.2040059999999997</v>
      </c>
      <c r="AJ84" s="40">
        <v>2.5945740000000002</v>
      </c>
      <c r="AK84" s="40">
        <v>3.7587109999999999</v>
      </c>
      <c r="AL84" s="40">
        <v>4.2133430000000001</v>
      </c>
      <c r="AM84" s="40">
        <v>2.6950720000000001</v>
      </c>
      <c r="AN84" s="40">
        <v>5.7537370000000001</v>
      </c>
      <c r="AO84" s="40">
        <v>4.567113</v>
      </c>
      <c r="AP84" s="40">
        <v>4.3724509999999999</v>
      </c>
      <c r="AQ84" s="40">
        <v>8.8683160000000001</v>
      </c>
      <c r="AR84" s="40"/>
      <c r="AS84" s="40">
        <v>4.5872510000000002</v>
      </c>
      <c r="AT84" s="40">
        <v>4.8329259999999996</v>
      </c>
      <c r="AU84" s="40">
        <v>6.5459820000000004</v>
      </c>
      <c r="AV84" s="40">
        <v>5.7806899999999999</v>
      </c>
      <c r="AW84" s="40">
        <v>4.5572489999999997</v>
      </c>
      <c r="AX84" s="40">
        <v>3.9004219999999998</v>
      </c>
      <c r="AY84" s="40">
        <v>4.2515470000000004</v>
      </c>
      <c r="AZ84" s="40">
        <v>4.489268</v>
      </c>
      <c r="BA84" s="40">
        <v>3.094595</v>
      </c>
      <c r="BB84" s="40">
        <v>3.4837259999999999</v>
      </c>
      <c r="BC84" s="40"/>
      <c r="BD84" s="40">
        <v>0.90639029999999998</v>
      </c>
      <c r="BE84" s="40">
        <v>6.1039440000000003</v>
      </c>
      <c r="BF84" s="40">
        <v>4.1472600000000002</v>
      </c>
      <c r="BG84" s="40">
        <v>2.2211349999999999</v>
      </c>
      <c r="BH84" s="40">
        <v>1.930129</v>
      </c>
      <c r="BI84" s="40">
        <v>3.5939779999999999</v>
      </c>
      <c r="BJ84" s="40">
        <v>2.8768889999999998</v>
      </c>
      <c r="BK84" s="40">
        <v>3.8111809999999999</v>
      </c>
      <c r="BL84" s="40">
        <v>2.6801460000000001</v>
      </c>
      <c r="BM84" s="40">
        <v>7.6431969999999998</v>
      </c>
      <c r="BN84" s="40"/>
      <c r="BO84" s="40">
        <v>2.952588</v>
      </c>
      <c r="BP84" s="40">
        <v>2.5041150000000001</v>
      </c>
      <c r="BQ84" s="40">
        <v>4.1656129999999996</v>
      </c>
      <c r="BR84" s="40">
        <v>3.4372889999999998</v>
      </c>
      <c r="BS84" s="40"/>
      <c r="BT84" s="40">
        <v>4.8273409999999997</v>
      </c>
      <c r="BU84" s="40">
        <v>3.9699450000000001</v>
      </c>
      <c r="BV84" s="40">
        <v>2.1698499999999998</v>
      </c>
      <c r="BW84" s="40"/>
      <c r="BX84" s="40">
        <v>3.622992</v>
      </c>
      <c r="BY84" s="40">
        <v>5.1369670000000003</v>
      </c>
      <c r="BZ84" s="40">
        <v>5.2096210000000003</v>
      </c>
      <c r="CA84" s="40">
        <v>5.5785</v>
      </c>
      <c r="CB84" s="40">
        <v>3.9455979999999999</v>
      </c>
      <c r="CC84" s="40">
        <v>5.5956859999999997</v>
      </c>
      <c r="CD84" s="40">
        <v>6.3648850000000001</v>
      </c>
      <c r="CE84" s="40">
        <v>1.7236769999999999</v>
      </c>
      <c r="CF84" s="40"/>
      <c r="CG84" s="40">
        <v>4.6842319999999997</v>
      </c>
      <c r="CH84" s="39">
        <f>AVERAGE(I84,L84,N84:O84,R84:S84,W84,Y84,AA84,AE84,AJ84,AL84,AN84:AO84,AS84,AU84:AX84,BB84:BC84,BE84:BF84,BJ84,BL84,BQ84,BZ84:CA84,CC84:CE84)</f>
        <v>4.7193062758620687</v>
      </c>
      <c r="CI84" s="37">
        <f t="shared" ref="CI84:CI85" si="25">AVERAGE(T84,AE84,O84,AQ84,AY84)</f>
        <v>6.383795000000001</v>
      </c>
      <c r="CJ84" s="37">
        <f t="shared" ref="CJ84:CJ85" si="26">AVERAGE(L84,N84,AS84,BJ84,BQ84)</f>
        <v>3.6774062000000001</v>
      </c>
    </row>
    <row r="85" spans="1:88" x14ac:dyDescent="0.35">
      <c r="B85" s="65">
        <v>82</v>
      </c>
      <c r="C85" s="51" t="s">
        <v>107</v>
      </c>
      <c r="D85" s="56" t="s">
        <v>265</v>
      </c>
      <c r="E85" s="52" t="s">
        <v>219</v>
      </c>
      <c r="F85" s="40">
        <v>10.33267</v>
      </c>
      <c r="G85" s="40">
        <v>18.643364999999999</v>
      </c>
      <c r="H85" s="40">
        <v>18.740402</v>
      </c>
      <c r="I85" s="40">
        <v>15.117526</v>
      </c>
      <c r="J85" s="40">
        <v>20.636001</v>
      </c>
      <c r="K85" s="40">
        <v>20.456855000000001</v>
      </c>
      <c r="L85" s="40">
        <v>15.455499</v>
      </c>
      <c r="M85" s="40">
        <v>8.9532290000000003</v>
      </c>
      <c r="N85" s="40">
        <v>14.696120000000001</v>
      </c>
      <c r="O85" s="40">
        <v>20.824816000000002</v>
      </c>
      <c r="P85" s="40">
        <v>8.4939719999999994</v>
      </c>
      <c r="Q85" s="40">
        <v>17.837319999999998</v>
      </c>
      <c r="R85" s="40">
        <v>16.900621999999998</v>
      </c>
      <c r="S85" s="40">
        <v>23.635684000000001</v>
      </c>
      <c r="T85" s="40">
        <v>15.33906</v>
      </c>
      <c r="U85" s="40">
        <v>17.751749</v>
      </c>
      <c r="V85" s="40">
        <v>20.052596999999999</v>
      </c>
      <c r="W85" s="40">
        <v>17.491379999999999</v>
      </c>
      <c r="X85" s="40">
        <v>13.741910000000001</v>
      </c>
      <c r="Y85" s="40">
        <v>20.013263000000002</v>
      </c>
      <c r="Z85" s="40">
        <v>11.210380000000001</v>
      </c>
      <c r="AA85" s="40">
        <v>18.362807</v>
      </c>
      <c r="AB85" s="40">
        <v>17.436474</v>
      </c>
      <c r="AC85" s="40">
        <v>15.70905</v>
      </c>
      <c r="AD85" s="40">
        <v>17.253585999999999</v>
      </c>
      <c r="AE85" s="40">
        <v>16.646132000000001</v>
      </c>
      <c r="AF85" s="40">
        <v>15.823194000000001</v>
      </c>
      <c r="AG85" s="40">
        <v>17.928166999999998</v>
      </c>
      <c r="AH85" s="40">
        <v>15.81498</v>
      </c>
      <c r="AI85" s="40">
        <v>15.340730000000001</v>
      </c>
      <c r="AJ85" s="40">
        <v>16.894857000000002</v>
      </c>
      <c r="AK85" s="40">
        <v>15.96898</v>
      </c>
      <c r="AL85" s="40">
        <v>19.578175000000002</v>
      </c>
      <c r="AM85" s="40">
        <v>11.521369999999999</v>
      </c>
      <c r="AN85" s="40">
        <v>18.065176999999998</v>
      </c>
      <c r="AO85" s="40">
        <v>19.629981000000001</v>
      </c>
      <c r="AP85" s="40">
        <v>14.889104</v>
      </c>
      <c r="AQ85" s="40">
        <v>18.303795000000001</v>
      </c>
      <c r="AR85" s="40">
        <v>14.796914000000001</v>
      </c>
      <c r="AS85" s="40">
        <v>17.924505</v>
      </c>
      <c r="AT85" s="40">
        <v>16.555171999999999</v>
      </c>
      <c r="AU85" s="40">
        <v>15.878819999999999</v>
      </c>
      <c r="AV85" s="40">
        <v>21.717167</v>
      </c>
      <c r="AW85" s="40">
        <v>17.965768000000001</v>
      </c>
      <c r="AX85" s="40">
        <v>20.497484999999998</v>
      </c>
      <c r="AY85" s="40">
        <v>14.440877</v>
      </c>
      <c r="AZ85" s="40">
        <v>19.905346000000002</v>
      </c>
      <c r="BA85" s="40">
        <v>16.794622</v>
      </c>
      <c r="BB85" s="40">
        <v>21.9778609</v>
      </c>
      <c r="BC85" s="40">
        <v>13.968767</v>
      </c>
      <c r="BD85" s="40">
        <v>17.246739999999999</v>
      </c>
      <c r="BE85" s="40">
        <v>18.759672000000002</v>
      </c>
      <c r="BF85" s="40">
        <v>13.702209999999999</v>
      </c>
      <c r="BG85" s="40">
        <v>13.203475000000001</v>
      </c>
      <c r="BH85" s="40">
        <v>16.800795000000001</v>
      </c>
      <c r="BI85" s="40">
        <v>15.709149999999999</v>
      </c>
      <c r="BJ85" s="40">
        <v>18.398578999999998</v>
      </c>
      <c r="BK85" s="40">
        <v>20.675962999999999</v>
      </c>
      <c r="BL85" s="40">
        <v>13.848979999999999</v>
      </c>
      <c r="BM85" s="40">
        <v>16.915991000000002</v>
      </c>
      <c r="BN85" s="40">
        <v>13.98784</v>
      </c>
      <c r="BO85" s="40">
        <v>16.877403999999999</v>
      </c>
      <c r="BP85" s="40">
        <v>15.055256</v>
      </c>
      <c r="BQ85" s="40">
        <v>19.367173999999999</v>
      </c>
      <c r="BR85" s="40">
        <v>12.134119999999999</v>
      </c>
      <c r="BS85" s="40">
        <v>13.915231</v>
      </c>
      <c r="BT85" s="40">
        <v>15.761148</v>
      </c>
      <c r="BU85" s="40">
        <v>19.879227</v>
      </c>
      <c r="BV85" s="40">
        <v>13.585324999999999</v>
      </c>
      <c r="BW85" s="40">
        <v>17.628329999999998</v>
      </c>
      <c r="BX85" s="40">
        <v>15.895919000000001</v>
      </c>
      <c r="BY85" s="40">
        <v>18.5901</v>
      </c>
      <c r="BZ85" s="40">
        <v>19.691970999999999</v>
      </c>
      <c r="CA85" s="40">
        <v>27.537671</v>
      </c>
      <c r="CB85" s="40">
        <v>16.164580000000001</v>
      </c>
      <c r="CC85" s="40">
        <v>22.996842999999998</v>
      </c>
      <c r="CD85" s="40">
        <v>14.643877</v>
      </c>
      <c r="CE85" s="40">
        <v>15.20077</v>
      </c>
      <c r="CF85" s="40">
        <v>11.2744</v>
      </c>
      <c r="CG85" s="40">
        <v>18.260984000000001</v>
      </c>
      <c r="CH85" s="39">
        <f>AVERAGE(I85,L85,N85:O85,R85:S85,W85,Y85,AA85,AE85,AJ85,AL85,AN85:AO85,AS85,AU85:AX85,BB85:BC85,BE85:BF85,BJ85,BL85,BQ85,BZ85:CA85,CC85:CE85)</f>
        <v>18.302908351612906</v>
      </c>
      <c r="CI85" s="37">
        <f t="shared" si="25"/>
        <v>17.110936000000002</v>
      </c>
      <c r="CJ85" s="37">
        <f t="shared" si="26"/>
        <v>17.168375400000002</v>
      </c>
    </row>
    <row r="86" spans="1:88" x14ac:dyDescent="0.35">
      <c r="B86" s="65">
        <v>83</v>
      </c>
      <c r="C86" s="51" t="s">
        <v>107</v>
      </c>
    </row>
    <row r="87" spans="1:88" x14ac:dyDescent="0.35">
      <c r="B87" s="65">
        <v>84</v>
      </c>
      <c r="C87" s="51" t="s">
        <v>107</v>
      </c>
      <c r="D87" s="60" t="s">
        <v>159</v>
      </c>
      <c r="E87" s="52"/>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c r="BZ87" s="37"/>
      <c r="CA87" s="37"/>
      <c r="CB87" s="37"/>
      <c r="CC87" s="37"/>
      <c r="CD87" s="37"/>
      <c r="CE87" s="37"/>
      <c r="CF87" s="37"/>
      <c r="CG87" s="37"/>
      <c r="CH87" s="42"/>
      <c r="CI87" s="37"/>
      <c r="CJ87" s="37"/>
    </row>
    <row r="88" spans="1:88" x14ac:dyDescent="0.35">
      <c r="A88" s="57"/>
      <c r="B88" s="65">
        <v>85</v>
      </c>
      <c r="C88" s="51" t="s">
        <v>107</v>
      </c>
      <c r="D88" s="56" t="s">
        <v>295</v>
      </c>
      <c r="E88" s="52" t="s">
        <v>283</v>
      </c>
      <c r="F88" s="37">
        <v>12.291090000000001</v>
      </c>
      <c r="G88" s="37">
        <v>19.61796</v>
      </c>
      <c r="H88" s="37">
        <v>21.599509999999999</v>
      </c>
      <c r="I88" s="37">
        <v>13.7475</v>
      </c>
      <c r="J88" s="37">
        <v>13.78237</v>
      </c>
      <c r="K88" s="37">
        <v>23.598099999999999</v>
      </c>
      <c r="L88" s="37">
        <v>9.4950229999999998</v>
      </c>
      <c r="M88" s="37">
        <v>20.743089999999999</v>
      </c>
      <c r="N88" s="37">
        <v>12.510120000000001</v>
      </c>
      <c r="O88" s="37">
        <v>27.339130000000001</v>
      </c>
      <c r="P88" s="37">
        <v>16.842759999999998</v>
      </c>
      <c r="Q88" s="37">
        <v>22.14057</v>
      </c>
      <c r="R88" s="37">
        <v>21.784089999999999</v>
      </c>
      <c r="S88" s="37">
        <v>18.05227</v>
      </c>
      <c r="T88" s="37">
        <v>22.124490000000002</v>
      </c>
      <c r="U88" s="37">
        <v>21.595330000000001</v>
      </c>
      <c r="V88" s="37">
        <v>12.965579999999999</v>
      </c>
      <c r="W88" s="37">
        <v>20.649090000000001</v>
      </c>
      <c r="X88" s="37">
        <v>19.013529999999999</v>
      </c>
      <c r="Y88" s="37">
        <v>27.239439999999998</v>
      </c>
      <c r="Z88" s="37">
        <v>13.64324</v>
      </c>
      <c r="AA88" s="37">
        <v>16.915220000000001</v>
      </c>
      <c r="AB88" s="37">
        <v>20.097670000000001</v>
      </c>
      <c r="AC88" s="37">
        <v>16.98752</v>
      </c>
      <c r="AD88" s="37">
        <v>18.686879999999999</v>
      </c>
      <c r="AE88" s="37">
        <v>20.706</v>
      </c>
      <c r="AF88" s="37">
        <v>18.46499</v>
      </c>
      <c r="AG88" s="37">
        <v>19.30115</v>
      </c>
      <c r="AH88" s="37">
        <v>20.002510000000001</v>
      </c>
      <c r="AI88" s="37">
        <v>18.53913</v>
      </c>
      <c r="AJ88" s="37">
        <v>17.737200000000001</v>
      </c>
      <c r="AK88" s="37">
        <v>14.17554</v>
      </c>
      <c r="AL88" s="37">
        <v>20.8507</v>
      </c>
      <c r="AM88" s="37">
        <v>14.03816</v>
      </c>
      <c r="AN88" s="37">
        <v>18.47063</v>
      </c>
      <c r="AO88" s="37">
        <v>15.55199</v>
      </c>
      <c r="AP88" s="37">
        <v>20.43806</v>
      </c>
      <c r="AQ88" s="37">
        <v>17.3733</v>
      </c>
      <c r="AR88" s="37">
        <v>17.150839999999999</v>
      </c>
      <c r="AS88" s="37">
        <v>16.206710000000001</v>
      </c>
      <c r="AT88" s="37">
        <v>13.73058</v>
      </c>
      <c r="AU88" s="37">
        <v>22.95382</v>
      </c>
      <c r="AV88" s="37">
        <v>20.400770000000001</v>
      </c>
      <c r="AW88" s="37">
        <v>23.90204</v>
      </c>
      <c r="AX88" s="37">
        <v>21.897410000000001</v>
      </c>
      <c r="AY88" s="37">
        <v>20.145879999999998</v>
      </c>
      <c r="AZ88" s="37">
        <v>22.25103</v>
      </c>
      <c r="BA88" s="37">
        <v>19.53734</v>
      </c>
      <c r="BB88" s="37">
        <v>15.827249999999999</v>
      </c>
      <c r="BC88" s="37">
        <v>17.645189999999999</v>
      </c>
      <c r="BD88" s="37">
        <v>22.6677</v>
      </c>
      <c r="BE88" s="37">
        <v>20.92586</v>
      </c>
      <c r="BF88" s="37">
        <v>15.091010000000001</v>
      </c>
      <c r="BG88" s="37">
        <v>18.388639999999999</v>
      </c>
      <c r="BH88" s="37">
        <v>16.245249999999999</v>
      </c>
      <c r="BI88" s="37">
        <v>20.89648</v>
      </c>
      <c r="BJ88" s="37">
        <v>16.237500000000001</v>
      </c>
      <c r="BK88" s="37">
        <v>23.040289999999999</v>
      </c>
      <c r="BL88" s="37">
        <v>17.448630000000001</v>
      </c>
      <c r="BM88" s="37">
        <v>21.84243</v>
      </c>
      <c r="BN88" s="37">
        <v>8.0229490000000006</v>
      </c>
      <c r="BO88" s="37">
        <v>13.63298</v>
      </c>
      <c r="BP88" s="37">
        <v>12.7972</v>
      </c>
      <c r="BQ88" s="37">
        <v>16.69369</v>
      </c>
      <c r="BR88" s="37">
        <v>13.63918</v>
      </c>
      <c r="BS88" s="37">
        <v>15.439500000000001</v>
      </c>
      <c r="BT88" s="37">
        <v>17.243130000000001</v>
      </c>
      <c r="BU88" s="37">
        <v>11.98307</v>
      </c>
      <c r="BV88" s="37">
        <v>16.821860000000001</v>
      </c>
      <c r="BW88" s="37">
        <v>15.553470000000001</v>
      </c>
      <c r="BX88" s="37">
        <v>19.326319999999999</v>
      </c>
      <c r="BY88" s="37">
        <v>18.328199999999999</v>
      </c>
      <c r="BZ88" s="37">
        <v>14.931940000000001</v>
      </c>
      <c r="CA88" s="37">
        <v>22.41647</v>
      </c>
      <c r="CB88" s="37">
        <v>25.414950000000001</v>
      </c>
      <c r="CC88" s="37">
        <v>21.476040000000001</v>
      </c>
      <c r="CD88" s="37">
        <v>17.477959999999999</v>
      </c>
      <c r="CE88" s="37">
        <v>19</v>
      </c>
      <c r="CF88" s="37">
        <v>16.658570000000001</v>
      </c>
      <c r="CG88" s="37">
        <v>19.140740000000001</v>
      </c>
      <c r="CH88" s="39">
        <f t="shared" ref="CH88:CH89" si="27">AVERAGE(I88,L88,N88:O88,R88:S88,W88,Y88,AA88,AE88,AJ88,AL88,AN88:AO88,AS88,AU88:AX88,BB88:BC88,BE88:BF88,BJ88,BL88,BQ88,BZ88:CA88,CC88:CE88)</f>
        <v>18.760667516129033</v>
      </c>
      <c r="CI88" s="37">
        <f t="shared" ref="CI88:CI89" si="28">AVERAGE(T88,AE88,O88,AQ88,AY88)</f>
        <v>21.537759999999999</v>
      </c>
      <c r="CJ88" s="37">
        <f t="shared" ref="CJ88:CJ89" si="29">AVERAGE(L88,N88,AS88,BJ88,BQ88)</f>
        <v>14.228608600000001</v>
      </c>
    </row>
    <row r="89" spans="1:88" x14ac:dyDescent="0.35">
      <c r="B89" s="65">
        <v>86</v>
      </c>
      <c r="C89" s="51" t="s">
        <v>107</v>
      </c>
      <c r="D89" s="56" t="s">
        <v>242</v>
      </c>
      <c r="E89" s="54" t="s">
        <v>219</v>
      </c>
      <c r="F89" s="39">
        <v>14.15517</v>
      </c>
      <c r="G89" s="39">
        <v>15.896229999999999</v>
      </c>
      <c r="H89" s="39">
        <v>25.458539999999999</v>
      </c>
      <c r="I89" s="39">
        <v>22.925439999999998</v>
      </c>
      <c r="J89" s="39">
        <v>16.633710000000001</v>
      </c>
      <c r="K89" s="39">
        <v>26.507940000000001</v>
      </c>
      <c r="L89" s="39">
        <v>14.064550000000001</v>
      </c>
      <c r="M89" s="39">
        <v>18.754480000000001</v>
      </c>
      <c r="N89" s="39">
        <v>20.399509999999999</v>
      </c>
      <c r="O89" s="39">
        <v>25.292069999999999</v>
      </c>
      <c r="P89" s="39">
        <v>12.07596</v>
      </c>
      <c r="Q89" s="39">
        <v>19.98789</v>
      </c>
      <c r="R89" s="39">
        <v>20.329820000000002</v>
      </c>
      <c r="S89" s="39">
        <v>25.547499999999999</v>
      </c>
      <c r="T89" s="39">
        <v>20.70374</v>
      </c>
      <c r="U89" s="39">
        <v>18.52449</v>
      </c>
      <c r="V89" s="39">
        <v>15.77009</v>
      </c>
      <c r="W89" s="39">
        <v>30.89986</v>
      </c>
      <c r="X89" s="39">
        <v>18.439550000000001</v>
      </c>
      <c r="Y89" s="39">
        <v>24.409700000000001</v>
      </c>
      <c r="Z89" s="39">
        <v>15.438459999999999</v>
      </c>
      <c r="AA89" s="39">
        <v>18.081769999999999</v>
      </c>
      <c r="AB89" s="39">
        <v>20.695239999999998</v>
      </c>
      <c r="AC89" s="39">
        <v>23.68843</v>
      </c>
      <c r="AD89" s="39">
        <v>24.170310000000001</v>
      </c>
      <c r="AE89" s="39">
        <v>23.96686</v>
      </c>
      <c r="AF89" s="39">
        <v>27.292020000000001</v>
      </c>
      <c r="AG89" s="39">
        <v>19.975239999999999</v>
      </c>
      <c r="AH89" s="39">
        <v>15.94092</v>
      </c>
      <c r="AI89" s="39">
        <v>23.478940000000001</v>
      </c>
      <c r="AJ89" s="39">
        <v>25.485859999999999</v>
      </c>
      <c r="AK89" s="39">
        <v>17.78668</v>
      </c>
      <c r="AL89" s="39">
        <v>23.41893</v>
      </c>
      <c r="AM89" s="39">
        <v>21.636119999999998</v>
      </c>
      <c r="AN89" s="39">
        <v>23.719570000000001</v>
      </c>
      <c r="AO89" s="39">
        <v>27.488040000000002</v>
      </c>
      <c r="AP89" s="39">
        <v>23.918340000000001</v>
      </c>
      <c r="AQ89" s="39">
        <v>20.945989999999998</v>
      </c>
      <c r="AR89" s="39">
        <v>15.79571</v>
      </c>
      <c r="AS89" s="39">
        <v>21.09178</v>
      </c>
      <c r="AT89" s="39">
        <v>14.76848</v>
      </c>
      <c r="AU89" s="39">
        <v>23.33492</v>
      </c>
      <c r="AV89" s="39">
        <v>24.40784</v>
      </c>
      <c r="AW89" s="39">
        <v>22.086659999999998</v>
      </c>
      <c r="AX89" s="39">
        <v>21.359470000000002</v>
      </c>
      <c r="AY89" s="39">
        <v>19.760870000000001</v>
      </c>
      <c r="AZ89" s="39">
        <v>25.96763</v>
      </c>
      <c r="BA89" s="39">
        <v>16.21659</v>
      </c>
      <c r="BB89" s="39">
        <v>22.30922</v>
      </c>
      <c r="BC89" s="39">
        <v>21.210940000000001</v>
      </c>
      <c r="BD89" s="39">
        <v>23.086379999999998</v>
      </c>
      <c r="BE89" s="39">
        <v>28.83738</v>
      </c>
      <c r="BF89" s="39">
        <v>26.24821</v>
      </c>
      <c r="BG89" s="39">
        <v>16.353490000000001</v>
      </c>
      <c r="BH89" s="39">
        <v>15.02033</v>
      </c>
      <c r="BI89" s="39">
        <v>17.787489999999998</v>
      </c>
      <c r="BJ89" s="39">
        <v>15.768800000000001</v>
      </c>
      <c r="BK89" s="39">
        <v>26.036259999999999</v>
      </c>
      <c r="BL89" s="39">
        <v>27.38101</v>
      </c>
      <c r="BM89" s="39">
        <v>22.02852</v>
      </c>
      <c r="BN89" s="39">
        <v>9.7080439999999992</v>
      </c>
      <c r="BO89" s="39">
        <v>8.9052799999999994</v>
      </c>
      <c r="BP89" s="39">
        <v>12.79627</v>
      </c>
      <c r="BQ89" s="39">
        <v>20.09449</v>
      </c>
      <c r="BR89" s="39">
        <v>22.419029999999999</v>
      </c>
      <c r="BS89" s="39">
        <v>15.508850000000001</v>
      </c>
      <c r="BT89" s="39">
        <v>14.02543</v>
      </c>
      <c r="BU89" s="39">
        <v>20.117989999999999</v>
      </c>
      <c r="BV89" s="39">
        <v>25.097660000000001</v>
      </c>
      <c r="BW89" s="39">
        <v>22.079619999999998</v>
      </c>
      <c r="BX89" s="39">
        <v>16.71396</v>
      </c>
      <c r="BY89" s="39">
        <v>15.13043</v>
      </c>
      <c r="BZ89" s="39">
        <v>24.08257</v>
      </c>
      <c r="CA89" s="39">
        <v>30.598790000000001</v>
      </c>
      <c r="CB89" s="39">
        <v>21.252939999999999</v>
      </c>
      <c r="CC89" s="39">
        <v>24.60369</v>
      </c>
      <c r="CD89" s="39">
        <v>19.74044</v>
      </c>
      <c r="CE89" s="39">
        <v>23.079840000000001</v>
      </c>
      <c r="CF89" s="39">
        <v>27.186330000000002</v>
      </c>
      <c r="CG89" s="39">
        <v>23.513079999999999</v>
      </c>
      <c r="CH89" s="39">
        <f t="shared" si="27"/>
        <v>23.298888064516131</v>
      </c>
      <c r="CI89" s="37">
        <f t="shared" si="28"/>
        <v>22.133906</v>
      </c>
      <c r="CJ89" s="37">
        <f t="shared" si="29"/>
        <v>18.283825999999998</v>
      </c>
    </row>
    <row r="90" spans="1:88" x14ac:dyDescent="0.35">
      <c r="B90" s="65">
        <v>87</v>
      </c>
      <c r="C90" s="51" t="s">
        <v>107</v>
      </c>
      <c r="D90" s="56"/>
      <c r="E90" s="55"/>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c r="CD90" s="37"/>
      <c r="CE90" s="37"/>
      <c r="CF90" s="37"/>
      <c r="CG90" s="37"/>
      <c r="CH90" s="39"/>
      <c r="CI90" s="37"/>
      <c r="CJ90" s="37"/>
    </row>
    <row r="91" spans="1:88" x14ac:dyDescent="0.35">
      <c r="B91" s="65">
        <v>88</v>
      </c>
      <c r="C91" s="51" t="s">
        <v>107</v>
      </c>
      <c r="D91" s="60" t="s">
        <v>160</v>
      </c>
      <c r="E91" s="54"/>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c r="BM91" s="39"/>
      <c r="BN91" s="39"/>
      <c r="BO91" s="39"/>
      <c r="BP91" s="39"/>
      <c r="BQ91" s="39"/>
      <c r="BR91" s="39"/>
      <c r="BS91" s="39"/>
      <c r="BT91" s="39"/>
      <c r="BU91" s="39"/>
      <c r="BV91" s="39"/>
      <c r="BW91" s="39"/>
      <c r="BX91" s="39"/>
      <c r="BY91" s="39"/>
      <c r="BZ91" s="39"/>
      <c r="CA91" s="39"/>
      <c r="CB91" s="39"/>
      <c r="CC91" s="39"/>
      <c r="CD91" s="39"/>
      <c r="CE91" s="39"/>
      <c r="CF91" s="39"/>
      <c r="CG91" s="39"/>
      <c r="CH91" s="39"/>
      <c r="CI91" s="37"/>
      <c r="CJ91" s="37"/>
    </row>
    <row r="92" spans="1:88" x14ac:dyDescent="0.35">
      <c r="B92" s="65">
        <v>89</v>
      </c>
      <c r="C92" s="51" t="s">
        <v>107</v>
      </c>
      <c r="D92" s="56" t="s">
        <v>208</v>
      </c>
      <c r="E92" s="54" t="s">
        <v>202</v>
      </c>
      <c r="F92" s="39">
        <v>23.84</v>
      </c>
      <c r="G92" s="39">
        <v>35.97</v>
      </c>
      <c r="H92" s="39">
        <v>36.18</v>
      </c>
      <c r="I92" s="39">
        <v>28.4</v>
      </c>
      <c r="J92" s="39">
        <v>39.049999999999997</v>
      </c>
      <c r="K92" s="39">
        <v>35.409999999999997</v>
      </c>
      <c r="L92" s="39">
        <v>23.01</v>
      </c>
      <c r="M92" s="39">
        <v>37.15</v>
      </c>
      <c r="N92" s="39">
        <v>22.18</v>
      </c>
      <c r="O92" s="39">
        <v>27.75</v>
      </c>
      <c r="P92" s="39">
        <v>33.6</v>
      </c>
      <c r="Q92" s="39">
        <v>30.28</v>
      </c>
      <c r="R92" s="39">
        <v>29.77</v>
      </c>
      <c r="S92" s="39">
        <v>26.96</v>
      </c>
      <c r="T92" s="39">
        <v>42.81</v>
      </c>
      <c r="U92" s="39">
        <v>31.65</v>
      </c>
      <c r="V92" s="39">
        <v>31.96</v>
      </c>
      <c r="W92" s="39">
        <v>29.47</v>
      </c>
      <c r="X92" s="39">
        <v>33.840000000000003</v>
      </c>
      <c r="Y92" s="39">
        <v>34.94</v>
      </c>
      <c r="Z92" s="39">
        <v>32.25</v>
      </c>
      <c r="AA92" s="39">
        <v>21.13</v>
      </c>
      <c r="AB92" s="39">
        <v>27.78</v>
      </c>
      <c r="AC92" s="39">
        <v>26.26</v>
      </c>
      <c r="AD92" s="39">
        <v>35.909999999999997</v>
      </c>
      <c r="AE92" s="39">
        <v>18.91</v>
      </c>
      <c r="AF92" s="39">
        <v>30.8</v>
      </c>
      <c r="AG92" s="39">
        <v>34.43</v>
      </c>
      <c r="AH92" s="39">
        <v>37.590000000000003</v>
      </c>
      <c r="AI92" s="39">
        <v>29.67</v>
      </c>
      <c r="AJ92" s="39">
        <v>26.41</v>
      </c>
      <c r="AK92" s="39">
        <v>33.54</v>
      </c>
      <c r="AL92" s="39">
        <v>28.17</v>
      </c>
      <c r="AM92" s="39">
        <v>36.590000000000003</v>
      </c>
      <c r="AN92" s="39">
        <v>22.75</v>
      </c>
      <c r="AO92" s="39">
        <v>25.96</v>
      </c>
      <c r="AP92" s="39">
        <v>35.99</v>
      </c>
      <c r="AQ92" s="39">
        <v>38.520000000000003</v>
      </c>
      <c r="AR92" s="39">
        <v>29.5</v>
      </c>
      <c r="AS92" s="39">
        <v>16.77</v>
      </c>
      <c r="AT92" s="39">
        <v>20.23</v>
      </c>
      <c r="AU92" s="39">
        <v>25.28</v>
      </c>
      <c r="AV92" s="39">
        <v>26.22</v>
      </c>
      <c r="AW92" s="39">
        <v>22.05</v>
      </c>
      <c r="AX92" s="39">
        <v>31.52</v>
      </c>
      <c r="AY92" s="39">
        <v>34.93</v>
      </c>
      <c r="AZ92" s="39">
        <v>32.92</v>
      </c>
      <c r="BA92" s="39">
        <v>34.549999999999997</v>
      </c>
      <c r="BB92" s="39">
        <v>16.39</v>
      </c>
      <c r="BC92" s="39">
        <v>30.38</v>
      </c>
      <c r="BD92" s="39">
        <v>32.47</v>
      </c>
      <c r="BE92" s="39">
        <v>27.43</v>
      </c>
      <c r="BF92" s="39">
        <v>28.99</v>
      </c>
      <c r="BG92" s="39">
        <v>35.549999999999997</v>
      </c>
      <c r="BH92" s="39">
        <v>26.11</v>
      </c>
      <c r="BI92" s="39">
        <v>38.11</v>
      </c>
      <c r="BJ92" s="39">
        <v>33.81</v>
      </c>
      <c r="BK92" s="39">
        <v>28.55</v>
      </c>
      <c r="BL92" s="39">
        <v>24.56</v>
      </c>
      <c r="BM92" s="39">
        <v>23.86</v>
      </c>
      <c r="BN92" s="39">
        <v>29.46</v>
      </c>
      <c r="BO92" s="39">
        <v>35.49</v>
      </c>
      <c r="BP92" s="39">
        <v>19.71</v>
      </c>
      <c r="BQ92" s="39">
        <v>24.11</v>
      </c>
      <c r="BR92" s="39">
        <v>37.07</v>
      </c>
      <c r="BS92" s="39">
        <v>18.66</v>
      </c>
      <c r="BT92" s="39">
        <v>33.869999999999997</v>
      </c>
      <c r="BU92" s="39">
        <v>29.05</v>
      </c>
      <c r="BV92" s="39">
        <v>31.17</v>
      </c>
      <c r="BW92" s="39">
        <v>32.54</v>
      </c>
      <c r="BX92" s="39">
        <v>26.03</v>
      </c>
      <c r="BY92" s="39">
        <v>27.91</v>
      </c>
      <c r="BZ92" s="39">
        <v>20.55</v>
      </c>
      <c r="CA92" s="39">
        <v>32.340000000000003</v>
      </c>
      <c r="CB92" s="39">
        <v>32.020000000000003</v>
      </c>
      <c r="CC92" s="39">
        <v>25.91</v>
      </c>
      <c r="CD92" s="39">
        <v>27.03</v>
      </c>
      <c r="CE92" s="39">
        <v>38.119999999999997</v>
      </c>
      <c r="CF92" s="39">
        <v>35.869999999999997</v>
      </c>
      <c r="CG92" s="39">
        <v>27.36</v>
      </c>
      <c r="CH92" s="39">
        <f t="shared" ref="CH92:CH94" si="30">AVERAGE(I92,L92,N92:O92,R92:S92,W92,Y92,AA92,AE92,AJ92,AL92,AN92:AO92,AS92,AU92:AX92,BB92:BC92,BE92:BF92,BJ92,BL92,BQ92,BZ92:CA92,CC92:CE92)</f>
        <v>26.363548387096774</v>
      </c>
      <c r="CI92" s="37">
        <f t="shared" ref="CI92:CI93" si="31">AVERAGE(T92,AE92,O92,AQ92,AY92)</f>
        <v>32.584000000000003</v>
      </c>
      <c r="CJ92" s="37">
        <f t="shared" ref="CJ92:CJ93" si="32">AVERAGE(L92,N92,AS92,BJ92,BQ92)</f>
        <v>23.975999999999999</v>
      </c>
    </row>
    <row r="93" spans="1:88" x14ac:dyDescent="0.35">
      <c r="B93" s="65">
        <v>90</v>
      </c>
      <c r="C93" s="51" t="s">
        <v>107</v>
      </c>
      <c r="D93" s="56" t="s">
        <v>243</v>
      </c>
      <c r="E93" s="54" t="s">
        <v>145</v>
      </c>
      <c r="F93" s="39">
        <v>27.5</v>
      </c>
      <c r="G93" s="39">
        <v>23.5</v>
      </c>
      <c r="H93" s="39">
        <v>35.700000000000003</v>
      </c>
      <c r="I93" s="39">
        <v>22.9</v>
      </c>
      <c r="J93" s="39">
        <v>27.2</v>
      </c>
      <c r="K93" s="39">
        <v>32.799999999999997</v>
      </c>
      <c r="L93" s="39">
        <v>15.9</v>
      </c>
      <c r="M93" s="39">
        <v>25.4</v>
      </c>
      <c r="N93" s="39">
        <v>17.8</v>
      </c>
      <c r="O93" s="39">
        <v>17.3</v>
      </c>
      <c r="P93" s="39">
        <v>32.799999999999997</v>
      </c>
      <c r="Q93" s="39">
        <v>24.3</v>
      </c>
      <c r="R93" s="39">
        <v>28.9</v>
      </c>
      <c r="S93" s="39">
        <v>25</v>
      </c>
      <c r="T93" s="39">
        <v>33.700000000000003</v>
      </c>
      <c r="U93" s="39">
        <v>21.9</v>
      </c>
      <c r="V93" s="39">
        <v>23.7</v>
      </c>
      <c r="W93" s="39">
        <v>27.8</v>
      </c>
      <c r="X93" s="39">
        <v>23.6</v>
      </c>
      <c r="Y93" s="39">
        <v>29.9</v>
      </c>
      <c r="Z93" s="39">
        <v>19.5</v>
      </c>
      <c r="AA93" s="39">
        <v>25.5</v>
      </c>
      <c r="AB93" s="39">
        <v>19.5</v>
      </c>
      <c r="AC93" s="39">
        <v>31.6</v>
      </c>
      <c r="AD93" s="39">
        <v>28</v>
      </c>
      <c r="AE93" s="39">
        <v>16.899999999999999</v>
      </c>
      <c r="AF93" s="39">
        <v>32.299999999999997</v>
      </c>
      <c r="AG93" s="39">
        <v>25.9</v>
      </c>
      <c r="AH93" s="39">
        <v>27.5</v>
      </c>
      <c r="AI93" s="39">
        <v>25.8</v>
      </c>
      <c r="AJ93" s="39">
        <v>17.2</v>
      </c>
      <c r="AK93" s="39">
        <v>20.7</v>
      </c>
      <c r="AL93" s="39">
        <v>20.100000000000001</v>
      </c>
      <c r="AM93" s="39">
        <v>33.299999999999997</v>
      </c>
      <c r="AN93" s="39">
        <v>21.7</v>
      </c>
      <c r="AO93" s="39">
        <v>20.3</v>
      </c>
      <c r="AP93" s="39">
        <v>30.4</v>
      </c>
      <c r="AQ93" s="39">
        <v>21.7</v>
      </c>
      <c r="AR93" s="39">
        <v>19.600000000000001</v>
      </c>
      <c r="AS93" s="39">
        <v>15.2</v>
      </c>
      <c r="AT93" s="39">
        <v>37.200000000000003</v>
      </c>
      <c r="AU93" s="39">
        <v>16.100000000000001</v>
      </c>
      <c r="AV93" s="39">
        <v>33.200000000000003</v>
      </c>
      <c r="AW93" s="39">
        <v>27.1</v>
      </c>
      <c r="AX93" s="39">
        <v>21.7</v>
      </c>
      <c r="AY93" s="39">
        <v>27</v>
      </c>
      <c r="AZ93" s="39">
        <v>26.5</v>
      </c>
      <c r="BA93" s="39">
        <v>28</v>
      </c>
      <c r="BB93" s="39">
        <v>17.600000000000001</v>
      </c>
      <c r="BC93" s="39">
        <v>24.2</v>
      </c>
      <c r="BD93" s="39">
        <v>29.3</v>
      </c>
      <c r="BE93" s="39">
        <v>24.7</v>
      </c>
      <c r="BF93" s="39">
        <v>23.8</v>
      </c>
      <c r="BG93" s="39">
        <v>39.9</v>
      </c>
      <c r="BH93" s="39">
        <v>20.399999999999999</v>
      </c>
      <c r="BI93" s="39">
        <v>25.3</v>
      </c>
      <c r="BJ93" s="39">
        <v>24</v>
      </c>
      <c r="BK93" s="39">
        <v>33.1</v>
      </c>
      <c r="BL93" s="39">
        <v>31.2</v>
      </c>
      <c r="BM93" s="39">
        <v>30.3</v>
      </c>
      <c r="BN93" s="39">
        <v>22.2</v>
      </c>
      <c r="BO93" s="39">
        <v>27.1</v>
      </c>
      <c r="BP93" s="39">
        <v>20.2</v>
      </c>
      <c r="BQ93" s="39">
        <v>25.2</v>
      </c>
      <c r="BR93" s="39">
        <v>26.4</v>
      </c>
      <c r="BS93" s="39">
        <v>25.4</v>
      </c>
      <c r="BT93" s="39">
        <v>16.2</v>
      </c>
      <c r="BU93" s="39">
        <v>25</v>
      </c>
      <c r="BV93" s="39">
        <v>25.4</v>
      </c>
      <c r="BW93" s="39">
        <v>31.3</v>
      </c>
      <c r="BX93" s="39">
        <v>27.1</v>
      </c>
      <c r="BY93" s="39">
        <v>22.9</v>
      </c>
      <c r="BZ93" s="39">
        <v>21.4</v>
      </c>
      <c r="CA93" s="39">
        <v>21.9</v>
      </c>
      <c r="CB93" s="39">
        <v>34.5</v>
      </c>
      <c r="CC93" s="39">
        <v>23.2</v>
      </c>
      <c r="CD93" s="39">
        <v>23.8</v>
      </c>
      <c r="CE93" s="39">
        <v>27.1</v>
      </c>
      <c r="CF93" s="39">
        <v>27.4</v>
      </c>
      <c r="CG93" s="39">
        <v>24.2</v>
      </c>
      <c r="CH93" s="39">
        <f t="shared" si="30"/>
        <v>22.858064516129033</v>
      </c>
      <c r="CI93" s="37">
        <f t="shared" si="31"/>
        <v>23.32</v>
      </c>
      <c r="CJ93" s="37">
        <f t="shared" si="32"/>
        <v>19.62</v>
      </c>
    </row>
    <row r="94" spans="1:88" ht="21" x14ac:dyDescent="0.35">
      <c r="B94" s="65">
        <v>91</v>
      </c>
      <c r="C94" s="51" t="s">
        <v>107</v>
      </c>
      <c r="D94" s="56" t="s">
        <v>244</v>
      </c>
      <c r="E94" s="54" t="s">
        <v>217</v>
      </c>
      <c r="F94" s="39">
        <v>10.434782608695652</v>
      </c>
      <c r="G94" s="39">
        <v>9.433962264150944</v>
      </c>
      <c r="H94" s="39">
        <v>12.303881090008257</v>
      </c>
      <c r="I94" s="39">
        <v>11.131059245960502</v>
      </c>
      <c r="J94" s="39">
        <v>9.7142857142857135</v>
      </c>
      <c r="K94" s="39">
        <v>11.394557823129253</v>
      </c>
      <c r="L94" s="39">
        <v>8.2740213523131665</v>
      </c>
      <c r="M94" s="39">
        <v>15.584415584415584</v>
      </c>
      <c r="N94" s="39">
        <v>10.254735467015024</v>
      </c>
      <c r="O94" s="39">
        <v>5.9639389736477115</v>
      </c>
      <c r="P94" s="39">
        <v>13.333333333333334</v>
      </c>
      <c r="Q94" s="39">
        <v>13.404255319148936</v>
      </c>
      <c r="R94" s="39">
        <v>11.187739463601533</v>
      </c>
      <c r="S94" s="39">
        <v>8.6150763836714237</v>
      </c>
      <c r="T94" s="39">
        <v>11.71875</v>
      </c>
      <c r="U94" s="39">
        <v>11.507936507936508</v>
      </c>
      <c r="V94" s="39">
        <v>11.111111111111111</v>
      </c>
      <c r="W94" s="39">
        <v>10.407239819004525</v>
      </c>
      <c r="X94" s="39">
        <v>11.475409836065573</v>
      </c>
      <c r="Y94" s="39">
        <v>11.320754716981133</v>
      </c>
      <c r="Z94" s="39">
        <v>11.711711711711711</v>
      </c>
      <c r="AA94" s="39">
        <v>9.4493541808293688</v>
      </c>
      <c r="AB94" s="39">
        <v>11.180124223602485</v>
      </c>
      <c r="AC94" s="39">
        <v>10.333333333333334</v>
      </c>
      <c r="AD94" s="39">
        <v>13.343558282208591</v>
      </c>
      <c r="AE94" s="39">
        <v>5.6138186304750155</v>
      </c>
      <c r="AF94" s="39">
        <v>11.367380560131796</v>
      </c>
      <c r="AG94" s="39">
        <v>10.21324354657688</v>
      </c>
      <c r="AH94" s="39">
        <v>14.285714285714285</v>
      </c>
      <c r="AI94" s="39">
        <v>10.9375</v>
      </c>
      <c r="AJ94" s="39">
        <v>9.0809628008752732</v>
      </c>
      <c r="AK94" s="39">
        <v>13.306451612903224</v>
      </c>
      <c r="AL94" s="39">
        <v>9.375</v>
      </c>
      <c r="AM94" s="39">
        <v>12.429378531073446</v>
      </c>
      <c r="AN94" s="39">
        <v>8.808933002481389</v>
      </c>
      <c r="AO94" s="39">
        <v>10.623409669211197</v>
      </c>
      <c r="AP94" s="39">
        <v>10.672853828306264</v>
      </c>
      <c r="AQ94" s="39">
        <v>10.714285714285714</v>
      </c>
      <c r="AR94" s="39">
        <v>11.826347305389222</v>
      </c>
      <c r="AS94" s="39">
        <v>10.135746606334841</v>
      </c>
      <c r="AT94" s="39">
        <v>10.75268817204301</v>
      </c>
      <c r="AU94" s="39">
        <v>9.1011235955056176</v>
      </c>
      <c r="AV94" s="39">
        <v>12.379421221864952</v>
      </c>
      <c r="AW94" s="39">
        <v>7.6023391812865491</v>
      </c>
      <c r="AX94" s="39">
        <v>8.8729016786570742</v>
      </c>
      <c r="AY94" s="39">
        <v>8.7025316455696213</v>
      </c>
      <c r="AZ94" s="39">
        <v>12.104283054003725</v>
      </c>
      <c r="BA94" s="39">
        <v>14.678899082568808</v>
      </c>
      <c r="BB94" s="39">
        <v>7.9374624173181001</v>
      </c>
      <c r="BC94" s="39">
        <v>9.2105263157894726</v>
      </c>
      <c r="BD94" s="39">
        <v>9.6330275229357802</v>
      </c>
      <c r="BE94" s="39">
        <v>10.07591442374051</v>
      </c>
      <c r="BF94" s="39">
        <v>10.910118711136235</v>
      </c>
      <c r="BG94" s="39">
        <v>11.801242236024844</v>
      </c>
      <c r="BH94" s="39">
        <v>12.437810945273633</v>
      </c>
      <c r="BI94" s="39">
        <v>14.04494382022472</v>
      </c>
      <c r="BJ94" s="39">
        <v>11.397058823529411</v>
      </c>
      <c r="BK94" s="39">
        <v>8.791208791208792</v>
      </c>
      <c r="BL94" s="39">
        <v>10.437235543018335</v>
      </c>
      <c r="BM94" s="39">
        <v>11.76470588235294</v>
      </c>
      <c r="BN94" s="39"/>
      <c r="BO94" s="39">
        <v>11.178247734138973</v>
      </c>
      <c r="BP94" s="39">
        <v>11.801242236024844</v>
      </c>
      <c r="BQ94" s="39">
        <v>9.2953523238380811</v>
      </c>
      <c r="BR94" s="39">
        <v>11.538461538461538</v>
      </c>
      <c r="BS94" s="39">
        <v>8.8729016786570742</v>
      </c>
      <c r="BT94" s="39">
        <v>10.566037735849058</v>
      </c>
      <c r="BU94" s="39">
        <v>15.068493150684931</v>
      </c>
      <c r="BV94" s="39">
        <v>12.797619047619047</v>
      </c>
      <c r="BW94" s="39">
        <v>7.8488372093023253</v>
      </c>
      <c r="BX94" s="39">
        <v>10.931174089068826</v>
      </c>
      <c r="BY94" s="39"/>
      <c r="BZ94" s="39">
        <v>9.8742138364779883</v>
      </c>
      <c r="CA94" s="39">
        <v>7.1063829787234036</v>
      </c>
      <c r="CB94" s="39">
        <v>12.578616352201259</v>
      </c>
      <c r="CC94" s="39">
        <v>7.9530201342281881</v>
      </c>
      <c r="CD94" s="39">
        <v>8.3798882681564244</v>
      </c>
      <c r="CE94" s="39">
        <v>12.51441753171857</v>
      </c>
      <c r="CF94" s="39">
        <v>8.4337349397590362</v>
      </c>
      <c r="CG94" s="39"/>
      <c r="CH94" s="39">
        <f t="shared" si="30"/>
        <v>9.4609408805610009</v>
      </c>
      <c r="CI94" s="37"/>
      <c r="CJ94" s="37"/>
    </row>
    <row r="95" spans="1:88" x14ac:dyDescent="0.35">
      <c r="B95" s="65">
        <v>92</v>
      </c>
      <c r="C95" s="51" t="s">
        <v>107</v>
      </c>
      <c r="D95" s="56"/>
      <c r="E95" s="54"/>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c r="BA95" s="39"/>
      <c r="BB95" s="39"/>
      <c r="BC95" s="39"/>
      <c r="BD95" s="39"/>
      <c r="BE95" s="39"/>
      <c r="BF95" s="39"/>
      <c r="BG95" s="39"/>
      <c r="BH95" s="39"/>
      <c r="BI95" s="39"/>
      <c r="BJ95" s="39"/>
      <c r="BK95" s="39"/>
      <c r="BL95" s="39"/>
      <c r="BM95" s="39"/>
      <c r="BN95" s="39"/>
      <c r="BO95" s="39"/>
      <c r="BP95" s="39"/>
      <c r="BQ95" s="39"/>
      <c r="BR95" s="39"/>
      <c r="BS95" s="39"/>
      <c r="BT95" s="39"/>
      <c r="BU95" s="39"/>
      <c r="BV95" s="39"/>
      <c r="BW95" s="39"/>
      <c r="BX95" s="39"/>
      <c r="BY95" s="39"/>
      <c r="BZ95" s="39"/>
      <c r="CA95" s="39"/>
      <c r="CB95" s="39"/>
      <c r="CC95" s="39"/>
      <c r="CD95" s="39"/>
      <c r="CE95" s="39"/>
      <c r="CF95" s="39"/>
      <c r="CG95" s="39"/>
      <c r="CH95" s="39"/>
      <c r="CI95" s="37"/>
      <c r="CJ95" s="37"/>
    </row>
    <row r="96" spans="1:88" customFormat="1" x14ac:dyDescent="0.35">
      <c r="B96" s="65">
        <v>93</v>
      </c>
      <c r="C96" s="51" t="s">
        <v>107</v>
      </c>
      <c r="D96" s="60" t="s">
        <v>161</v>
      </c>
      <c r="E96" s="52"/>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42"/>
      <c r="CI96" s="37"/>
      <c r="CJ96" s="37"/>
    </row>
    <row r="97" spans="1:88" customFormat="1" ht="21" x14ac:dyDescent="0.35">
      <c r="A97" s="57"/>
      <c r="B97" s="65">
        <v>94</v>
      </c>
      <c r="C97" s="51" t="s">
        <v>107</v>
      </c>
      <c r="D97" s="56" t="s">
        <v>311</v>
      </c>
      <c r="E97" s="54" t="s">
        <v>283</v>
      </c>
      <c r="F97" s="39">
        <v>17.205580000000001</v>
      </c>
      <c r="G97" s="39">
        <v>17.55444</v>
      </c>
      <c r="H97" s="39">
        <v>25.621099999999998</v>
      </c>
      <c r="I97" s="39">
        <v>20.774750000000001</v>
      </c>
      <c r="J97" s="39">
        <v>14.72897</v>
      </c>
      <c r="K97" s="39">
        <v>22.44209</v>
      </c>
      <c r="L97" s="39">
        <v>18.163170000000001</v>
      </c>
      <c r="M97" s="39">
        <v>18.27769</v>
      </c>
      <c r="N97" s="39">
        <v>20.293980000000001</v>
      </c>
      <c r="O97" s="39">
        <v>17.45412</v>
      </c>
      <c r="P97" s="39">
        <v>14.0532</v>
      </c>
      <c r="Q97" s="39">
        <v>20.596579999999999</v>
      </c>
      <c r="R97" s="39">
        <v>20.077480000000001</v>
      </c>
      <c r="S97" s="39">
        <v>15.808009999999999</v>
      </c>
      <c r="T97" s="39">
        <v>18.147030000000001</v>
      </c>
      <c r="U97" s="39">
        <v>20.298950000000001</v>
      </c>
      <c r="V97" s="39">
        <v>12.663729999999999</v>
      </c>
      <c r="W97" s="39">
        <v>26.334409999999998</v>
      </c>
      <c r="X97" s="39">
        <v>14.91705</v>
      </c>
      <c r="Y97" s="39">
        <v>25.355730000000001</v>
      </c>
      <c r="Z97" s="39">
        <v>13.19655</v>
      </c>
      <c r="AA97" s="39">
        <v>21.876329999999999</v>
      </c>
      <c r="AB97" s="39">
        <v>14.507479999999999</v>
      </c>
      <c r="AC97" s="39">
        <v>20.283439999999999</v>
      </c>
      <c r="AD97" s="39">
        <v>20.018350000000002</v>
      </c>
      <c r="AE97" s="39">
        <v>15.113</v>
      </c>
      <c r="AF97" s="39">
        <v>22.311779999999999</v>
      </c>
      <c r="AG97" s="39">
        <v>18.683479999999999</v>
      </c>
      <c r="AH97" s="39">
        <v>19.67426</v>
      </c>
      <c r="AI97" s="39">
        <v>17.6828</v>
      </c>
      <c r="AJ97" s="39">
        <v>18.418769999999999</v>
      </c>
      <c r="AK97" s="39">
        <v>23.329049999999999</v>
      </c>
      <c r="AL97" s="39">
        <v>20.92238</v>
      </c>
      <c r="AM97" s="39">
        <v>14.45931</v>
      </c>
      <c r="AN97" s="39">
        <v>20.650410000000001</v>
      </c>
      <c r="AO97" s="39">
        <v>20.81466</v>
      </c>
      <c r="AP97" s="39">
        <v>21.56138</v>
      </c>
      <c r="AQ97" s="39">
        <v>14.64828</v>
      </c>
      <c r="AR97" s="39">
        <v>17.260179999999998</v>
      </c>
      <c r="AS97" s="39">
        <v>15.35614</v>
      </c>
      <c r="AT97" s="39">
        <v>15.26052</v>
      </c>
      <c r="AU97" s="39">
        <v>29.509699999999999</v>
      </c>
      <c r="AV97" s="39">
        <v>20.032730000000001</v>
      </c>
      <c r="AW97" s="39">
        <v>20.57601</v>
      </c>
      <c r="AX97" s="39">
        <v>15.56578</v>
      </c>
      <c r="AY97" s="39">
        <v>22.047720000000002</v>
      </c>
      <c r="AZ97" s="39">
        <v>22.867719999999998</v>
      </c>
      <c r="BA97" s="39">
        <v>17.799309999999998</v>
      </c>
      <c r="BB97" s="39">
        <v>15.443630000000001</v>
      </c>
      <c r="BC97" s="39">
        <v>22.590430000000001</v>
      </c>
      <c r="BD97" s="39">
        <v>20.250769999999999</v>
      </c>
      <c r="BE97" s="39">
        <v>27.958909999999999</v>
      </c>
      <c r="BF97" s="39">
        <v>16.813140000000001</v>
      </c>
      <c r="BG97" s="39">
        <v>23.107309999999998</v>
      </c>
      <c r="BH97" s="39">
        <v>17.302050000000001</v>
      </c>
      <c r="BI97" s="39">
        <v>20.464929999999999</v>
      </c>
      <c r="BJ97" s="39">
        <v>20.946770000000001</v>
      </c>
      <c r="BK97" s="39">
        <v>16.681920000000002</v>
      </c>
      <c r="BL97" s="39">
        <v>26.848839999999999</v>
      </c>
      <c r="BM97" s="39">
        <v>18.898980000000002</v>
      </c>
      <c r="BN97" s="39">
        <v>11.40565</v>
      </c>
      <c r="BO97" s="39">
        <v>17.516120000000001</v>
      </c>
      <c r="BP97" s="39">
        <v>16.414709999999999</v>
      </c>
      <c r="BQ97" s="39">
        <v>19.420020000000001</v>
      </c>
      <c r="BR97" s="39">
        <v>13.68422</v>
      </c>
      <c r="BS97" s="39">
        <v>21.89949</v>
      </c>
      <c r="BT97" s="39">
        <v>15.571870000000001</v>
      </c>
      <c r="BU97" s="39">
        <v>15.771179999999999</v>
      </c>
      <c r="BV97" s="39">
        <v>19.71189</v>
      </c>
      <c r="BW97" s="39">
        <v>22.048549999999999</v>
      </c>
      <c r="BX97" s="39">
        <v>21.933779999999999</v>
      </c>
      <c r="BY97" s="39">
        <v>17.259799999999998</v>
      </c>
      <c r="BZ97" s="39">
        <v>17.293679999999998</v>
      </c>
      <c r="CA97" s="39">
        <v>18.388079999999999</v>
      </c>
      <c r="CB97" s="39">
        <v>24.424489999999999</v>
      </c>
      <c r="CC97" s="39">
        <v>16.158110000000001</v>
      </c>
      <c r="CD97" s="39">
        <v>30.98686</v>
      </c>
      <c r="CE97" s="39">
        <v>23.850670000000001</v>
      </c>
      <c r="CF97" s="39">
        <v>17.017679999999999</v>
      </c>
      <c r="CG97" s="39">
        <v>20.092829999999999</v>
      </c>
      <c r="CH97" s="39">
        <f>AVERAGE(I97,L97,N97:O97,R97:S97,W97,Y97,AA97,AE97,AJ97,AL97,AN97:AO97,AS97,AU97:AX97,BB97:BC97,BE97:BF97,BJ97,BL97,BQ97,BZ97:CA97,CC97:CE97)</f>
        <v>20.638603225806452</v>
      </c>
      <c r="CI97" s="37">
        <f t="shared" ref="CI97" si="33">AVERAGE(T97,AE97,O97,AQ97,AY97)</f>
        <v>17.482030000000002</v>
      </c>
      <c r="CJ97" s="37">
        <f t="shared" ref="CJ97" si="34">AVERAGE(L97,N97,AS97,BJ97,BQ97)</f>
        <v>18.836016000000001</v>
      </c>
    </row>
    <row r="98" spans="1:88" ht="21" x14ac:dyDescent="0.35">
      <c r="B98" s="65">
        <v>95</v>
      </c>
      <c r="C98" s="51" t="s">
        <v>107</v>
      </c>
      <c r="D98" s="56" t="s">
        <v>123</v>
      </c>
      <c r="E98" s="52" t="s">
        <v>104</v>
      </c>
      <c r="F98" s="40">
        <v>2.6348808030112925</v>
      </c>
      <c r="G98" s="40">
        <v>6.0327868852459021</v>
      </c>
      <c r="H98" s="40">
        <v>4.0558464223385684</v>
      </c>
      <c r="I98" s="40">
        <v>2.5536110426423466</v>
      </c>
      <c r="J98" s="40">
        <v>6.8780363078496549</v>
      </c>
      <c r="K98" s="40">
        <v>4.3762053107847496</v>
      </c>
      <c r="L98" s="40">
        <v>2.3354430379746836</v>
      </c>
      <c r="M98" s="40">
        <v>7.1428571428571423</v>
      </c>
      <c r="N98" s="40">
        <v>0.77944127180120393</v>
      </c>
      <c r="O98" s="40">
        <v>2.7734839476813318</v>
      </c>
      <c r="P98" s="40">
        <v>5.5952380952380958</v>
      </c>
      <c r="Q98" s="40">
        <v>5.9411438089950028</v>
      </c>
      <c r="R98" s="40">
        <v>0.26725717776420277</v>
      </c>
      <c r="S98" s="40">
        <v>0.47920340213670781</v>
      </c>
      <c r="T98" s="40">
        <v>6.0933940774487469</v>
      </c>
      <c r="U98" s="40">
        <v>6.5054495912806543</v>
      </c>
      <c r="V98" s="40">
        <v>3.4864643150123054</v>
      </c>
      <c r="W98" s="40">
        <v>2.8489890683950856</v>
      </c>
      <c r="X98" s="40">
        <v>6.9586718474037443</v>
      </c>
      <c r="Y98" s="40">
        <v>4.1863667661234798</v>
      </c>
      <c r="Z98" s="40">
        <v>6.0781476121562958</v>
      </c>
      <c r="AA98" s="40">
        <v>1.2569564383035887</v>
      </c>
      <c r="AB98" s="40">
        <v>3.8196834136269784</v>
      </c>
      <c r="AC98" s="40">
        <v>1.8159048215403883</v>
      </c>
      <c r="AD98" s="40">
        <v>4.342596695575109</v>
      </c>
      <c r="AE98" s="40">
        <v>1.1394328156650912</v>
      </c>
      <c r="AF98" s="40">
        <v>4.8885435964859854</v>
      </c>
      <c r="AG98" s="40">
        <v>12.593214998424534</v>
      </c>
      <c r="AH98" s="40">
        <v>3.8137691926696387</v>
      </c>
      <c r="AI98" s="40">
        <v>7.6335877862595423</v>
      </c>
      <c r="AJ98" s="40">
        <v>2.189625850340136</v>
      </c>
      <c r="AK98" s="40">
        <v>10.442046641141664</v>
      </c>
      <c r="AL98" s="40">
        <v>3.3452844894777867</v>
      </c>
      <c r="AM98" s="40">
        <v>1.893439013650374</v>
      </c>
      <c r="AN98" s="40">
        <v>2.3556105610561056</v>
      </c>
      <c r="AO98" s="40">
        <v>2.9975802665318358</v>
      </c>
      <c r="AP98" s="40">
        <v>5.6748196375153972</v>
      </c>
      <c r="AQ98" s="40">
        <v>6.7868504772004252</v>
      </c>
      <c r="AR98" s="40">
        <v>1.7107309486780715</v>
      </c>
      <c r="AS98" s="40">
        <v>1.6026595216830406</v>
      </c>
      <c r="AT98" s="40">
        <v>6.666666666666667</v>
      </c>
      <c r="AU98" s="40">
        <v>2.568248834775992</v>
      </c>
      <c r="AV98" s="40">
        <v>3.8467924946034202</v>
      </c>
      <c r="AW98" s="40">
        <v>3.1161473087818696</v>
      </c>
      <c r="AX98" s="40">
        <v>4.2480679690875052</v>
      </c>
      <c r="AY98" s="40">
        <v>7.2397616330670722</v>
      </c>
      <c r="AZ98" s="40">
        <v>7.5149444918872748</v>
      </c>
      <c r="BA98" s="40">
        <v>8.3757637474541742</v>
      </c>
      <c r="BB98" s="40">
        <v>2.3306445856235274</v>
      </c>
      <c r="BC98" s="40">
        <v>1.4234265134625279</v>
      </c>
      <c r="BD98" s="40">
        <v>2.3069001029866119</v>
      </c>
      <c r="BE98" s="40">
        <v>2.4167240983229954</v>
      </c>
      <c r="BF98" s="40">
        <v>3.9743183976126959</v>
      </c>
      <c r="BG98" s="40">
        <v>3.2504012841091492</v>
      </c>
      <c r="BH98" s="40">
        <v>2.8191703584373742</v>
      </c>
      <c r="BI98" s="40">
        <v>5.5494505494505493</v>
      </c>
      <c r="BJ98" s="40">
        <v>1.0459183673469388</v>
      </c>
      <c r="BK98" s="40">
        <v>10.330073349633253</v>
      </c>
      <c r="BL98" s="40">
        <v>3.1242899341058847</v>
      </c>
      <c r="BM98" s="40">
        <v>4.3141592920353977</v>
      </c>
      <c r="BN98" s="40">
        <v>0.86956521739130432</v>
      </c>
      <c r="BO98" s="40">
        <v>3.5519834067928442</v>
      </c>
      <c r="BP98" s="40">
        <v>4.062229904926534</v>
      </c>
      <c r="BQ98" s="40">
        <v>2.0353025936599423</v>
      </c>
      <c r="BR98" s="40">
        <v>4.9795918367346941</v>
      </c>
      <c r="BS98" s="40">
        <v>1.4809419762078173</v>
      </c>
      <c r="BT98" s="40">
        <v>8.3868785931687526</v>
      </c>
      <c r="BU98" s="40">
        <v>3.0264817150063053</v>
      </c>
      <c r="BV98" s="40">
        <v>7.6416015625</v>
      </c>
      <c r="BW98" s="40">
        <v>5.170291341813706</v>
      </c>
      <c r="BX98" s="40">
        <v>5.9156807198800196</v>
      </c>
      <c r="BY98" s="40">
        <v>3.8194444444444446</v>
      </c>
      <c r="BZ98" s="40">
        <v>1.9829688561947789</v>
      </c>
      <c r="CA98" s="40">
        <v>2.9689562950675379</v>
      </c>
      <c r="CB98" s="40">
        <v>7.5021459227467808</v>
      </c>
      <c r="CC98" s="40">
        <v>3.9212408905529186</v>
      </c>
      <c r="CD98" s="40">
        <v>4.1389882473173225</v>
      </c>
      <c r="CE98" s="40">
        <v>3.5168613965847371</v>
      </c>
      <c r="CF98" s="40">
        <v>6.2431544359255202</v>
      </c>
      <c r="CG98" s="40">
        <v>3.3840268781918139</v>
      </c>
      <c r="CH98" s="39">
        <f>AVERAGE(I98,L98,N98:O98,R98:S98,W98,Y98,AA98,AE98,AJ98,AL98,AN98:AO98,AS98,AU98:AX98,BB98:BC98,BE98:BF98,BJ98,BL98,BQ98,BZ98:CA98,CC98:CE98)</f>
        <v>2.5087045948605557</v>
      </c>
      <c r="CI98" s="37">
        <f t="shared" ref="CI98" si="35">AVERAGE(T98,AE98,O98,AQ98,AY98)</f>
        <v>4.806584590212533</v>
      </c>
      <c r="CJ98" s="37">
        <f t="shared" ref="CJ98" si="36">AVERAGE(L98,N98,AS98,BJ98,BQ98)</f>
        <v>1.559752958493162</v>
      </c>
    </row>
    <row r="99" spans="1:88" x14ac:dyDescent="0.35">
      <c r="B99" s="65">
        <v>96</v>
      </c>
      <c r="C99" s="51" t="s">
        <v>107</v>
      </c>
      <c r="D99" s="56"/>
      <c r="E99" s="52"/>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c r="CC99" s="37"/>
      <c r="CD99" s="37"/>
      <c r="CE99" s="37"/>
      <c r="CF99" s="37"/>
      <c r="CG99" s="37"/>
      <c r="CH99" s="39"/>
      <c r="CI99" s="37"/>
      <c r="CJ99" s="37"/>
    </row>
    <row r="100" spans="1:88" x14ac:dyDescent="0.35">
      <c r="B100" s="65">
        <v>97</v>
      </c>
      <c r="C100" s="51" t="s">
        <v>107</v>
      </c>
      <c r="D100" s="56"/>
      <c r="E100" s="52"/>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42"/>
      <c r="CI100" s="37"/>
      <c r="CJ100" s="37"/>
    </row>
    <row r="101" spans="1:88" x14ac:dyDescent="0.35">
      <c r="B101" s="65">
        <v>98</v>
      </c>
      <c r="C101" s="51" t="s">
        <v>107</v>
      </c>
      <c r="D101" s="56"/>
      <c r="E101" s="52"/>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c r="CG101" s="37"/>
      <c r="CH101" s="42"/>
      <c r="CI101" s="37"/>
      <c r="CJ101" s="37"/>
    </row>
    <row r="102" spans="1:88" ht="19" x14ac:dyDescent="0.35">
      <c r="B102" s="65">
        <v>99</v>
      </c>
      <c r="C102" s="51" t="s">
        <v>116</v>
      </c>
      <c r="D102" s="60" t="s">
        <v>102</v>
      </c>
      <c r="E102" s="52"/>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39"/>
      <c r="CI102" s="37"/>
      <c r="CJ102" s="37"/>
    </row>
    <row r="103" spans="1:88" ht="19" x14ac:dyDescent="0.35">
      <c r="B103" s="65">
        <v>100</v>
      </c>
      <c r="C103" s="51" t="s">
        <v>116</v>
      </c>
      <c r="D103" s="60" t="s">
        <v>183</v>
      </c>
      <c r="E103" s="52"/>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39"/>
      <c r="CI103" s="37"/>
      <c r="CJ103" s="37"/>
    </row>
    <row r="104" spans="1:88" ht="21" x14ac:dyDescent="0.35">
      <c r="B104" s="65">
        <v>101</v>
      </c>
      <c r="C104" s="51" t="s">
        <v>116</v>
      </c>
      <c r="D104" s="56" t="s">
        <v>266</v>
      </c>
      <c r="E104" s="52" t="s">
        <v>219</v>
      </c>
      <c r="F104" s="40">
        <v>10.05805</v>
      </c>
      <c r="G104" s="40">
        <v>11.20307</v>
      </c>
      <c r="H104" s="40">
        <v>16.835719999999998</v>
      </c>
      <c r="I104" s="40">
        <v>14.81725</v>
      </c>
      <c r="J104" s="40">
        <v>11.82718</v>
      </c>
      <c r="K104" s="40">
        <v>15.23166</v>
      </c>
      <c r="L104" s="40">
        <v>10.68717</v>
      </c>
      <c r="M104" s="40">
        <v>10.40727</v>
      </c>
      <c r="N104" s="40">
        <v>11.69079</v>
      </c>
      <c r="O104" s="40">
        <v>20.512899999999998</v>
      </c>
      <c r="P104" s="40">
        <v>10.29505</v>
      </c>
      <c r="Q104" s="40">
        <v>16.580159999999999</v>
      </c>
      <c r="R104" s="40">
        <v>12.4613</v>
      </c>
      <c r="S104" s="40">
        <v>12.809010000000001</v>
      </c>
      <c r="T104" s="40">
        <v>14.67404</v>
      </c>
      <c r="U104" s="40">
        <v>10.751989999999999</v>
      </c>
      <c r="V104" s="40">
        <v>8.6714889999999993</v>
      </c>
      <c r="W104" s="40">
        <v>16.898340000000001</v>
      </c>
      <c r="X104" s="40">
        <v>13.53973</v>
      </c>
      <c r="Y104" s="40">
        <v>16.249179999999999</v>
      </c>
      <c r="Z104" s="40">
        <v>15.06978</v>
      </c>
      <c r="AA104" s="40">
        <v>8.3253470000000007</v>
      </c>
      <c r="AB104" s="40">
        <v>7.8066880000000003</v>
      </c>
      <c r="AC104" s="40">
        <v>19.402930000000001</v>
      </c>
      <c r="AD104" s="40">
        <v>17.714269999999999</v>
      </c>
      <c r="AE104" s="40">
        <v>22.229109999999999</v>
      </c>
      <c r="AF104" s="40">
        <v>13.438420000000001</v>
      </c>
      <c r="AG104" s="40">
        <v>18.75151</v>
      </c>
      <c r="AH104" s="40">
        <v>16.626010000000001</v>
      </c>
      <c r="AI104" s="40">
        <v>11.665760000000001</v>
      </c>
      <c r="AJ104" s="40">
        <v>10.661899999999999</v>
      </c>
      <c r="AK104" s="40">
        <v>8.2979280000000006</v>
      </c>
      <c r="AL104" s="40">
        <v>24.338280000000001</v>
      </c>
      <c r="AM104" s="40">
        <v>7.2944839999999997</v>
      </c>
      <c r="AN104" s="40">
        <v>12.35375</v>
      </c>
      <c r="AO104" s="40">
        <v>14.899889999999999</v>
      </c>
      <c r="AP104" s="40">
        <v>15.26013</v>
      </c>
      <c r="AQ104" s="40">
        <v>14.60084</v>
      </c>
      <c r="AR104" s="40">
        <v>9.5247550000000007</v>
      </c>
      <c r="AS104" s="40">
        <v>9.4067050000000005</v>
      </c>
      <c r="AT104" s="40">
        <v>6.9936129999999999</v>
      </c>
      <c r="AU104" s="40">
        <v>13.54589</v>
      </c>
      <c r="AV104" s="40">
        <v>7.9737830000000001</v>
      </c>
      <c r="AW104" s="40">
        <v>9.8036379999999994</v>
      </c>
      <c r="AX104" s="40">
        <v>12.09613</v>
      </c>
      <c r="AY104" s="40">
        <v>14.431749999999999</v>
      </c>
      <c r="AZ104" s="40">
        <v>16.51116</v>
      </c>
      <c r="BA104" s="40">
        <v>17.529800000000002</v>
      </c>
      <c r="BB104" s="40">
        <v>13.56827</v>
      </c>
      <c r="BC104" s="40">
        <v>13.091530000000001</v>
      </c>
      <c r="BD104" s="40">
        <v>14.846780000000001</v>
      </c>
      <c r="BE104" s="40">
        <v>18.43018</v>
      </c>
      <c r="BF104" s="40">
        <v>11.236079999999999</v>
      </c>
      <c r="BG104" s="40">
        <v>7.0720910000000003</v>
      </c>
      <c r="BH104" s="40">
        <v>13.92273</v>
      </c>
      <c r="BI104" s="40">
        <v>16.352609999999999</v>
      </c>
      <c r="BJ104" s="40">
        <v>12.747820000000001</v>
      </c>
      <c r="BK104" s="40">
        <v>10.686730000000001</v>
      </c>
      <c r="BL104" s="40">
        <v>9.6403990000000004</v>
      </c>
      <c r="BM104" s="40">
        <v>12.637409999999999</v>
      </c>
      <c r="BN104" s="40">
        <v>0.9104061</v>
      </c>
      <c r="BO104" s="40">
        <v>12.83323</v>
      </c>
      <c r="BP104" s="40">
        <v>11.549480000000001</v>
      </c>
      <c r="BQ104" s="40">
        <v>6.8457249999999998</v>
      </c>
      <c r="BR104" s="40">
        <v>12.655609999999999</v>
      </c>
      <c r="BS104" s="40">
        <v>7.5990770000000003</v>
      </c>
      <c r="BT104" s="40">
        <v>15.964259999999999</v>
      </c>
      <c r="BU104" s="40">
        <v>10.64404</v>
      </c>
      <c r="BV104" s="40">
        <v>13.439349999999999</v>
      </c>
      <c r="BW104" s="40">
        <v>8.4589119999999998</v>
      </c>
      <c r="BX104" s="40">
        <v>18.488209999999999</v>
      </c>
      <c r="BY104" s="40">
        <v>6.8244109999999996</v>
      </c>
      <c r="BZ104" s="40">
        <v>14.25717</v>
      </c>
      <c r="CA104" s="40">
        <v>24.211390000000002</v>
      </c>
      <c r="CB104" s="40">
        <v>18.126100000000001</v>
      </c>
      <c r="CC104" s="40">
        <v>14.58052</v>
      </c>
      <c r="CD104" s="40">
        <v>7.9949680000000001</v>
      </c>
      <c r="CE104" s="40">
        <v>13.62018</v>
      </c>
      <c r="CF104" s="40">
        <v>12.516970000000001</v>
      </c>
      <c r="CG104" s="40">
        <v>14.223420000000001</v>
      </c>
      <c r="CH104" s="39">
        <f>AVERAGE(I104,L104,N104:O104,R104:S104,W104,Y104,AA104,AE104,AJ104,AL104,AN104:AO104,AS104,AU104:AX104,BB104:BC104,BE104:BF104,BJ104,BL104,BQ104,BZ104:CA104,CC104:CE104)</f>
        <v>13.612406290322577</v>
      </c>
      <c r="CI104" s="37">
        <f t="shared" ref="CI104:CI106" si="37">AVERAGE(T104,AE104,O104,AQ104,AY104)</f>
        <v>17.289728</v>
      </c>
      <c r="CJ104" s="37">
        <f t="shared" ref="CJ104:CJ106" si="38">AVERAGE(L104,N104,AS104,BJ104,BQ104)</f>
        <v>10.275642000000001</v>
      </c>
    </row>
    <row r="105" spans="1:88" ht="21" x14ac:dyDescent="0.35">
      <c r="B105" s="65">
        <v>102</v>
      </c>
      <c r="C105" s="51" t="s">
        <v>116</v>
      </c>
      <c r="D105" s="56" t="s">
        <v>229</v>
      </c>
      <c r="E105" s="52" t="s">
        <v>137</v>
      </c>
      <c r="F105" s="37">
        <v>94.6</v>
      </c>
      <c r="G105" s="37">
        <v>80.7</v>
      </c>
      <c r="H105" s="37">
        <v>72.400000000000006</v>
      </c>
      <c r="I105" s="37">
        <v>77.900000000000006</v>
      </c>
      <c r="J105" s="37">
        <v>82.3</v>
      </c>
      <c r="K105" s="37">
        <v>83</v>
      </c>
      <c r="L105" s="37">
        <v>80.3</v>
      </c>
      <c r="M105" s="37">
        <v>83.8</v>
      </c>
      <c r="N105" s="37">
        <v>69.099999999999994</v>
      </c>
      <c r="O105" s="37">
        <v>64</v>
      </c>
      <c r="P105" s="37">
        <v>92.9</v>
      </c>
      <c r="Q105" s="37">
        <v>85.2</v>
      </c>
      <c r="R105" s="37">
        <v>73</v>
      </c>
      <c r="S105" s="37">
        <v>69.8</v>
      </c>
      <c r="T105" s="37">
        <v>80.2</v>
      </c>
      <c r="U105" s="37">
        <v>84.4</v>
      </c>
      <c r="V105" s="37">
        <v>93</v>
      </c>
      <c r="W105" s="37">
        <v>73.099999999999994</v>
      </c>
      <c r="X105" s="37">
        <v>86.7</v>
      </c>
      <c r="Y105" s="37">
        <v>71.3</v>
      </c>
      <c r="Z105" s="37">
        <v>86.3</v>
      </c>
      <c r="AA105" s="37">
        <v>73.5</v>
      </c>
      <c r="AB105" s="37">
        <v>77.5</v>
      </c>
      <c r="AC105" s="37">
        <v>76.8</v>
      </c>
      <c r="AD105" s="37">
        <v>76.599999999999994</v>
      </c>
      <c r="AE105" s="37">
        <v>66.900000000000006</v>
      </c>
      <c r="AF105" s="37">
        <v>75.599999999999994</v>
      </c>
      <c r="AG105" s="37">
        <v>81.099999999999994</v>
      </c>
      <c r="AH105" s="37">
        <v>89.1</v>
      </c>
      <c r="AI105" s="37">
        <v>91.2</v>
      </c>
      <c r="AJ105" s="37">
        <v>76.7</v>
      </c>
      <c r="AK105" s="37">
        <v>83.5</v>
      </c>
      <c r="AL105" s="37">
        <v>68.599999999999994</v>
      </c>
      <c r="AM105" s="37">
        <v>90.2</v>
      </c>
      <c r="AN105" s="37">
        <v>79.3</v>
      </c>
      <c r="AO105" s="37">
        <v>73.400000000000006</v>
      </c>
      <c r="AP105" s="37">
        <v>80.7</v>
      </c>
      <c r="AQ105" s="37">
        <v>90.1</v>
      </c>
      <c r="AR105" s="37">
        <v>90.6</v>
      </c>
      <c r="AS105" s="37">
        <v>70.599999999999994</v>
      </c>
      <c r="AT105" s="37">
        <v>92.1</v>
      </c>
      <c r="AU105" s="37">
        <v>70</v>
      </c>
      <c r="AV105" s="37">
        <v>79.3</v>
      </c>
      <c r="AW105" s="37">
        <v>64.3</v>
      </c>
      <c r="AX105" s="37">
        <v>66.5</v>
      </c>
      <c r="AY105" s="37">
        <v>74.2</v>
      </c>
      <c r="AZ105" s="37">
        <v>76.2</v>
      </c>
      <c r="BA105" s="37">
        <v>87.9</v>
      </c>
      <c r="BB105" s="37">
        <v>69</v>
      </c>
      <c r="BC105" s="37">
        <v>78.599999999999994</v>
      </c>
      <c r="BD105" s="37">
        <v>79.5</v>
      </c>
      <c r="BE105" s="37">
        <v>70.099999999999994</v>
      </c>
      <c r="BF105" s="37">
        <v>78</v>
      </c>
      <c r="BG105" s="37">
        <v>89.2</v>
      </c>
      <c r="BH105" s="37">
        <v>89.8</v>
      </c>
      <c r="BI105" s="37">
        <v>89.6</v>
      </c>
      <c r="BJ105" s="37">
        <v>86.1</v>
      </c>
      <c r="BK105" s="37">
        <v>88.1</v>
      </c>
      <c r="BL105" s="37">
        <v>72</v>
      </c>
      <c r="BM105" s="37">
        <v>84.9</v>
      </c>
      <c r="BN105" s="37">
        <v>96.8</v>
      </c>
      <c r="BO105" s="37">
        <v>92</v>
      </c>
      <c r="BP105" s="37">
        <v>87.5</v>
      </c>
      <c r="BQ105" s="37">
        <v>69.099999999999994</v>
      </c>
      <c r="BR105" s="37">
        <v>92</v>
      </c>
      <c r="BS105" s="37">
        <v>89.9</v>
      </c>
      <c r="BT105" s="37">
        <v>81.7</v>
      </c>
      <c r="BU105" s="37">
        <v>89.6</v>
      </c>
      <c r="BV105" s="37">
        <v>87.1</v>
      </c>
      <c r="BW105" s="37">
        <v>78.8</v>
      </c>
      <c r="BX105" s="37">
        <v>84.3</v>
      </c>
      <c r="BY105" s="37">
        <v>93.5</v>
      </c>
      <c r="BZ105" s="37">
        <v>77.2</v>
      </c>
      <c r="CA105" s="37">
        <v>68.900000000000006</v>
      </c>
      <c r="CB105" s="37">
        <v>76.7</v>
      </c>
      <c r="CC105" s="37">
        <v>63</v>
      </c>
      <c r="CD105" s="37">
        <v>80.3</v>
      </c>
      <c r="CE105" s="37">
        <v>64.2</v>
      </c>
      <c r="CF105" s="37">
        <v>87.6</v>
      </c>
      <c r="CG105" s="37">
        <v>74.099999999999994</v>
      </c>
      <c r="CH105" s="39">
        <f>AVERAGE(I105,L105,N105:O105,R105:S105,W105,Y105,AA105,AE105,AJ105,AL105,AN105:AO105,AS105,AU105:AX105,BB105:BC105,BE105:BF105,BJ105,BL105,BQ105,BZ105:CA105,CC105:CE105)</f>
        <v>72.390322580645147</v>
      </c>
      <c r="CI105" s="37">
        <f t="shared" si="37"/>
        <v>75.080000000000013</v>
      </c>
      <c r="CJ105" s="37">
        <f t="shared" si="38"/>
        <v>75.039999999999992</v>
      </c>
    </row>
    <row r="106" spans="1:88" ht="21" x14ac:dyDescent="0.35">
      <c r="B106" s="65">
        <v>103</v>
      </c>
      <c r="C106" s="51" t="s">
        <v>116</v>
      </c>
      <c r="D106" s="56" t="s">
        <v>230</v>
      </c>
      <c r="E106" s="52" t="s">
        <v>137</v>
      </c>
      <c r="F106" s="37">
        <v>88.1</v>
      </c>
      <c r="G106" s="37">
        <v>72.7</v>
      </c>
      <c r="H106" s="37">
        <v>58.6</v>
      </c>
      <c r="I106" s="37">
        <v>65</v>
      </c>
      <c r="J106" s="37">
        <v>67.599999999999994</v>
      </c>
      <c r="K106" s="37">
        <v>68.2</v>
      </c>
      <c r="L106" s="37">
        <v>69.3</v>
      </c>
      <c r="M106" s="37">
        <v>76.099999999999994</v>
      </c>
      <c r="N106" s="37">
        <v>51.7</v>
      </c>
      <c r="O106" s="37">
        <v>52</v>
      </c>
      <c r="P106" s="37">
        <v>91.9</v>
      </c>
      <c r="Q106" s="37">
        <v>75.7</v>
      </c>
      <c r="R106" s="37">
        <v>59.2</v>
      </c>
      <c r="S106" s="37">
        <v>60.2</v>
      </c>
      <c r="T106" s="37">
        <v>71</v>
      </c>
      <c r="U106" s="37">
        <v>76.8</v>
      </c>
      <c r="V106" s="37">
        <v>91.7</v>
      </c>
      <c r="W106" s="37">
        <v>60.5</v>
      </c>
      <c r="X106" s="37">
        <v>75.7</v>
      </c>
      <c r="Y106" s="37">
        <v>54.4</v>
      </c>
      <c r="Z106" s="37">
        <v>83.4</v>
      </c>
      <c r="AA106" s="37">
        <v>59.8</v>
      </c>
      <c r="AB106" s="37">
        <v>70.2</v>
      </c>
      <c r="AC106" s="37">
        <v>66.599999999999994</v>
      </c>
      <c r="AD106" s="37">
        <v>61.9</v>
      </c>
      <c r="AE106" s="37">
        <v>60.7</v>
      </c>
      <c r="AF106" s="37">
        <v>61.3</v>
      </c>
      <c r="AG106" s="37">
        <v>70.099999999999994</v>
      </c>
      <c r="AH106" s="37">
        <v>77.400000000000006</v>
      </c>
      <c r="AI106" s="37">
        <v>84.4</v>
      </c>
      <c r="AJ106" s="37">
        <v>61.8</v>
      </c>
      <c r="AK106" s="37">
        <v>76.5</v>
      </c>
      <c r="AL106" s="37">
        <v>51.2</v>
      </c>
      <c r="AM106" s="37">
        <v>86.1</v>
      </c>
      <c r="AN106" s="37">
        <v>69.599999999999994</v>
      </c>
      <c r="AO106" s="37">
        <v>63</v>
      </c>
      <c r="AP106" s="37">
        <v>64.7</v>
      </c>
      <c r="AQ106" s="37">
        <v>80.5</v>
      </c>
      <c r="AR106" s="37">
        <v>77.900000000000006</v>
      </c>
      <c r="AS106" s="37">
        <v>60.7</v>
      </c>
      <c r="AT106" s="37">
        <v>83.2</v>
      </c>
      <c r="AU106" s="37">
        <v>56.1</v>
      </c>
      <c r="AV106" s="37">
        <v>59.2</v>
      </c>
      <c r="AW106" s="37">
        <v>45.3</v>
      </c>
      <c r="AX106" s="37">
        <v>47.6</v>
      </c>
      <c r="AY106" s="37">
        <v>66</v>
      </c>
      <c r="AZ106" s="37">
        <v>67.7</v>
      </c>
      <c r="BA106" s="37">
        <v>74.8</v>
      </c>
      <c r="BB106" s="37">
        <v>54.8</v>
      </c>
      <c r="BC106" s="37">
        <v>64.2</v>
      </c>
      <c r="BD106" s="37">
        <v>69.7</v>
      </c>
      <c r="BE106" s="37">
        <v>55.5</v>
      </c>
      <c r="BF106" s="37">
        <v>63.3</v>
      </c>
      <c r="BG106" s="37">
        <v>76.400000000000006</v>
      </c>
      <c r="BH106" s="37">
        <v>85.9</v>
      </c>
      <c r="BI106" s="37">
        <v>79.8</v>
      </c>
      <c r="BJ106" s="37">
        <v>73</v>
      </c>
      <c r="BK106" s="37">
        <v>84.2</v>
      </c>
      <c r="BL106" s="37">
        <v>61</v>
      </c>
      <c r="BM106" s="37">
        <v>80.5</v>
      </c>
      <c r="BN106" s="37">
        <v>89.9</v>
      </c>
      <c r="BO106" s="37">
        <v>84.2</v>
      </c>
      <c r="BP106" s="37">
        <v>81.900000000000006</v>
      </c>
      <c r="BQ106" s="37">
        <v>50.9</v>
      </c>
      <c r="BR106" s="37">
        <v>82</v>
      </c>
      <c r="BS106" s="37">
        <v>79.400000000000006</v>
      </c>
      <c r="BT106" s="37">
        <v>73.400000000000006</v>
      </c>
      <c r="BU106" s="37">
        <v>90</v>
      </c>
      <c r="BV106" s="37">
        <v>79.400000000000006</v>
      </c>
      <c r="BW106" s="37">
        <v>66.400000000000006</v>
      </c>
      <c r="BX106" s="37">
        <v>76.5</v>
      </c>
      <c r="BY106" s="37">
        <v>89.7</v>
      </c>
      <c r="BZ106" s="37">
        <v>61.8</v>
      </c>
      <c r="CA106" s="37">
        <v>51.7</v>
      </c>
      <c r="CB106" s="37">
        <v>63.3</v>
      </c>
      <c r="CC106" s="37">
        <v>52.7</v>
      </c>
      <c r="CD106" s="37">
        <v>69.400000000000006</v>
      </c>
      <c r="CE106" s="37">
        <v>46.5</v>
      </c>
      <c r="CF106" s="37">
        <v>86.5</v>
      </c>
      <c r="CG106" s="37">
        <v>61</v>
      </c>
      <c r="CH106" s="39">
        <f>AVERAGE(I106,L106,N106:O106,R106:S106,W106,Y106,AA106,AE106,AJ106,AL106,AN106:AO106,AS106,AU106:AX106,BB106:BC106,BE106:BF106,BJ106,BL106,BQ106,BZ106:CA106,CC106:CE106)</f>
        <v>58.454838709677425</v>
      </c>
      <c r="CI106" s="37">
        <f t="shared" si="37"/>
        <v>66.039999999999992</v>
      </c>
      <c r="CJ106" s="37">
        <f t="shared" si="38"/>
        <v>61.11999999999999</v>
      </c>
    </row>
    <row r="107" spans="1:88" ht="19" x14ac:dyDescent="0.35">
      <c r="B107" s="65">
        <v>104</v>
      </c>
      <c r="C107" s="51" t="s">
        <v>116</v>
      </c>
    </row>
    <row r="108" spans="1:88" ht="19" x14ac:dyDescent="0.35">
      <c r="B108" s="65">
        <v>105</v>
      </c>
      <c r="C108" s="51" t="s">
        <v>116</v>
      </c>
      <c r="D108" s="60" t="s">
        <v>184</v>
      </c>
      <c r="E108" s="52"/>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39"/>
      <c r="CI108" s="37"/>
      <c r="CJ108" s="37"/>
    </row>
    <row r="109" spans="1:88" ht="19" x14ac:dyDescent="0.35">
      <c r="B109" s="65">
        <v>106</v>
      </c>
      <c r="C109" s="51" t="s">
        <v>116</v>
      </c>
      <c r="D109" s="56" t="s">
        <v>267</v>
      </c>
      <c r="E109" s="52" t="s">
        <v>81</v>
      </c>
      <c r="F109" s="37">
        <v>46.4</v>
      </c>
      <c r="G109" s="37">
        <v>46</v>
      </c>
      <c r="H109" s="37">
        <v>41.6</v>
      </c>
      <c r="I109" s="37">
        <v>34.1</v>
      </c>
      <c r="J109" s="37">
        <v>40.5</v>
      </c>
      <c r="K109" s="37">
        <v>46.1</v>
      </c>
      <c r="L109" s="37">
        <v>35.700000000000003</v>
      </c>
      <c r="M109" s="37">
        <v>46.6</v>
      </c>
      <c r="N109" s="37">
        <v>41.9</v>
      </c>
      <c r="O109" s="37">
        <v>25.8</v>
      </c>
      <c r="P109" s="37">
        <v>57.5</v>
      </c>
      <c r="Q109" s="37">
        <v>47.8</v>
      </c>
      <c r="R109" s="37">
        <v>36.200000000000003</v>
      </c>
      <c r="S109" s="37">
        <v>27.3</v>
      </c>
      <c r="T109" s="37">
        <v>42.9</v>
      </c>
      <c r="U109" s="37">
        <v>50.1</v>
      </c>
      <c r="V109" s="37">
        <v>49.9</v>
      </c>
      <c r="W109" s="37">
        <v>22.6</v>
      </c>
      <c r="X109" s="37">
        <v>48.4</v>
      </c>
      <c r="Y109" s="37">
        <v>27.5</v>
      </c>
      <c r="Z109" s="37">
        <v>57.4</v>
      </c>
      <c r="AA109" s="37">
        <v>33.9</v>
      </c>
      <c r="AB109" s="37">
        <v>46.7</v>
      </c>
      <c r="AC109" s="37">
        <v>41.2</v>
      </c>
      <c r="AD109" s="37">
        <v>49.6</v>
      </c>
      <c r="AE109" s="37">
        <v>27.4</v>
      </c>
      <c r="AF109" s="37">
        <v>34</v>
      </c>
      <c r="AG109" s="37">
        <v>38.1</v>
      </c>
      <c r="AH109" s="37">
        <v>40.1</v>
      </c>
      <c r="AI109" s="37">
        <v>50.4</v>
      </c>
      <c r="AJ109" s="37">
        <v>29.2</v>
      </c>
      <c r="AK109" s="37">
        <v>51</v>
      </c>
      <c r="AL109" s="37">
        <v>25.4</v>
      </c>
      <c r="AM109" s="37">
        <v>46.3</v>
      </c>
      <c r="AN109" s="37">
        <v>30.7</v>
      </c>
      <c r="AO109" s="37">
        <v>34.6</v>
      </c>
      <c r="AP109" s="37">
        <v>35</v>
      </c>
      <c r="AQ109" s="37">
        <v>50.5</v>
      </c>
      <c r="AR109" s="37">
        <v>43.1</v>
      </c>
      <c r="AS109" s="37">
        <v>28.1</v>
      </c>
      <c r="AT109" s="37">
        <v>52.4</v>
      </c>
      <c r="AU109" s="37">
        <v>33.9</v>
      </c>
      <c r="AV109" s="37">
        <v>36.799999999999997</v>
      </c>
      <c r="AW109" s="37">
        <v>30.2</v>
      </c>
      <c r="AX109" s="37">
        <v>29.1</v>
      </c>
      <c r="AY109" s="37">
        <v>39.4</v>
      </c>
      <c r="AZ109" s="37">
        <v>37.1</v>
      </c>
      <c r="BA109" s="37">
        <v>45.8</v>
      </c>
      <c r="BB109" s="37">
        <v>33</v>
      </c>
      <c r="BC109" s="37">
        <v>26.3</v>
      </c>
      <c r="BD109" s="37">
        <v>37.9</v>
      </c>
      <c r="BE109" s="37">
        <v>23</v>
      </c>
      <c r="BF109" s="37">
        <v>38.700000000000003</v>
      </c>
      <c r="BG109" s="37">
        <v>47.4</v>
      </c>
      <c r="BH109" s="37">
        <v>46.5</v>
      </c>
      <c r="BI109" s="37">
        <v>48.7</v>
      </c>
      <c r="BJ109" s="37">
        <v>37.6</v>
      </c>
      <c r="BK109" s="37">
        <v>53.8</v>
      </c>
      <c r="BL109" s="37">
        <v>29</v>
      </c>
      <c r="BM109" s="37">
        <v>49.2</v>
      </c>
      <c r="BN109" s="37">
        <v>62.1</v>
      </c>
      <c r="BO109" s="37">
        <v>54.5</v>
      </c>
      <c r="BP109" s="37">
        <v>49.4</v>
      </c>
      <c r="BQ109" s="37">
        <v>35.6</v>
      </c>
      <c r="BR109" s="37">
        <v>46.1</v>
      </c>
      <c r="BS109" s="37">
        <v>43.7</v>
      </c>
      <c r="BT109" s="37">
        <v>43.8</v>
      </c>
      <c r="BU109" s="37">
        <v>49.3</v>
      </c>
      <c r="BV109" s="37">
        <v>47</v>
      </c>
      <c r="BW109" s="37">
        <v>49.6</v>
      </c>
      <c r="BX109" s="37">
        <v>39.700000000000003</v>
      </c>
      <c r="BY109" s="37">
        <v>59.7</v>
      </c>
      <c r="BZ109" s="37">
        <v>38.299999999999997</v>
      </c>
      <c r="CA109" s="37">
        <v>28.1</v>
      </c>
      <c r="CB109" s="37">
        <v>41</v>
      </c>
      <c r="CC109" s="37">
        <v>29.1</v>
      </c>
      <c r="CD109" s="37">
        <v>32.1</v>
      </c>
      <c r="CE109" s="37">
        <v>38</v>
      </c>
      <c r="CF109" s="37">
        <v>55.4</v>
      </c>
      <c r="CG109" s="37">
        <v>34.299999999999997</v>
      </c>
      <c r="CH109" s="39">
        <f>AVERAGE(I109,L109,N109:O109,R109:S109,W109,Y109,AA109,AE109,AJ109,AL109,AN109:AO109,AS109,AU109:AX109,BB109:BC109,BE109:BF109,BJ109,BL109,BQ109,BZ109:CA109,CC109:CE109)</f>
        <v>31.587096774193554</v>
      </c>
      <c r="CI109" s="37">
        <f t="shared" ref="CI109:CI110" si="39">AVERAGE(T109,AE109,O109,AQ109,AY109)</f>
        <v>37.200000000000003</v>
      </c>
      <c r="CJ109" s="37">
        <f t="shared" ref="CJ109:CJ110" si="40">AVERAGE(L109,N109,AS109,BJ109,BQ109)</f>
        <v>35.779999999999994</v>
      </c>
    </row>
    <row r="110" spans="1:88" ht="21" x14ac:dyDescent="0.35">
      <c r="B110" s="65">
        <v>107</v>
      </c>
      <c r="C110" s="51" t="s">
        <v>116</v>
      </c>
      <c r="D110" s="56" t="s">
        <v>268</v>
      </c>
      <c r="E110" s="52" t="s">
        <v>81</v>
      </c>
      <c r="F110" s="37">
        <v>63.4</v>
      </c>
      <c r="G110" s="37">
        <v>50.2</v>
      </c>
      <c r="H110" s="37">
        <v>51.9</v>
      </c>
      <c r="I110" s="37">
        <v>50.4</v>
      </c>
      <c r="J110" s="37">
        <v>68</v>
      </c>
      <c r="K110" s="37">
        <v>62</v>
      </c>
      <c r="L110" s="37">
        <v>58.5</v>
      </c>
      <c r="M110" s="37">
        <v>64.400000000000006</v>
      </c>
      <c r="N110" s="37">
        <v>55.9</v>
      </c>
      <c r="O110" s="37">
        <v>35.6</v>
      </c>
      <c r="P110" s="37">
        <v>69</v>
      </c>
      <c r="Q110" s="37">
        <v>60</v>
      </c>
      <c r="R110" s="37">
        <v>53.7</v>
      </c>
      <c r="S110" s="37">
        <v>38.1</v>
      </c>
      <c r="T110" s="37">
        <v>56.9</v>
      </c>
      <c r="U110" s="37">
        <v>67.8</v>
      </c>
      <c r="V110" s="37">
        <v>57.7</v>
      </c>
      <c r="W110" s="37">
        <v>42.6</v>
      </c>
      <c r="X110" s="37">
        <v>62.2</v>
      </c>
      <c r="Y110" s="37">
        <v>40.299999999999997</v>
      </c>
      <c r="Z110" s="37">
        <v>72</v>
      </c>
      <c r="AA110" s="37">
        <v>46.9</v>
      </c>
      <c r="AB110" s="37">
        <v>62.2</v>
      </c>
      <c r="AC110" s="37">
        <v>57.4</v>
      </c>
      <c r="AD110" s="37">
        <v>59</v>
      </c>
      <c r="AE110" s="37">
        <v>26.4</v>
      </c>
      <c r="AF110" s="37">
        <v>48.9</v>
      </c>
      <c r="AG110" s="37">
        <v>54.9</v>
      </c>
      <c r="AH110" s="37">
        <v>68.2</v>
      </c>
      <c r="AI110" s="37">
        <v>66.599999999999994</v>
      </c>
      <c r="AJ110" s="37">
        <v>52.9</v>
      </c>
      <c r="AK110" s="37">
        <v>67.400000000000006</v>
      </c>
      <c r="AL110" s="37">
        <v>43.3</v>
      </c>
      <c r="AM110" s="37">
        <v>65.8</v>
      </c>
      <c r="AN110" s="37">
        <v>48.3</v>
      </c>
      <c r="AO110" s="37">
        <v>46.3</v>
      </c>
      <c r="AP110" s="37">
        <v>61.4</v>
      </c>
      <c r="AQ110" s="37">
        <v>66.7</v>
      </c>
      <c r="AR110" s="37">
        <v>68.599999999999994</v>
      </c>
      <c r="AS110" s="37">
        <v>40.5</v>
      </c>
      <c r="AT110" s="37">
        <v>72.099999999999994</v>
      </c>
      <c r="AU110" s="37">
        <v>53.1</v>
      </c>
      <c r="AV110" s="37">
        <v>48.5</v>
      </c>
      <c r="AW110" s="37">
        <v>58.6</v>
      </c>
      <c r="AX110" s="37">
        <v>44.5</v>
      </c>
      <c r="AY110" s="37">
        <v>52.9</v>
      </c>
      <c r="AZ110" s="37">
        <v>59.8</v>
      </c>
      <c r="BA110" s="37">
        <v>56</v>
      </c>
      <c r="BB110" s="37">
        <v>41.7</v>
      </c>
      <c r="BC110" s="37">
        <v>54.4</v>
      </c>
      <c r="BD110" s="37">
        <v>61.8</v>
      </c>
      <c r="BE110" s="37">
        <v>47.9</v>
      </c>
      <c r="BF110" s="37">
        <v>50.5</v>
      </c>
      <c r="BG110" s="37">
        <v>73.3</v>
      </c>
      <c r="BH110" s="37">
        <v>60.9</v>
      </c>
      <c r="BI110" s="37">
        <v>61.6</v>
      </c>
      <c r="BJ110" s="37">
        <v>55.8</v>
      </c>
      <c r="BK110" s="37">
        <v>50.3</v>
      </c>
      <c r="BL110" s="37">
        <v>59.4</v>
      </c>
      <c r="BM110" s="37">
        <v>69.3</v>
      </c>
      <c r="BN110" s="37">
        <v>66.099999999999994</v>
      </c>
      <c r="BO110" s="37">
        <v>71.400000000000006</v>
      </c>
      <c r="BP110" s="37">
        <v>59.3</v>
      </c>
      <c r="BQ110" s="37">
        <v>54.4</v>
      </c>
      <c r="BR110" s="37">
        <v>71.3</v>
      </c>
      <c r="BS110" s="37">
        <v>69.3</v>
      </c>
      <c r="BT110" s="37">
        <v>65.599999999999994</v>
      </c>
      <c r="BU110" s="37">
        <v>58.2</v>
      </c>
      <c r="BV110" s="37">
        <v>56</v>
      </c>
      <c r="BW110" s="37">
        <v>63.1</v>
      </c>
      <c r="BX110" s="37">
        <v>56.3</v>
      </c>
      <c r="BY110" s="37">
        <v>69</v>
      </c>
      <c r="BZ110" s="37">
        <v>54.1</v>
      </c>
      <c r="CA110" s="37">
        <v>36.9</v>
      </c>
      <c r="CB110" s="37">
        <v>53</v>
      </c>
      <c r="CC110" s="37">
        <v>49.8</v>
      </c>
      <c r="CD110" s="37">
        <v>63.2</v>
      </c>
      <c r="CE110" s="37">
        <v>57.9</v>
      </c>
      <c r="CF110" s="37">
        <v>73.2</v>
      </c>
      <c r="CG110" s="37">
        <v>50.5</v>
      </c>
      <c r="CH110" s="39">
        <f>AVERAGE(I110,L110,N110:O110,R110:S110,W110,Y110,AA110,AE110,AJ110,AL110,AN110:AO110,AS110,AU110:AX110,BB110:BC110,BE110:BF110,BJ110,BL110,BQ110,BZ110:CA110,CC110:CE110)</f>
        <v>48.722580645161301</v>
      </c>
      <c r="CI110" s="37">
        <f t="shared" si="39"/>
        <v>47.7</v>
      </c>
      <c r="CJ110" s="37">
        <f t="shared" si="40"/>
        <v>53.019999999999996</v>
      </c>
    </row>
    <row r="111" spans="1:88" ht="19" x14ac:dyDescent="0.35">
      <c r="B111" s="65">
        <v>108</v>
      </c>
      <c r="C111" s="51" t="s">
        <v>116</v>
      </c>
      <c r="D111" s="56"/>
      <c r="E111" s="52"/>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c r="BO111" s="37"/>
      <c r="BP111" s="37"/>
      <c r="BQ111" s="37"/>
      <c r="BR111" s="37"/>
      <c r="BS111" s="37"/>
      <c r="BT111" s="37"/>
      <c r="BU111" s="37"/>
      <c r="BV111" s="37"/>
      <c r="BW111" s="37"/>
      <c r="BX111" s="37"/>
      <c r="BY111" s="37"/>
      <c r="BZ111" s="37"/>
      <c r="CA111" s="37"/>
      <c r="CB111" s="37"/>
      <c r="CC111" s="37"/>
      <c r="CD111" s="37"/>
      <c r="CE111" s="37"/>
      <c r="CF111" s="37"/>
      <c r="CG111" s="37"/>
      <c r="CH111" s="39"/>
      <c r="CI111" s="37"/>
      <c r="CJ111" s="37"/>
    </row>
    <row r="112" spans="1:88" ht="19" x14ac:dyDescent="0.35">
      <c r="B112" s="65">
        <v>109</v>
      </c>
      <c r="C112" s="51" t="s">
        <v>116</v>
      </c>
      <c r="D112" s="60" t="s">
        <v>185</v>
      </c>
      <c r="E112" s="52"/>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37"/>
      <c r="BY112" s="37"/>
      <c r="BZ112" s="37"/>
      <c r="CA112" s="37"/>
      <c r="CB112" s="37"/>
      <c r="CC112" s="37"/>
      <c r="CD112" s="37"/>
      <c r="CE112" s="37"/>
      <c r="CF112" s="37"/>
      <c r="CG112" s="37"/>
      <c r="CH112" s="42"/>
      <c r="CI112" s="37"/>
      <c r="CJ112" s="37"/>
    </row>
    <row r="113" spans="1:88" ht="19" x14ac:dyDescent="0.35">
      <c r="B113" s="65">
        <v>110</v>
      </c>
      <c r="C113" s="51" t="s">
        <v>116</v>
      </c>
      <c r="D113" s="56" t="s">
        <v>269</v>
      </c>
      <c r="E113" s="52" t="s">
        <v>219</v>
      </c>
      <c r="F113" s="37">
        <v>7.5241360000000004</v>
      </c>
      <c r="G113" s="37">
        <v>10.75142</v>
      </c>
      <c r="H113" s="37">
        <v>9.5498200000000004</v>
      </c>
      <c r="I113" s="37">
        <v>11.79373</v>
      </c>
      <c r="J113" s="37">
        <v>9.2590029999999999</v>
      </c>
      <c r="K113" s="37">
        <v>13.02671</v>
      </c>
      <c r="L113" s="37">
        <v>7.0452459999999997</v>
      </c>
      <c r="M113" s="37">
        <v>11.74907</v>
      </c>
      <c r="N113" s="37">
        <v>8.3168299999999995</v>
      </c>
      <c r="O113" s="37">
        <v>13.07076</v>
      </c>
      <c r="P113" s="37">
        <v>10.03121</v>
      </c>
      <c r="Q113" s="37">
        <v>10.580109999999999</v>
      </c>
      <c r="R113" s="37">
        <v>11.101319999999999</v>
      </c>
      <c r="S113" s="37">
        <v>12.454700000000001</v>
      </c>
      <c r="T113" s="37">
        <v>13.09365</v>
      </c>
      <c r="U113" s="37">
        <v>10.04074</v>
      </c>
      <c r="V113" s="37">
        <v>8.8209320000000009</v>
      </c>
      <c r="W113" s="37">
        <v>11.79083</v>
      </c>
      <c r="X113" s="37">
        <v>9.4185440000000007</v>
      </c>
      <c r="Y113" s="37">
        <v>14.89461</v>
      </c>
      <c r="Z113" s="37">
        <v>11.87588</v>
      </c>
      <c r="AA113" s="37">
        <v>7.2043030000000003</v>
      </c>
      <c r="AB113" s="37">
        <v>5.9807790000000001</v>
      </c>
      <c r="AC113" s="37">
        <v>15.47695</v>
      </c>
      <c r="AD113" s="37">
        <v>12.72146</v>
      </c>
      <c r="AE113" s="37">
        <v>17.083480000000002</v>
      </c>
      <c r="AF113" s="37">
        <v>12.592079999999999</v>
      </c>
      <c r="AG113" s="37">
        <v>12.986829999999999</v>
      </c>
      <c r="AH113" s="37">
        <v>10.51829</v>
      </c>
      <c r="AI113" s="37">
        <v>8.7693340000000006</v>
      </c>
      <c r="AJ113" s="37">
        <v>12.0352</v>
      </c>
      <c r="AK113" s="37">
        <v>8.3644639999999999</v>
      </c>
      <c r="AL113" s="37">
        <v>11.03622</v>
      </c>
      <c r="AM113" s="37">
        <v>4.6591440000000004</v>
      </c>
      <c r="AN113" s="37">
        <v>7.8021700000000003</v>
      </c>
      <c r="AO113" s="37">
        <v>14.783379999999999</v>
      </c>
      <c r="AP113" s="37">
        <v>18.128060000000001</v>
      </c>
      <c r="AQ113" s="37">
        <v>14.0479</v>
      </c>
      <c r="AR113" s="37">
        <v>10.75034</v>
      </c>
      <c r="AS113" s="37">
        <v>11.39654</v>
      </c>
      <c r="AT113" s="37">
        <v>8.5443160000000002</v>
      </c>
      <c r="AU113" s="37">
        <v>7.245844</v>
      </c>
      <c r="AV113" s="37">
        <v>9.5917619999999992</v>
      </c>
      <c r="AW113" s="37">
        <v>11.74935</v>
      </c>
      <c r="AX113" s="37">
        <v>11.619300000000001</v>
      </c>
      <c r="AY113" s="37">
        <v>14.225490000000001</v>
      </c>
      <c r="AZ113" s="37">
        <v>15.909979999999999</v>
      </c>
      <c r="BA113" s="37">
        <v>12.783670000000001</v>
      </c>
      <c r="BB113" s="37">
        <v>6.7157549999999997</v>
      </c>
      <c r="BC113" s="37">
        <v>9.6242059999999992</v>
      </c>
      <c r="BD113" s="37">
        <v>7.5899789999999996</v>
      </c>
      <c r="BE113" s="37">
        <v>12.998760000000001</v>
      </c>
      <c r="BF113" s="37">
        <v>16.592970000000001</v>
      </c>
      <c r="BG113" s="37">
        <v>8.7609680000000001</v>
      </c>
      <c r="BH113" s="37">
        <v>9.5380260000000003</v>
      </c>
      <c r="BI113" s="37">
        <v>8.1841080000000002</v>
      </c>
      <c r="BJ113" s="37">
        <v>9.3390930000000001</v>
      </c>
      <c r="BK113" s="37">
        <v>13.12824</v>
      </c>
      <c r="BL113" s="37">
        <v>7.6083970000000001</v>
      </c>
      <c r="BM113" s="37">
        <v>13.1858</v>
      </c>
      <c r="BN113" s="37">
        <v>3.5917089999999998</v>
      </c>
      <c r="BO113" s="37">
        <v>3.9525549999999998</v>
      </c>
      <c r="BP113" s="37">
        <v>6.5993050000000002</v>
      </c>
      <c r="BQ113" s="37">
        <v>4.92516</v>
      </c>
      <c r="BR113" s="37">
        <v>10.495089999999999</v>
      </c>
      <c r="BS113" s="37">
        <v>4.4121730000000001</v>
      </c>
      <c r="BT113" s="37">
        <v>17.119720000000001</v>
      </c>
      <c r="BU113" s="37"/>
      <c r="BV113" s="37">
        <v>13.330819999999999</v>
      </c>
      <c r="BW113" s="37">
        <v>9.2313089999999995</v>
      </c>
      <c r="BX113" s="37">
        <v>12.66489</v>
      </c>
      <c r="BY113" s="37">
        <v>7.9123559999999999</v>
      </c>
      <c r="BZ113" s="37">
        <v>9.4694690000000001</v>
      </c>
      <c r="CA113" s="37">
        <v>13.1715</v>
      </c>
      <c r="CB113" s="37">
        <v>13.477639999999999</v>
      </c>
      <c r="CC113" s="37">
        <v>12.36617</v>
      </c>
      <c r="CD113" s="37">
        <v>7.9545659999999998</v>
      </c>
      <c r="CE113" s="37">
        <v>11.61368</v>
      </c>
      <c r="CF113" s="37">
        <v>11.194520000000001</v>
      </c>
      <c r="CG113" s="37">
        <v>10.983599999999999</v>
      </c>
      <c r="CH113" s="39">
        <f t="shared" ref="CH113:CH116" si="41">AVERAGE(I113,L113,N113:O113,R113:S113,W113,Y113,AA113,AE113,AJ113,AL113,AN113:AO113,AS113,AU113:AX113,BB113:BC113,BE113:BF113,BJ113,BL113,BQ113,BZ113:CA113,CC113:CE113)</f>
        <v>10.786945193548386</v>
      </c>
      <c r="CI113" s="37">
        <f t="shared" ref="CI113:CI116" si="42">AVERAGE(T113,AE113,O113,AQ113,AY113)</f>
        <v>14.304255999999999</v>
      </c>
      <c r="CJ113" s="37">
        <f t="shared" ref="CJ113:CJ116" si="43">AVERAGE(L113,N113,AS113,BJ113,BQ113)</f>
        <v>8.2045737999999986</v>
      </c>
    </row>
    <row r="114" spans="1:88" ht="21" x14ac:dyDescent="0.35">
      <c r="B114" s="65">
        <v>111</v>
      </c>
      <c r="C114" s="51" t="s">
        <v>116</v>
      </c>
      <c r="D114" s="56" t="s">
        <v>298</v>
      </c>
      <c r="E114" s="52" t="s">
        <v>283</v>
      </c>
      <c r="F114" s="40">
        <v>10.13804</v>
      </c>
      <c r="G114" s="40">
        <v>16.49522</v>
      </c>
      <c r="H114" s="40">
        <v>20.213280000000001</v>
      </c>
      <c r="I114" s="40">
        <v>11.24109</v>
      </c>
      <c r="J114" s="40">
        <v>15.59431</v>
      </c>
      <c r="K114" s="40">
        <v>16.722940000000001</v>
      </c>
      <c r="L114" s="40">
        <v>7.7693539999999999</v>
      </c>
      <c r="M114" s="40">
        <v>14.92306</v>
      </c>
      <c r="N114" s="40">
        <v>9.0047879999999996</v>
      </c>
      <c r="O114" s="40">
        <v>22.78584</v>
      </c>
      <c r="P114" s="40">
        <v>13.43167</v>
      </c>
      <c r="Q114" s="40">
        <v>15.882860000000001</v>
      </c>
      <c r="R114" s="40">
        <v>18.274090000000001</v>
      </c>
      <c r="S114" s="40">
        <v>16.198219999999999</v>
      </c>
      <c r="T114" s="40">
        <v>15.75169</v>
      </c>
      <c r="U114" s="40">
        <v>13.41215</v>
      </c>
      <c r="V114" s="40">
        <v>12.33089</v>
      </c>
      <c r="W114" s="40">
        <v>15.549200000000001</v>
      </c>
      <c r="X114" s="40">
        <v>13.18684</v>
      </c>
      <c r="Y114" s="40">
        <v>22.30735</v>
      </c>
      <c r="Z114" s="40">
        <v>15.36289</v>
      </c>
      <c r="AA114" s="40">
        <v>9.6489089999999997</v>
      </c>
      <c r="AB114" s="40">
        <v>12.937239999999999</v>
      </c>
      <c r="AC114" s="40">
        <v>12.848660000000001</v>
      </c>
      <c r="AD114" s="40">
        <v>16.024319999999999</v>
      </c>
      <c r="AE114" s="40">
        <v>17.55283</v>
      </c>
      <c r="AF114" s="40">
        <v>13.057309999999999</v>
      </c>
      <c r="AG114" s="40">
        <v>13.29182</v>
      </c>
      <c r="AH114" s="40">
        <v>16.09299</v>
      </c>
      <c r="AI114" s="40">
        <v>12.081189999999999</v>
      </c>
      <c r="AJ114" s="40">
        <v>14.53406</v>
      </c>
      <c r="AK114" s="40">
        <v>11.48429</v>
      </c>
      <c r="AL114" s="40">
        <v>18.318850000000001</v>
      </c>
      <c r="AM114" s="40">
        <v>11.127370000000001</v>
      </c>
      <c r="AN114" s="40">
        <v>12.18469</v>
      </c>
      <c r="AO114" s="40">
        <v>16.911010000000001</v>
      </c>
      <c r="AP114" s="40">
        <v>20.358540000000001</v>
      </c>
      <c r="AQ114" s="40">
        <v>13.960179999999999</v>
      </c>
      <c r="AR114" s="40">
        <v>7.6710799999999999</v>
      </c>
      <c r="AS114" s="40">
        <v>13.917619999999999</v>
      </c>
      <c r="AT114" s="40">
        <v>9.5290579999999991</v>
      </c>
      <c r="AU114" s="40">
        <v>16.230340000000002</v>
      </c>
      <c r="AV114" s="40">
        <v>15.160349999999999</v>
      </c>
      <c r="AW114" s="40">
        <v>16.140229999999999</v>
      </c>
      <c r="AX114" s="40">
        <v>18.718170000000001</v>
      </c>
      <c r="AY114" s="40">
        <v>17.834409999999998</v>
      </c>
      <c r="AZ114" s="40">
        <v>14.829090000000001</v>
      </c>
      <c r="BA114" s="40">
        <v>13.12025</v>
      </c>
      <c r="BB114" s="40">
        <v>18.45919</v>
      </c>
      <c r="BC114" s="40">
        <v>15.25009</v>
      </c>
      <c r="BD114" s="40">
        <v>18.516030000000001</v>
      </c>
      <c r="BE114" s="40">
        <v>11.945550000000001</v>
      </c>
      <c r="BF114" s="40">
        <v>10.13006</v>
      </c>
      <c r="BG114" s="40">
        <v>13.27713</v>
      </c>
      <c r="BH114" s="40">
        <v>11.655379999999999</v>
      </c>
      <c r="BI114" s="40">
        <v>13.75196</v>
      </c>
      <c r="BJ114" s="40">
        <v>11.97617</v>
      </c>
      <c r="BK114" s="40">
        <v>16.76305</v>
      </c>
      <c r="BL114" s="40">
        <v>12.171110000000001</v>
      </c>
      <c r="BM114" s="40">
        <v>17.812570000000001</v>
      </c>
      <c r="BN114" s="40">
        <v>7.5802490000000002</v>
      </c>
      <c r="BO114" s="40">
        <v>9.3694159999999993</v>
      </c>
      <c r="BP114" s="40">
        <v>12.462109999999999</v>
      </c>
      <c r="BQ114" s="40">
        <v>12.06682</v>
      </c>
      <c r="BR114" s="40">
        <v>17.42689</v>
      </c>
      <c r="BS114" s="40">
        <v>9.3316180000000006</v>
      </c>
      <c r="BT114" s="40">
        <v>13.001910000000001</v>
      </c>
      <c r="BU114" s="40">
        <v>13.836360000000001</v>
      </c>
      <c r="BV114" s="40">
        <v>11.721579999999999</v>
      </c>
      <c r="BW114" s="40">
        <v>10.61164</v>
      </c>
      <c r="BX114" s="40">
        <v>13.969239999999999</v>
      </c>
      <c r="BY114" s="40">
        <v>14.247210000000001</v>
      </c>
      <c r="BZ114" s="40">
        <v>14.118359999999999</v>
      </c>
      <c r="CA114" s="40">
        <v>13.01426</v>
      </c>
      <c r="CB114" s="40">
        <v>13.99939</v>
      </c>
      <c r="CC114" s="40">
        <v>13.15174</v>
      </c>
      <c r="CD114" s="40">
        <v>10.43024</v>
      </c>
      <c r="CE114" s="40">
        <v>11.881320000000001</v>
      </c>
      <c r="CF114" s="40">
        <v>15.10397</v>
      </c>
      <c r="CG114" s="40">
        <v>14.62068</v>
      </c>
      <c r="CH114" s="39">
        <f>AVERAGE(I114,L114,N114:O114,R114:S114,W114,Y114,AA114,AE114,AJ114,AL114,AN114:AO114,AS114,AU114:AX114,BB114:BC114,BE114:BF114,BJ114,BL114,BQ114,BZ114:CA114,CC114:CE114)</f>
        <v>14.420706483870969</v>
      </c>
      <c r="CI114" s="37">
        <f>AVERAGE(T114,AE114,O114,AQ114,AY114)</f>
        <v>17.576990000000002</v>
      </c>
      <c r="CJ114" s="37">
        <f>AVERAGE(L114,N114,AS114,BJ114,BQ114)</f>
        <v>10.946950399999999</v>
      </c>
    </row>
    <row r="115" spans="1:88" ht="21" x14ac:dyDescent="0.35">
      <c r="B115" s="65">
        <v>112</v>
      </c>
      <c r="C115" s="51" t="s">
        <v>116</v>
      </c>
      <c r="D115" s="56" t="s">
        <v>270</v>
      </c>
      <c r="E115" s="52" t="s">
        <v>83</v>
      </c>
      <c r="F115" s="40">
        <v>50.8</v>
      </c>
      <c r="G115" s="40">
        <v>51.4</v>
      </c>
      <c r="H115" s="40">
        <v>49.6</v>
      </c>
      <c r="I115" s="40">
        <v>47.5</v>
      </c>
      <c r="J115" s="40">
        <v>42.9</v>
      </c>
      <c r="K115" s="40">
        <v>45</v>
      </c>
      <c r="L115" s="40">
        <v>47.7</v>
      </c>
      <c r="M115" s="40">
        <v>44.2</v>
      </c>
      <c r="N115" s="40">
        <v>47.8</v>
      </c>
      <c r="O115" s="40">
        <v>35.5</v>
      </c>
      <c r="P115" s="40">
        <v>64.5</v>
      </c>
      <c r="Q115" s="40">
        <v>47.9</v>
      </c>
      <c r="R115" s="40">
        <v>43</v>
      </c>
      <c r="S115" s="40">
        <v>38.799999999999997</v>
      </c>
      <c r="T115" s="40">
        <v>48.7</v>
      </c>
      <c r="U115" s="40">
        <v>52.2</v>
      </c>
      <c r="V115" s="40">
        <v>55.5</v>
      </c>
      <c r="W115" s="40">
        <v>40.5</v>
      </c>
      <c r="X115" s="40">
        <v>43.1</v>
      </c>
      <c r="Y115" s="40">
        <v>38.299999999999997</v>
      </c>
      <c r="Z115" s="40">
        <v>57.2</v>
      </c>
      <c r="AA115" s="40">
        <v>44.5</v>
      </c>
      <c r="AB115" s="40">
        <v>55.5</v>
      </c>
      <c r="AC115" s="40">
        <v>42.6</v>
      </c>
      <c r="AD115" s="40">
        <v>47.7</v>
      </c>
      <c r="AE115" s="40">
        <v>42</v>
      </c>
      <c r="AF115" s="40">
        <v>45.7</v>
      </c>
      <c r="AG115" s="40">
        <v>41.8</v>
      </c>
      <c r="AH115" s="40">
        <v>48.9</v>
      </c>
      <c r="AI115" s="40">
        <v>55.6</v>
      </c>
      <c r="AJ115" s="40">
        <v>37</v>
      </c>
      <c r="AK115" s="40">
        <v>54</v>
      </c>
      <c r="AL115" s="40">
        <v>35.4</v>
      </c>
      <c r="AM115" s="40">
        <v>50.5</v>
      </c>
      <c r="AN115" s="40">
        <v>40.200000000000003</v>
      </c>
      <c r="AO115" s="40">
        <v>40.200000000000003</v>
      </c>
      <c r="AP115" s="40">
        <v>41.1</v>
      </c>
      <c r="AQ115" s="40">
        <v>47.6</v>
      </c>
      <c r="AR115" s="40">
        <v>43.9</v>
      </c>
      <c r="AS115" s="40">
        <v>43.1</v>
      </c>
      <c r="AT115" s="40">
        <v>49.7</v>
      </c>
      <c r="AU115" s="40">
        <v>35.4</v>
      </c>
      <c r="AV115" s="40">
        <v>39.299999999999997</v>
      </c>
      <c r="AW115" s="40">
        <v>41</v>
      </c>
      <c r="AX115" s="40">
        <v>36.4</v>
      </c>
      <c r="AY115" s="40">
        <v>47.3</v>
      </c>
      <c r="AZ115" s="40">
        <v>40.799999999999997</v>
      </c>
      <c r="BA115" s="40">
        <v>50.4</v>
      </c>
      <c r="BB115" s="40">
        <v>40.9</v>
      </c>
      <c r="BC115" s="40">
        <v>34.200000000000003</v>
      </c>
      <c r="BD115" s="40">
        <v>44.2</v>
      </c>
      <c r="BE115" s="40">
        <v>37.700000000000003</v>
      </c>
      <c r="BF115" s="40">
        <v>38</v>
      </c>
      <c r="BG115" s="40">
        <v>53.2</v>
      </c>
      <c r="BH115" s="40">
        <v>45.3</v>
      </c>
      <c r="BI115" s="40">
        <v>47.6</v>
      </c>
      <c r="BJ115" s="40">
        <v>47.9</v>
      </c>
      <c r="BK115" s="40">
        <v>46.2</v>
      </c>
      <c r="BL115" s="40">
        <v>44.1</v>
      </c>
      <c r="BM115" s="40">
        <v>53.2</v>
      </c>
      <c r="BN115" s="40">
        <v>63</v>
      </c>
      <c r="BO115" s="40">
        <v>47.8</v>
      </c>
      <c r="BP115" s="40">
        <v>54.7</v>
      </c>
      <c r="BQ115" s="40">
        <v>46.6</v>
      </c>
      <c r="BR115" s="40">
        <v>46.7</v>
      </c>
      <c r="BS115" s="40">
        <v>51.3</v>
      </c>
      <c r="BT115" s="40">
        <v>41.9</v>
      </c>
      <c r="BU115" s="40">
        <v>53.2</v>
      </c>
      <c r="BV115" s="40">
        <v>48.8</v>
      </c>
      <c r="BW115" s="40">
        <v>53.9</v>
      </c>
      <c r="BX115" s="40">
        <v>44.9</v>
      </c>
      <c r="BY115" s="40">
        <v>53.1</v>
      </c>
      <c r="BZ115" s="40">
        <v>42</v>
      </c>
      <c r="CA115" s="40">
        <v>35.200000000000003</v>
      </c>
      <c r="CB115" s="40">
        <v>44.9</v>
      </c>
      <c r="CC115" s="40">
        <v>37.299999999999997</v>
      </c>
      <c r="CD115" s="40">
        <v>41.8</v>
      </c>
      <c r="CE115" s="40">
        <v>42.4</v>
      </c>
      <c r="CF115" s="40">
        <v>50</v>
      </c>
      <c r="CG115" s="40">
        <f>AVERAGE(F115:CF115)</f>
        <v>45.844303797468349</v>
      </c>
      <c r="CH115" s="39">
        <f t="shared" si="41"/>
        <v>40.700000000000003</v>
      </c>
      <c r="CI115" s="37">
        <f t="shared" si="42"/>
        <v>44.220000000000006</v>
      </c>
      <c r="CJ115" s="37">
        <f t="shared" si="43"/>
        <v>46.62</v>
      </c>
    </row>
    <row r="116" spans="1:88" ht="21" x14ac:dyDescent="0.35">
      <c r="B116" s="65">
        <v>113</v>
      </c>
      <c r="C116" s="51" t="s">
        <v>116</v>
      </c>
      <c r="D116" s="56" t="s">
        <v>119</v>
      </c>
      <c r="E116" s="52" t="s">
        <v>82</v>
      </c>
      <c r="F116" s="37">
        <v>53.8</v>
      </c>
      <c r="G116" s="37">
        <v>60.7</v>
      </c>
      <c r="H116" s="37">
        <v>55.1</v>
      </c>
      <c r="I116" s="37">
        <v>56.4</v>
      </c>
      <c r="J116" s="37">
        <v>47.3</v>
      </c>
      <c r="K116" s="37">
        <v>61.1</v>
      </c>
      <c r="L116" s="37">
        <v>53</v>
      </c>
      <c r="M116" s="37">
        <v>66.400000000000006</v>
      </c>
      <c r="N116" s="37">
        <v>54.4</v>
      </c>
      <c r="O116" s="37">
        <v>51.1</v>
      </c>
      <c r="P116" s="37">
        <v>70.3</v>
      </c>
      <c r="Q116" s="37">
        <v>57.6</v>
      </c>
      <c r="R116" s="37">
        <v>44.5</v>
      </c>
      <c r="S116" s="37">
        <v>52.3</v>
      </c>
      <c r="T116" s="37">
        <v>51.3</v>
      </c>
      <c r="U116" s="37">
        <v>59.3</v>
      </c>
      <c r="V116" s="37">
        <v>58.6</v>
      </c>
      <c r="W116" s="37">
        <v>52.8</v>
      </c>
      <c r="X116" s="37">
        <v>58.4</v>
      </c>
      <c r="Y116" s="37">
        <v>47.4</v>
      </c>
      <c r="Z116" s="37">
        <v>59.3</v>
      </c>
      <c r="AA116" s="37">
        <v>54.5</v>
      </c>
      <c r="AB116" s="37">
        <v>60.6</v>
      </c>
      <c r="AC116" s="37">
        <v>48.5</v>
      </c>
      <c r="AD116" s="37">
        <v>59.8</v>
      </c>
      <c r="AE116" s="37">
        <v>50</v>
      </c>
      <c r="AF116" s="37">
        <v>52</v>
      </c>
      <c r="AG116" s="37">
        <v>68</v>
      </c>
      <c r="AH116" s="37">
        <v>48.5</v>
      </c>
      <c r="AI116" s="37">
        <v>70.3</v>
      </c>
      <c r="AJ116" s="37">
        <v>50.3</v>
      </c>
      <c r="AK116" s="37">
        <v>64.599999999999994</v>
      </c>
      <c r="AL116" s="37">
        <v>52.4</v>
      </c>
      <c r="AM116" s="37">
        <v>61.9</v>
      </c>
      <c r="AN116" s="37">
        <v>49.3</v>
      </c>
      <c r="AO116" s="37">
        <v>46.2</v>
      </c>
      <c r="AP116" s="37">
        <v>43.4</v>
      </c>
      <c r="AQ116" s="37">
        <v>63.2</v>
      </c>
      <c r="AR116" s="37">
        <v>55.6</v>
      </c>
      <c r="AS116" s="37">
        <v>59.3</v>
      </c>
      <c r="AT116" s="37">
        <v>52.4</v>
      </c>
      <c r="AU116" s="37">
        <v>49.3</v>
      </c>
      <c r="AV116" s="37">
        <v>50.6</v>
      </c>
      <c r="AW116" s="37">
        <v>55.1</v>
      </c>
      <c r="AX116" s="37">
        <v>48.4</v>
      </c>
      <c r="AY116" s="37">
        <v>59.6</v>
      </c>
      <c r="AZ116" s="37">
        <v>44.6</v>
      </c>
      <c r="BA116" s="37">
        <v>56.5</v>
      </c>
      <c r="BB116" s="37">
        <v>56.9</v>
      </c>
      <c r="BC116" s="37">
        <v>48.1</v>
      </c>
      <c r="BD116" s="37">
        <v>51.4</v>
      </c>
      <c r="BE116" s="37">
        <v>45.6</v>
      </c>
      <c r="BF116" s="37">
        <v>49.1</v>
      </c>
      <c r="BG116" s="37">
        <v>39.200000000000003</v>
      </c>
      <c r="BH116" s="37">
        <v>62.1</v>
      </c>
      <c r="BI116" s="37">
        <v>49.1</v>
      </c>
      <c r="BJ116" s="37">
        <v>52.1</v>
      </c>
      <c r="BK116" s="37">
        <v>56.9</v>
      </c>
      <c r="BL116" s="37">
        <v>52.3</v>
      </c>
      <c r="BM116" s="37">
        <v>53.7</v>
      </c>
      <c r="BN116" s="37">
        <v>56.4</v>
      </c>
      <c r="BO116" s="37">
        <v>47</v>
      </c>
      <c r="BP116" s="37">
        <v>65.099999999999994</v>
      </c>
      <c r="BQ116" s="37">
        <v>48.8</v>
      </c>
      <c r="BR116" s="37">
        <v>53</v>
      </c>
      <c r="BS116" s="37">
        <v>47.1</v>
      </c>
      <c r="BT116" s="37">
        <v>61.7</v>
      </c>
      <c r="BU116" s="37">
        <v>58.3</v>
      </c>
      <c r="BV116" s="37">
        <v>55.2</v>
      </c>
      <c r="BW116" s="37">
        <v>61.8</v>
      </c>
      <c r="BX116" s="37">
        <v>59.5</v>
      </c>
      <c r="BY116" s="37">
        <v>74.099999999999994</v>
      </c>
      <c r="BZ116" s="37">
        <v>56.8</v>
      </c>
      <c r="CA116" s="37">
        <v>53.6</v>
      </c>
      <c r="CB116" s="37">
        <v>55.9</v>
      </c>
      <c r="CC116" s="37">
        <v>54</v>
      </c>
      <c r="CD116" s="37">
        <v>52.1</v>
      </c>
      <c r="CE116" s="37">
        <v>49.2</v>
      </c>
      <c r="CF116" s="37">
        <v>62</v>
      </c>
      <c r="CG116" s="37">
        <v>52.8</v>
      </c>
      <c r="CH116" s="39">
        <f t="shared" si="41"/>
        <v>51.480645161290298</v>
      </c>
      <c r="CI116" s="37">
        <f t="shared" si="42"/>
        <v>55.040000000000006</v>
      </c>
      <c r="CJ116" s="37">
        <f t="shared" si="43"/>
        <v>53.519999999999996</v>
      </c>
    </row>
    <row r="117" spans="1:88" ht="19" x14ac:dyDescent="0.35">
      <c r="B117" s="65">
        <v>114</v>
      </c>
      <c r="C117" s="51" t="s">
        <v>116</v>
      </c>
      <c r="D117" s="56"/>
      <c r="E117" s="52"/>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39"/>
      <c r="CI117" s="37"/>
      <c r="CJ117" s="37"/>
    </row>
    <row r="118" spans="1:88" ht="19" x14ac:dyDescent="0.35">
      <c r="B118" s="65">
        <v>115</v>
      </c>
      <c r="C118" s="51" t="s">
        <v>116</v>
      </c>
      <c r="D118" s="60" t="s">
        <v>301</v>
      </c>
      <c r="E118" s="52"/>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37"/>
      <c r="BR118" s="37"/>
      <c r="BS118" s="37"/>
      <c r="BT118" s="37"/>
      <c r="BU118" s="37"/>
      <c r="BV118" s="37"/>
      <c r="BW118" s="37"/>
      <c r="BX118" s="37"/>
      <c r="BY118" s="37"/>
      <c r="BZ118" s="37"/>
      <c r="CA118" s="37"/>
      <c r="CB118" s="37"/>
      <c r="CC118" s="37"/>
      <c r="CD118" s="37"/>
      <c r="CE118" s="37"/>
      <c r="CF118" s="37"/>
      <c r="CG118" s="37"/>
      <c r="CH118" s="39"/>
      <c r="CI118" s="37"/>
      <c r="CJ118" s="37"/>
    </row>
    <row r="119" spans="1:88" ht="21" x14ac:dyDescent="0.35">
      <c r="A119" s="57"/>
      <c r="B119" s="65">
        <v>116</v>
      </c>
      <c r="C119" s="51" t="s">
        <v>116</v>
      </c>
      <c r="D119" s="10" t="s">
        <v>299</v>
      </c>
      <c r="E119" s="25" t="s">
        <v>283</v>
      </c>
      <c r="F119" s="2">
        <v>8.3078160000000008</v>
      </c>
      <c r="G119" s="2">
        <v>15.022130000000001</v>
      </c>
      <c r="H119" s="2">
        <v>9.2502929999999992</v>
      </c>
      <c r="I119" s="2">
        <v>5.8947380000000003</v>
      </c>
      <c r="J119" s="2">
        <v>9.0738559999999993</v>
      </c>
      <c r="K119" s="2">
        <v>11.34802</v>
      </c>
      <c r="L119" s="2">
        <v>4.7767530000000002</v>
      </c>
      <c r="M119" s="2">
        <v>12.06007</v>
      </c>
      <c r="N119" s="2">
        <v>4.7286679999999999</v>
      </c>
      <c r="O119" s="2">
        <v>11.22</v>
      </c>
      <c r="P119" s="2">
        <v>13.96105</v>
      </c>
      <c r="Q119" s="2">
        <v>14.052300000000001</v>
      </c>
      <c r="R119" s="2">
        <v>13.01577</v>
      </c>
      <c r="S119" s="2">
        <v>8.4676899999999993</v>
      </c>
      <c r="T119" s="2">
        <v>16.855399999999999</v>
      </c>
      <c r="U119" s="2">
        <v>9.5541830000000001</v>
      </c>
      <c r="V119" s="2">
        <v>11.79101</v>
      </c>
      <c r="W119" s="2">
        <v>4.7623870000000004</v>
      </c>
      <c r="X119" s="2">
        <v>10.58033</v>
      </c>
      <c r="Y119" s="2">
        <v>9.4760609999999996</v>
      </c>
      <c r="Z119" s="2">
        <v>13.97953</v>
      </c>
      <c r="AA119" s="2">
        <v>5.6338299999999997</v>
      </c>
      <c r="AB119" s="2">
        <v>13.48676</v>
      </c>
      <c r="AC119" s="2">
        <v>10.854229999999999</v>
      </c>
      <c r="AD119" s="2">
        <v>8.4096469999999997</v>
      </c>
      <c r="AE119" s="2">
        <v>10.294930000000001</v>
      </c>
      <c r="AF119" s="2">
        <v>7.7019820000000001</v>
      </c>
      <c r="AG119" s="2">
        <v>9.3470040000000001</v>
      </c>
      <c r="AH119" s="2">
        <v>5.2664629999999999</v>
      </c>
      <c r="AI119" s="2">
        <v>11.349069999999999</v>
      </c>
      <c r="AJ119" s="2">
        <v>7.1405250000000002</v>
      </c>
      <c r="AK119" s="2">
        <v>7.8846829999999999</v>
      </c>
      <c r="AL119" s="2">
        <v>11.38287</v>
      </c>
      <c r="AM119" s="2">
        <v>9.0666449999999994</v>
      </c>
      <c r="AN119" s="2">
        <v>8.107507</v>
      </c>
      <c r="AO119" s="2">
        <v>9.901904</v>
      </c>
      <c r="AP119" s="2">
        <v>13.17465</v>
      </c>
      <c r="AQ119" s="2">
        <v>16.350739999999998</v>
      </c>
      <c r="AR119" s="2">
        <v>9.4471159999999994</v>
      </c>
      <c r="AS119" s="2">
        <v>6.5730199999999996</v>
      </c>
      <c r="AT119" s="2">
        <v>8.7062620000000006</v>
      </c>
      <c r="AU119" s="2">
        <v>3.3730169999999999</v>
      </c>
      <c r="AV119" s="2">
        <v>7.0304149999999996</v>
      </c>
      <c r="AW119" s="2">
        <v>5.8384</v>
      </c>
      <c r="AX119" s="2">
        <v>11.81753</v>
      </c>
      <c r="AY119" s="2">
        <v>9.3439110000000003</v>
      </c>
      <c r="AZ119" s="2">
        <v>8.8222839999999998</v>
      </c>
      <c r="BA119" s="2">
        <v>14.25629</v>
      </c>
      <c r="BB119" s="2">
        <v>6.5679550000000004</v>
      </c>
      <c r="BC119" s="2">
        <v>3.868188</v>
      </c>
      <c r="BD119" s="2">
        <v>12.17756</v>
      </c>
      <c r="BE119" s="2">
        <v>4.5341370000000003</v>
      </c>
      <c r="BF119" s="2">
        <v>8.5219629999999995</v>
      </c>
      <c r="BG119" s="2">
        <v>6.1044960000000001</v>
      </c>
      <c r="BH119" s="2">
        <v>11.362120000000001</v>
      </c>
      <c r="BI119" s="2">
        <v>13.94566</v>
      </c>
      <c r="BJ119" s="2">
        <v>8.0070650000000008</v>
      </c>
      <c r="BK119" s="2">
        <v>10.141970000000001</v>
      </c>
      <c r="BL119" s="2">
        <v>3.0283069999999999</v>
      </c>
      <c r="BM119" s="2">
        <v>18.420249999999999</v>
      </c>
      <c r="BN119" s="2">
        <v>5.8678220000000003</v>
      </c>
      <c r="BO119" s="2">
        <v>11.26661</v>
      </c>
      <c r="BP119" s="2">
        <v>10.29787</v>
      </c>
      <c r="BQ119" s="2">
        <v>5.1219900000000003</v>
      </c>
      <c r="BR119" s="2">
        <v>10.986190000000001</v>
      </c>
      <c r="BS119" s="2">
        <v>7.4014090000000001</v>
      </c>
      <c r="BT119" s="2">
        <v>11.34233</v>
      </c>
      <c r="BU119" s="2">
        <v>15.692780000000001</v>
      </c>
      <c r="BV119" s="2">
        <v>7.4451280000000004</v>
      </c>
      <c r="BW119" s="2">
        <v>7.5271470000000003</v>
      </c>
      <c r="BX119" s="2">
        <v>9.9264910000000004</v>
      </c>
      <c r="BY119" s="2">
        <v>12.8217</v>
      </c>
      <c r="BZ119" s="2">
        <v>6.192393</v>
      </c>
      <c r="CA119" s="2">
        <v>8.2986540000000009</v>
      </c>
      <c r="CB119" s="2">
        <v>9.5632909999999995</v>
      </c>
      <c r="CC119" s="2">
        <v>7.2902639999999996</v>
      </c>
      <c r="CD119" s="2">
        <v>3.1599729999999999</v>
      </c>
      <c r="CE119" s="2">
        <v>8.0060330000000004</v>
      </c>
      <c r="CF119" s="2">
        <v>12.940810000000001</v>
      </c>
      <c r="CG119" s="2">
        <v>8.054786</v>
      </c>
      <c r="CH119" s="39">
        <f>AVERAGE(I119,L119,N119:O119,R119:S119,W119,Y119,AA119,AE119,AJ119,AL119,AN119:AO119,AS119,AU119:AX119,BB119:BC119,BE119:BF119,BJ119,BL119,BQ119,BZ119:CA119,CC119:CE119)</f>
        <v>7.1623528064516151</v>
      </c>
    </row>
    <row r="120" spans="1:88" customFormat="1" ht="21" x14ac:dyDescent="0.35">
      <c r="B120" s="65">
        <v>117</v>
      </c>
      <c r="C120" s="51" t="s">
        <v>116</v>
      </c>
      <c r="D120" s="56" t="s">
        <v>271</v>
      </c>
      <c r="E120" s="52" t="s">
        <v>219</v>
      </c>
      <c r="F120" s="37">
        <v>5.2875969999999999</v>
      </c>
      <c r="G120" s="37">
        <v>6.0988980000000002</v>
      </c>
      <c r="H120" s="37">
        <v>7.1987750000000004</v>
      </c>
      <c r="I120" s="37">
        <v>8.7605660000000007</v>
      </c>
      <c r="J120" s="37">
        <v>7.9833990000000004</v>
      </c>
      <c r="K120" s="37">
        <v>10.590350000000001</v>
      </c>
      <c r="L120" s="37">
        <v>3.5335930000000002</v>
      </c>
      <c r="M120" s="37">
        <v>9.8440300000000001</v>
      </c>
      <c r="N120" s="37">
        <v>3.5271650000000001</v>
      </c>
      <c r="O120" s="37">
        <v>8.5007199999999994</v>
      </c>
      <c r="P120" s="37">
        <v>7.8343809999999996</v>
      </c>
      <c r="Q120" s="37">
        <v>11.39958</v>
      </c>
      <c r="R120" s="37">
        <v>9.6526580000000006</v>
      </c>
      <c r="S120" s="37">
        <v>8.4601070000000007</v>
      </c>
      <c r="T120" s="37">
        <v>7.9830839999999998</v>
      </c>
      <c r="U120" s="37">
        <v>6.3888429999999996</v>
      </c>
      <c r="V120" s="37">
        <v>7.5871639999999996</v>
      </c>
      <c r="W120" s="37">
        <v>5.044988</v>
      </c>
      <c r="X120" s="37">
        <v>7.3860250000000001</v>
      </c>
      <c r="Y120" s="37">
        <v>10.87907</v>
      </c>
      <c r="Z120" s="37">
        <v>5.4575129999999996</v>
      </c>
      <c r="AA120" s="37">
        <v>3.2515860000000001</v>
      </c>
      <c r="AB120" s="37">
        <v>10.168229999999999</v>
      </c>
      <c r="AC120" s="37">
        <v>10.05096</v>
      </c>
      <c r="AD120" s="37">
        <v>10.069660000000001</v>
      </c>
      <c r="AE120" s="37">
        <v>8.5243590000000005</v>
      </c>
      <c r="AF120" s="37">
        <v>3.5477940000000001</v>
      </c>
      <c r="AG120" s="37">
        <v>11.358449999999999</v>
      </c>
      <c r="AH120" s="37">
        <v>4.1796579999999999</v>
      </c>
      <c r="AI120" s="37">
        <v>7.264481</v>
      </c>
      <c r="AJ120" s="37">
        <v>8.0386769999999999</v>
      </c>
      <c r="AK120" s="37">
        <v>6.4224620000000003</v>
      </c>
      <c r="AL120" s="37">
        <v>8.0794049999999995</v>
      </c>
      <c r="AM120" s="37">
        <v>5.2506919999999999</v>
      </c>
      <c r="AN120" s="37">
        <v>3.7833839999999999</v>
      </c>
      <c r="AO120" s="37">
        <v>8.9359319999999993</v>
      </c>
      <c r="AP120" s="37">
        <v>11.63945</v>
      </c>
      <c r="AQ120" s="37">
        <v>5.4964230000000001</v>
      </c>
      <c r="AR120" s="37">
        <v>7.2310530000000002</v>
      </c>
      <c r="AS120" s="37">
        <v>6.1063609999999997</v>
      </c>
      <c r="AT120" s="37">
        <v>8.7701910000000005</v>
      </c>
      <c r="AU120" s="37">
        <v>3.16717</v>
      </c>
      <c r="AV120" s="37">
        <v>6.0456810000000001</v>
      </c>
      <c r="AW120" s="37">
        <v>3.7831929999999998</v>
      </c>
      <c r="AX120" s="37">
        <v>10.80884</v>
      </c>
      <c r="AY120" s="37">
        <v>8.4094320000000007</v>
      </c>
      <c r="AZ120" s="37">
        <v>9.9505999999999997</v>
      </c>
      <c r="BA120" s="37">
        <v>10.128</v>
      </c>
      <c r="BB120" s="37">
        <v>7.1214040000000001</v>
      </c>
      <c r="BC120" s="37"/>
      <c r="BD120" s="37">
        <v>8.9097449999999991</v>
      </c>
      <c r="BE120" s="37">
        <v>7.250121</v>
      </c>
      <c r="BF120" s="37">
        <v>6.6103129999999997</v>
      </c>
      <c r="BG120" s="37">
        <v>4.4128090000000002</v>
      </c>
      <c r="BH120" s="37">
        <v>13.160119999999999</v>
      </c>
      <c r="BI120" s="37">
        <v>6.1382750000000001</v>
      </c>
      <c r="BJ120" s="37">
        <v>6.7388310000000002</v>
      </c>
      <c r="BK120" s="37">
        <v>8.7032310000000006</v>
      </c>
      <c r="BL120" s="37">
        <v>4.8003939999999998</v>
      </c>
      <c r="BM120" s="37">
        <v>7.6102499999999997</v>
      </c>
      <c r="BN120" s="37">
        <v>3.0634190000000001</v>
      </c>
      <c r="BO120" s="37">
        <v>5.9819279999999999</v>
      </c>
      <c r="BP120" s="37">
        <v>10.0159</v>
      </c>
      <c r="BQ120" s="37">
        <v>4.2111109999999998</v>
      </c>
      <c r="BR120" s="37">
        <v>9.1745739999999998</v>
      </c>
      <c r="BS120" s="37">
        <v>3.7154039999999999</v>
      </c>
      <c r="BT120" s="37">
        <v>10.45125</v>
      </c>
      <c r="BU120" s="37">
        <v>4.7828020000000002</v>
      </c>
      <c r="BV120" s="37">
        <v>4.4248479999999999</v>
      </c>
      <c r="BW120" s="37">
        <v>4.0527769999999999</v>
      </c>
      <c r="BX120" s="37">
        <v>9.4961380000000002</v>
      </c>
      <c r="BY120" s="37">
        <v>8.5216519999999996</v>
      </c>
      <c r="BZ120" s="37">
        <v>2.872458</v>
      </c>
      <c r="CA120" s="37">
        <v>8.0141670000000005</v>
      </c>
      <c r="CB120" s="37">
        <v>9.0937190000000001</v>
      </c>
      <c r="CC120" s="37">
        <v>11.715579999999999</v>
      </c>
      <c r="CD120" s="37">
        <v>2.4342519999999999</v>
      </c>
      <c r="CE120" s="37">
        <v>3.9881790000000001</v>
      </c>
      <c r="CF120" s="37">
        <v>13.970689999999999</v>
      </c>
      <c r="CG120" s="37">
        <v>6.7353719999999999</v>
      </c>
      <c r="CH120" s="39">
        <f>AVERAGE(I120,L120,N120:O120,R120:S120,W120,Y120,AA120,AE120,AJ120,AL120,AN120:AO120,AS120,AU120:AX120,BB120:BC120,BE120:BF120,BJ120,BL120,BQ120,BZ120:CA120,CC120:CE120)</f>
        <v>6.4880088333333328</v>
      </c>
      <c r="CI120" s="37">
        <f t="shared" ref="CI120:CI121" si="44">AVERAGE(T120,AE120,O120,AQ120,AY120)</f>
        <v>7.7828036000000012</v>
      </c>
      <c r="CJ120" s="37">
        <f t="shared" ref="CJ120:CJ121" si="45">AVERAGE(L120,N120,AS120,BJ120,BQ120)</f>
        <v>4.8234121999999999</v>
      </c>
    </row>
    <row r="121" spans="1:88" customFormat="1" ht="31.5" x14ac:dyDescent="0.35">
      <c r="A121" s="57"/>
      <c r="B121" s="65">
        <v>118</v>
      </c>
      <c r="C121" s="51" t="s">
        <v>116</v>
      </c>
      <c r="D121" s="56" t="s">
        <v>300</v>
      </c>
      <c r="E121" s="52" t="s">
        <v>283</v>
      </c>
      <c r="F121" s="37">
        <v>10.15025</v>
      </c>
      <c r="G121" s="37">
        <v>13.960599999999999</v>
      </c>
      <c r="H121" s="37">
        <v>16.57432</v>
      </c>
      <c r="I121" s="37">
        <v>14.02819</v>
      </c>
      <c r="J121" s="37">
        <v>12.31503</v>
      </c>
      <c r="K121" s="37">
        <v>15.194990000000001</v>
      </c>
      <c r="L121" s="37">
        <v>9.610754</v>
      </c>
      <c r="M121" s="37">
        <v>12.178100000000001</v>
      </c>
      <c r="N121" s="37">
        <v>15.95989</v>
      </c>
      <c r="O121" s="37">
        <v>18.926839999999999</v>
      </c>
      <c r="P121" s="37">
        <v>11.04457</v>
      </c>
      <c r="Q121" s="37">
        <v>13.756790000000001</v>
      </c>
      <c r="R121" s="37">
        <v>16.301559999999998</v>
      </c>
      <c r="S121" s="37">
        <v>18.22429</v>
      </c>
      <c r="T121" s="37">
        <v>11.30452</v>
      </c>
      <c r="U121" s="37">
        <v>11.71143</v>
      </c>
      <c r="V121" s="37">
        <v>10.11003</v>
      </c>
      <c r="W121" s="37">
        <v>18.534109999999998</v>
      </c>
      <c r="X121" s="37">
        <v>13.016109999999999</v>
      </c>
      <c r="Y121" s="37">
        <v>16.504960000000001</v>
      </c>
      <c r="Z121" s="37">
        <v>12.94214</v>
      </c>
      <c r="AA121" s="37">
        <v>17.336760000000002</v>
      </c>
      <c r="AB121" s="37">
        <v>14.153029999999999</v>
      </c>
      <c r="AC121" s="37">
        <v>13.83869</v>
      </c>
      <c r="AD121" s="37">
        <v>17.261040000000001</v>
      </c>
      <c r="AE121" s="37">
        <v>15.488009999999999</v>
      </c>
      <c r="AF121" s="37">
        <v>15.055210000000001</v>
      </c>
      <c r="AG121" s="37">
        <v>13.7166</v>
      </c>
      <c r="AH121" s="37">
        <v>14.6205</v>
      </c>
      <c r="AI121" s="37">
        <v>13.78729</v>
      </c>
      <c r="AJ121" s="37">
        <v>14.15925</v>
      </c>
      <c r="AK121" s="37">
        <v>12.974489999999999</v>
      </c>
      <c r="AL121" s="37">
        <v>17.69502</v>
      </c>
      <c r="AM121" s="37">
        <v>10.873100000000001</v>
      </c>
      <c r="AN121" s="37">
        <v>12.4038</v>
      </c>
      <c r="AO121" s="37">
        <v>15.341279999999999</v>
      </c>
      <c r="AP121" s="37">
        <v>13.8904</v>
      </c>
      <c r="AQ121" s="37">
        <v>12.39364</v>
      </c>
      <c r="AR121" s="37">
        <v>13.7828</v>
      </c>
      <c r="AS121" s="37">
        <v>16.12867</v>
      </c>
      <c r="AT121" s="37">
        <v>7.3578130000000002</v>
      </c>
      <c r="AU121" s="37">
        <v>19.586179999999999</v>
      </c>
      <c r="AV121" s="37">
        <v>16.383150000000001</v>
      </c>
      <c r="AW121" s="37">
        <v>21.505769999999998</v>
      </c>
      <c r="AX121" s="37">
        <v>18.956019999999999</v>
      </c>
      <c r="AY121" s="37">
        <v>15.41563</v>
      </c>
      <c r="AZ121" s="37">
        <v>16.607199999999999</v>
      </c>
      <c r="BA121" s="37">
        <v>11.99253</v>
      </c>
      <c r="BB121" s="37">
        <v>17.64536</v>
      </c>
      <c r="BC121" s="37">
        <v>11.96604</v>
      </c>
      <c r="BD121" s="37">
        <v>13.260260000000001</v>
      </c>
      <c r="BE121" s="37">
        <v>17.1708</v>
      </c>
      <c r="BF121" s="37">
        <v>13.13279</v>
      </c>
      <c r="BG121" s="37">
        <v>13.14626</v>
      </c>
      <c r="BH121" s="37">
        <v>12.27216</v>
      </c>
      <c r="BI121" s="37">
        <v>12.502269999999999</v>
      </c>
      <c r="BJ121" s="37">
        <v>12.35023</v>
      </c>
      <c r="BK121" s="37">
        <v>15.8756</v>
      </c>
      <c r="BL121" s="37">
        <v>15.897930000000001</v>
      </c>
      <c r="BM121" s="37">
        <v>18.566040000000001</v>
      </c>
      <c r="BN121" s="37">
        <v>9.5781179999999999</v>
      </c>
      <c r="BO121" s="37">
        <v>17.258459999999999</v>
      </c>
      <c r="BP121" s="37">
        <v>12.50548</v>
      </c>
      <c r="BQ121" s="37">
        <v>14.06245</v>
      </c>
      <c r="BR121" s="37">
        <v>15.42224</v>
      </c>
      <c r="BS121" s="37">
        <v>9.9323549999999994</v>
      </c>
      <c r="BT121" s="37">
        <v>12.77073</v>
      </c>
      <c r="BU121" s="37">
        <v>12.669219999999999</v>
      </c>
      <c r="BV121" s="37">
        <v>14.222849999999999</v>
      </c>
      <c r="BW121" s="37">
        <v>11.720689999999999</v>
      </c>
      <c r="BX121" s="37">
        <v>13.40597</v>
      </c>
      <c r="BY121" s="37">
        <v>15.66159</v>
      </c>
      <c r="BZ121" s="37">
        <v>15.330500000000001</v>
      </c>
      <c r="CA121" s="37">
        <v>15.409369999999999</v>
      </c>
      <c r="CB121" s="37">
        <v>13.9411</v>
      </c>
      <c r="CC121" s="37">
        <v>17.179120000000001</v>
      </c>
      <c r="CD121" s="37">
        <v>14.841189999999999</v>
      </c>
      <c r="CE121" s="37">
        <v>16.408480000000001</v>
      </c>
      <c r="CF121" s="37">
        <v>13.042870000000001</v>
      </c>
      <c r="CG121" s="37">
        <v>15.761089999999999</v>
      </c>
      <c r="CH121" s="42">
        <v>15.944669800000002</v>
      </c>
      <c r="CI121" s="37">
        <f t="shared" si="44"/>
        <v>14.705727999999999</v>
      </c>
      <c r="CJ121" s="37">
        <f t="shared" si="45"/>
        <v>13.622398799999999</v>
      </c>
    </row>
    <row r="122" spans="1:88" ht="19" x14ac:dyDescent="0.35">
      <c r="B122" s="65">
        <v>119</v>
      </c>
      <c r="C122" s="51" t="s">
        <v>116</v>
      </c>
      <c r="D122" s="56"/>
      <c r="E122" s="52"/>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37"/>
      <c r="BJ122" s="37"/>
      <c r="BK122" s="37"/>
      <c r="BL122" s="37"/>
      <c r="BM122" s="37"/>
      <c r="BN122" s="37"/>
      <c r="BO122" s="37"/>
      <c r="BP122" s="37"/>
      <c r="BQ122" s="37"/>
      <c r="BR122" s="37"/>
      <c r="BS122" s="37"/>
      <c r="BT122" s="37"/>
      <c r="BU122" s="37"/>
      <c r="BV122" s="37"/>
      <c r="BW122" s="37"/>
      <c r="BX122" s="37"/>
      <c r="BY122" s="37"/>
      <c r="BZ122" s="37"/>
      <c r="CA122" s="37"/>
      <c r="CB122" s="37"/>
      <c r="CC122" s="37"/>
      <c r="CD122" s="37"/>
      <c r="CE122" s="37"/>
      <c r="CF122" s="37"/>
      <c r="CG122" s="37"/>
      <c r="CH122" s="42"/>
      <c r="CI122" s="37"/>
      <c r="CJ122" s="37"/>
    </row>
    <row r="123" spans="1:88" ht="19" x14ac:dyDescent="0.35">
      <c r="B123" s="65">
        <v>120</v>
      </c>
      <c r="C123" s="51" t="s">
        <v>116</v>
      </c>
      <c r="D123" s="56"/>
      <c r="E123" s="52"/>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c r="BE123" s="37"/>
      <c r="BF123" s="37"/>
      <c r="BG123" s="37"/>
      <c r="BH123" s="37"/>
      <c r="BI123" s="37"/>
      <c r="BJ123" s="37"/>
      <c r="BK123" s="37"/>
      <c r="BL123" s="37"/>
      <c r="BM123" s="37"/>
      <c r="BN123" s="37"/>
      <c r="BO123" s="37"/>
      <c r="BP123" s="37"/>
      <c r="BQ123" s="37"/>
      <c r="BR123" s="37"/>
      <c r="BS123" s="37"/>
      <c r="BT123" s="37"/>
      <c r="BU123" s="37"/>
      <c r="BV123" s="37"/>
      <c r="BW123" s="37"/>
      <c r="BX123" s="37"/>
      <c r="BY123" s="37"/>
      <c r="BZ123" s="37"/>
      <c r="CA123" s="37"/>
      <c r="CB123" s="37"/>
      <c r="CC123" s="37"/>
      <c r="CD123" s="37"/>
      <c r="CE123" s="37"/>
      <c r="CF123" s="37"/>
      <c r="CG123" s="37"/>
      <c r="CH123" s="42"/>
      <c r="CI123" s="37"/>
      <c r="CJ123" s="37"/>
    </row>
    <row r="124" spans="1:88" ht="19" x14ac:dyDescent="0.35">
      <c r="B124" s="65">
        <v>121</v>
      </c>
      <c r="C124" s="51" t="s">
        <v>116</v>
      </c>
      <c r="D124" s="56"/>
      <c r="E124" s="52"/>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c r="BO124" s="37"/>
      <c r="BP124" s="37"/>
      <c r="BQ124" s="37"/>
      <c r="BR124" s="37"/>
      <c r="BS124" s="37"/>
      <c r="BT124" s="37"/>
      <c r="BU124" s="37"/>
      <c r="BV124" s="37"/>
      <c r="BW124" s="37"/>
      <c r="BX124" s="37"/>
      <c r="BY124" s="37"/>
      <c r="BZ124" s="37"/>
      <c r="CA124" s="37"/>
      <c r="CB124" s="37"/>
      <c r="CC124" s="37"/>
      <c r="CD124" s="37"/>
      <c r="CE124" s="37"/>
      <c r="CF124" s="37"/>
      <c r="CG124" s="37"/>
      <c r="CH124" s="42"/>
      <c r="CI124" s="37"/>
      <c r="CJ124" s="37"/>
    </row>
    <row r="125" spans="1:88" x14ac:dyDescent="0.35">
      <c r="B125" s="65">
        <v>122</v>
      </c>
      <c r="C125" s="51" t="s">
        <v>110</v>
      </c>
      <c r="D125" s="60" t="s">
        <v>101</v>
      </c>
      <c r="E125" s="52"/>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40"/>
      <c r="BM125" s="40"/>
      <c r="BN125" s="40"/>
      <c r="BO125" s="40"/>
      <c r="BP125" s="40"/>
      <c r="BQ125" s="40"/>
      <c r="BR125" s="40"/>
      <c r="BS125" s="40"/>
      <c r="BT125" s="40"/>
      <c r="BU125" s="40"/>
      <c r="BV125" s="40"/>
      <c r="BW125" s="40"/>
      <c r="BX125" s="40"/>
      <c r="BY125" s="40"/>
      <c r="BZ125" s="40"/>
      <c r="CA125" s="40"/>
      <c r="CB125" s="40"/>
      <c r="CC125" s="40"/>
      <c r="CD125" s="40"/>
      <c r="CE125" s="40"/>
      <c r="CF125" s="40"/>
      <c r="CG125" s="40"/>
      <c r="CH125" s="39"/>
      <c r="CI125" s="37"/>
      <c r="CJ125" s="37"/>
    </row>
    <row r="126" spans="1:88" customFormat="1" x14ac:dyDescent="0.35">
      <c r="B126" s="65">
        <v>123</v>
      </c>
      <c r="C126" s="51" t="s">
        <v>110</v>
      </c>
      <c r="D126" s="60" t="s">
        <v>182</v>
      </c>
      <c r="E126" s="52"/>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39"/>
      <c r="CI126" s="37"/>
      <c r="CJ126" s="37"/>
    </row>
    <row r="127" spans="1:88" customFormat="1" x14ac:dyDescent="0.35">
      <c r="B127" s="65">
        <v>124</v>
      </c>
      <c r="C127" s="51" t="s">
        <v>110</v>
      </c>
      <c r="D127" s="56" t="s">
        <v>259</v>
      </c>
      <c r="E127" s="52" t="s">
        <v>81</v>
      </c>
      <c r="F127" s="37">
        <v>23.2</v>
      </c>
      <c r="G127" s="37">
        <v>21.2</v>
      </c>
      <c r="H127" s="37">
        <v>22.1</v>
      </c>
      <c r="I127" s="37">
        <v>31.1</v>
      </c>
      <c r="J127" s="37">
        <v>27.1</v>
      </c>
      <c r="K127" s="37">
        <v>21.1</v>
      </c>
      <c r="L127" s="37">
        <v>26.1</v>
      </c>
      <c r="M127" s="37">
        <v>22.1</v>
      </c>
      <c r="N127" s="37">
        <v>25.1</v>
      </c>
      <c r="O127" s="37">
        <v>33.9</v>
      </c>
      <c r="P127" s="37">
        <v>22.1</v>
      </c>
      <c r="Q127" s="37">
        <v>24.3</v>
      </c>
      <c r="R127" s="37">
        <v>23.1</v>
      </c>
      <c r="S127" s="37">
        <v>33.200000000000003</v>
      </c>
      <c r="T127" s="37">
        <v>23</v>
      </c>
      <c r="U127" s="37">
        <v>19</v>
      </c>
      <c r="V127" s="37">
        <v>23.2</v>
      </c>
      <c r="W127" s="37">
        <v>26.7</v>
      </c>
      <c r="X127" s="37">
        <v>31.7</v>
      </c>
      <c r="Y127" s="37">
        <v>29.2</v>
      </c>
      <c r="Z127" s="37">
        <v>20.9</v>
      </c>
      <c r="AA127" s="37">
        <v>26.8</v>
      </c>
      <c r="AB127" s="37">
        <v>24.7</v>
      </c>
      <c r="AC127" s="37">
        <v>27.8</v>
      </c>
      <c r="AD127" s="37">
        <v>24.9</v>
      </c>
      <c r="AE127" s="37">
        <v>28.9</v>
      </c>
      <c r="AF127" s="37">
        <v>26</v>
      </c>
      <c r="AG127" s="37">
        <v>17.8</v>
      </c>
      <c r="AH127" s="37">
        <v>25.3</v>
      </c>
      <c r="AI127" s="37">
        <v>29.6</v>
      </c>
      <c r="AJ127" s="37">
        <v>18.899999999999999</v>
      </c>
      <c r="AK127" s="37">
        <v>22.1</v>
      </c>
      <c r="AL127" s="37">
        <v>29.7</v>
      </c>
      <c r="AM127" s="37">
        <v>29.7</v>
      </c>
      <c r="AN127" s="37">
        <v>26.9</v>
      </c>
      <c r="AO127" s="37">
        <v>29.5</v>
      </c>
      <c r="AP127" s="37">
        <v>30.7</v>
      </c>
      <c r="AQ127" s="37">
        <v>23.4</v>
      </c>
      <c r="AR127" s="37">
        <v>29.7</v>
      </c>
      <c r="AS127" s="37">
        <v>24.4</v>
      </c>
      <c r="AT127" s="37">
        <v>25.7</v>
      </c>
      <c r="AU127" s="37">
        <v>21.3</v>
      </c>
      <c r="AV127" s="37">
        <v>29.7</v>
      </c>
      <c r="AW127" s="37">
        <v>25.7</v>
      </c>
      <c r="AX127" s="37">
        <v>31.3</v>
      </c>
      <c r="AY127" s="37">
        <v>30.3</v>
      </c>
      <c r="AZ127" s="37">
        <v>26.3</v>
      </c>
      <c r="BA127" s="37">
        <v>23.9</v>
      </c>
      <c r="BB127" s="37">
        <v>26.3</v>
      </c>
      <c r="BC127" s="37">
        <v>23</v>
      </c>
      <c r="BD127" s="37">
        <v>31.8</v>
      </c>
      <c r="BE127" s="37">
        <v>26.7</v>
      </c>
      <c r="BF127" s="37">
        <v>29.7</v>
      </c>
      <c r="BG127" s="37">
        <v>22.4</v>
      </c>
      <c r="BH127" s="37">
        <v>24.3</v>
      </c>
      <c r="BI127" s="37">
        <v>24.1</v>
      </c>
      <c r="BJ127" s="37">
        <v>26</v>
      </c>
      <c r="BK127" s="37">
        <v>27.7</v>
      </c>
      <c r="BL127" s="37">
        <v>21.3</v>
      </c>
      <c r="BM127" s="37">
        <v>26.9</v>
      </c>
      <c r="BN127" s="37">
        <v>24.3</v>
      </c>
      <c r="BO127" s="37">
        <v>23.5</v>
      </c>
      <c r="BP127" s="37">
        <v>26.4</v>
      </c>
      <c r="BQ127" s="37">
        <v>28.8</v>
      </c>
      <c r="BR127" s="37">
        <v>21.8</v>
      </c>
      <c r="BS127" s="37">
        <v>30.3</v>
      </c>
      <c r="BT127" s="37">
        <v>24.8</v>
      </c>
      <c r="BU127" s="37">
        <v>24.5</v>
      </c>
      <c r="BV127" s="37">
        <v>24.1</v>
      </c>
      <c r="BW127" s="37">
        <v>24.5</v>
      </c>
      <c r="BX127" s="37">
        <v>24.5</v>
      </c>
      <c r="BY127" s="37">
        <v>25</v>
      </c>
      <c r="BZ127" s="37">
        <v>25.4</v>
      </c>
      <c r="CA127" s="37">
        <v>36.200000000000003</v>
      </c>
      <c r="CB127" s="37">
        <v>23.8</v>
      </c>
      <c r="CC127" s="37">
        <v>32.9</v>
      </c>
      <c r="CD127" s="37">
        <v>25.4</v>
      </c>
      <c r="CE127" s="37">
        <v>29.9</v>
      </c>
      <c r="CF127" s="37">
        <v>25.4</v>
      </c>
      <c r="CG127" s="37">
        <v>27.4</v>
      </c>
      <c r="CH127" s="39">
        <f>AVERAGE(I127,L127,N127:O127,R127:S127,W127,Y127,AA127,AE127,AJ127,AL127,AN127:AO127,AS127,AU127:AX127,BB127:BC127,BE127:BF127,BJ127,BL127,BQ127,BZ127:CA127,CC127:CE127)</f>
        <v>27.51935483870967</v>
      </c>
      <c r="CI127" s="37">
        <f t="shared" ref="CI127:CI131" si="46">AVERAGE(T127,AE127,O127,AQ127,AY127)</f>
        <v>27.9</v>
      </c>
      <c r="CJ127" s="37">
        <f t="shared" ref="CJ127:CJ131" si="47">AVERAGE(L127,N127,AS127,BJ127,BQ127)</f>
        <v>26.080000000000002</v>
      </c>
    </row>
    <row r="128" spans="1:88" customFormat="1" x14ac:dyDescent="0.35">
      <c r="B128" s="65">
        <v>125</v>
      </c>
      <c r="C128" s="51" t="s">
        <v>110</v>
      </c>
      <c r="D128" s="56" t="s">
        <v>260</v>
      </c>
      <c r="E128" s="52" t="s">
        <v>81</v>
      </c>
      <c r="F128" s="37">
        <v>28.4</v>
      </c>
      <c r="G128" s="37">
        <v>36</v>
      </c>
      <c r="H128" s="37">
        <v>39.700000000000003</v>
      </c>
      <c r="I128" s="37">
        <v>42.8</v>
      </c>
      <c r="J128" s="37">
        <v>36.1</v>
      </c>
      <c r="K128" s="37">
        <v>37.299999999999997</v>
      </c>
      <c r="L128" s="37">
        <v>46.2</v>
      </c>
      <c r="M128" s="37">
        <v>36.9</v>
      </c>
      <c r="N128" s="37">
        <v>39.9</v>
      </c>
      <c r="O128" s="37">
        <v>44</v>
      </c>
      <c r="P128" s="37">
        <v>32.700000000000003</v>
      </c>
      <c r="Q128" s="37">
        <v>36.799999999999997</v>
      </c>
      <c r="R128" s="37">
        <v>36.9</v>
      </c>
      <c r="S128" s="37">
        <v>46.4</v>
      </c>
      <c r="T128" s="37">
        <v>39.700000000000003</v>
      </c>
      <c r="U128" s="37">
        <v>31.9</v>
      </c>
      <c r="V128" s="37">
        <v>33.4</v>
      </c>
      <c r="W128" s="37">
        <v>43.6</v>
      </c>
      <c r="X128" s="37">
        <v>34.1</v>
      </c>
      <c r="Y128" s="37">
        <v>39</v>
      </c>
      <c r="Z128" s="37">
        <v>37.299999999999997</v>
      </c>
      <c r="AA128" s="37">
        <v>44.3</v>
      </c>
      <c r="AB128" s="37">
        <v>34.1</v>
      </c>
      <c r="AC128" s="37">
        <v>43.7</v>
      </c>
      <c r="AD128" s="37">
        <v>38.200000000000003</v>
      </c>
      <c r="AE128" s="37">
        <v>32.1</v>
      </c>
      <c r="AF128" s="37">
        <v>37.4</v>
      </c>
      <c r="AG128" s="37">
        <v>36.799999999999997</v>
      </c>
      <c r="AH128" s="37">
        <v>37.9</v>
      </c>
      <c r="AI128" s="37">
        <v>27.2</v>
      </c>
      <c r="AJ128" s="37">
        <v>38.200000000000003</v>
      </c>
      <c r="AK128" s="37">
        <v>39.9</v>
      </c>
      <c r="AL128" s="37">
        <v>45.3</v>
      </c>
      <c r="AM128" s="37">
        <v>40.4</v>
      </c>
      <c r="AN128" s="37">
        <v>42.9</v>
      </c>
      <c r="AO128" s="37">
        <v>37.700000000000003</v>
      </c>
      <c r="AP128" s="37">
        <v>42.1</v>
      </c>
      <c r="AQ128" s="37">
        <v>26.5</v>
      </c>
      <c r="AR128" s="37">
        <v>41.4</v>
      </c>
      <c r="AS128" s="37">
        <v>38.5</v>
      </c>
      <c r="AT128" s="37">
        <v>35.4</v>
      </c>
      <c r="AU128" s="37">
        <v>40.200000000000003</v>
      </c>
      <c r="AV128" s="37">
        <v>44.7</v>
      </c>
      <c r="AW128" s="37">
        <v>42.8</v>
      </c>
      <c r="AX128" s="37">
        <v>45.9</v>
      </c>
      <c r="AY128" s="37">
        <v>42.6</v>
      </c>
      <c r="AZ128" s="37">
        <v>38.299999999999997</v>
      </c>
      <c r="BA128" s="37">
        <v>36.200000000000003</v>
      </c>
      <c r="BB128" s="37">
        <v>38</v>
      </c>
      <c r="BC128" s="37">
        <v>39</v>
      </c>
      <c r="BD128" s="37">
        <v>42.1</v>
      </c>
      <c r="BE128" s="37">
        <v>40.9</v>
      </c>
      <c r="BF128" s="37">
        <v>40.1</v>
      </c>
      <c r="BG128" s="37">
        <v>34.299999999999997</v>
      </c>
      <c r="BH128" s="37">
        <v>37.5</v>
      </c>
      <c r="BI128" s="37">
        <v>31.2</v>
      </c>
      <c r="BJ128" s="37">
        <v>43</v>
      </c>
      <c r="BK128" s="37">
        <v>41.7</v>
      </c>
      <c r="BL128" s="37">
        <v>46.9</v>
      </c>
      <c r="BM128" s="37">
        <v>41.1</v>
      </c>
      <c r="BN128" s="37">
        <v>30.4</v>
      </c>
      <c r="BO128" s="37">
        <v>39.700000000000003</v>
      </c>
      <c r="BP128" s="37">
        <v>37.700000000000003</v>
      </c>
      <c r="BQ128" s="37">
        <v>51.6</v>
      </c>
      <c r="BR128" s="37">
        <v>34.200000000000003</v>
      </c>
      <c r="BS128" s="37">
        <v>43.7</v>
      </c>
      <c r="BT128" s="37">
        <v>44.5</v>
      </c>
      <c r="BU128" s="37">
        <v>41.2</v>
      </c>
      <c r="BV128" s="37">
        <v>38.1</v>
      </c>
      <c r="BW128" s="37">
        <v>33.200000000000003</v>
      </c>
      <c r="BX128" s="37">
        <v>36.700000000000003</v>
      </c>
      <c r="BY128" s="37">
        <v>38.5</v>
      </c>
      <c r="BZ128" s="37">
        <v>41.5</v>
      </c>
      <c r="CA128" s="37">
        <v>42.7</v>
      </c>
      <c r="CB128" s="37">
        <v>39.5</v>
      </c>
      <c r="CC128" s="37">
        <v>47.4</v>
      </c>
      <c r="CD128" s="37">
        <v>53.8</v>
      </c>
      <c r="CE128" s="37">
        <v>42.8</v>
      </c>
      <c r="CF128" s="37">
        <v>37.6</v>
      </c>
      <c r="CG128" s="37">
        <v>41.3</v>
      </c>
      <c r="CH128" s="39">
        <f>AVERAGE(I128,L128,N128:O128,R128:S128,W128,Y128,AA128,AE128,AJ128,AL128,AN128:AO128,AS128,AU128:AX128,BB128:BC128,BE128:BF128,BJ128,BL128,BQ128,BZ128:CA128,CC128:CE128)</f>
        <v>42.551612903225809</v>
      </c>
      <c r="CI128" s="37">
        <f t="shared" si="46"/>
        <v>36.980000000000004</v>
      </c>
      <c r="CJ128" s="37">
        <f t="shared" si="47"/>
        <v>43.839999999999996</v>
      </c>
    </row>
    <row r="129" spans="2:89" customFormat="1" x14ac:dyDescent="0.35">
      <c r="B129" s="65">
        <v>126</v>
      </c>
      <c r="C129" s="51" t="s">
        <v>110</v>
      </c>
      <c r="D129" s="56" t="s">
        <v>261</v>
      </c>
      <c r="E129" s="52" t="s">
        <v>81</v>
      </c>
      <c r="F129" s="37">
        <v>44.6</v>
      </c>
      <c r="G129" s="37">
        <v>48.2</v>
      </c>
      <c r="H129" s="37">
        <v>50.7</v>
      </c>
      <c r="I129" s="37">
        <v>51</v>
      </c>
      <c r="J129" s="37">
        <v>48.3</v>
      </c>
      <c r="K129" s="37">
        <v>45.8</v>
      </c>
      <c r="L129" s="37">
        <v>59</v>
      </c>
      <c r="M129" s="37">
        <v>42.3</v>
      </c>
      <c r="N129" s="37">
        <v>63.8</v>
      </c>
      <c r="O129" s="37">
        <v>60.4</v>
      </c>
      <c r="P129" s="37">
        <v>47.3</v>
      </c>
      <c r="Q129" s="37">
        <v>47.1</v>
      </c>
      <c r="R129" s="37">
        <v>55.2</v>
      </c>
      <c r="S129" s="37">
        <v>50.5</v>
      </c>
      <c r="T129" s="37">
        <v>45.1</v>
      </c>
      <c r="U129" s="37">
        <v>56.8</v>
      </c>
      <c r="V129" s="37">
        <v>59.5</v>
      </c>
      <c r="W129" s="37">
        <v>57.1</v>
      </c>
      <c r="X129" s="37">
        <v>45.3</v>
      </c>
      <c r="Y129" s="37">
        <v>51.8</v>
      </c>
      <c r="Z129" s="37">
        <v>52.5</v>
      </c>
      <c r="AA129" s="37">
        <v>55.5</v>
      </c>
      <c r="AB129" s="37">
        <v>49</v>
      </c>
      <c r="AC129" s="37">
        <v>51.3</v>
      </c>
      <c r="AD129" s="37">
        <v>42.4</v>
      </c>
      <c r="AE129" s="37">
        <v>69.5</v>
      </c>
      <c r="AF129" s="37">
        <v>51.3</v>
      </c>
      <c r="AG129" s="37">
        <v>53.7</v>
      </c>
      <c r="AH129" s="37">
        <v>44</v>
      </c>
      <c r="AI129" s="37">
        <v>40.200000000000003</v>
      </c>
      <c r="AJ129" s="37">
        <v>61.9</v>
      </c>
      <c r="AK129" s="37">
        <v>44.3</v>
      </c>
      <c r="AL129" s="37">
        <v>46</v>
      </c>
      <c r="AM129" s="37">
        <v>43.1</v>
      </c>
      <c r="AN129" s="37">
        <v>48.6</v>
      </c>
      <c r="AO129" s="37">
        <v>51.1</v>
      </c>
      <c r="AP129" s="37">
        <v>49.3</v>
      </c>
      <c r="AQ129" s="37">
        <v>40.1</v>
      </c>
      <c r="AR129" s="37">
        <v>54.3</v>
      </c>
      <c r="AS129" s="37">
        <v>62.6</v>
      </c>
      <c r="AT129" s="37">
        <v>49.4</v>
      </c>
      <c r="AU129" s="37">
        <v>46.5</v>
      </c>
      <c r="AV129" s="37">
        <v>54.2</v>
      </c>
      <c r="AW129" s="37">
        <v>54.4</v>
      </c>
      <c r="AX129" s="37">
        <v>48.3</v>
      </c>
      <c r="AY129" s="37">
        <v>49.5</v>
      </c>
      <c r="AZ129" s="37">
        <v>45.4</v>
      </c>
      <c r="BA129" s="37">
        <v>43.6</v>
      </c>
      <c r="BB129" s="37">
        <v>57.1</v>
      </c>
      <c r="BC129" s="37">
        <v>58.9</v>
      </c>
      <c r="BD129" s="37">
        <v>37.6</v>
      </c>
      <c r="BE129" s="37">
        <v>53.4</v>
      </c>
      <c r="BF129" s="37">
        <v>56.6</v>
      </c>
      <c r="BG129" s="37">
        <v>38.6</v>
      </c>
      <c r="BH129" s="37">
        <v>48</v>
      </c>
      <c r="BI129" s="37">
        <v>58</v>
      </c>
      <c r="BJ129" s="37">
        <v>53.4</v>
      </c>
      <c r="BK129" s="37">
        <v>46.4</v>
      </c>
      <c r="BL129" s="37">
        <v>56.4</v>
      </c>
      <c r="BM129" s="37">
        <v>40.700000000000003</v>
      </c>
      <c r="BN129" s="37">
        <v>39.700000000000003</v>
      </c>
      <c r="BO129" s="37">
        <v>49.4</v>
      </c>
      <c r="BP129" s="37">
        <v>41.8</v>
      </c>
      <c r="BQ129" s="37">
        <v>50.9</v>
      </c>
      <c r="BR129" s="37">
        <v>67.099999999999994</v>
      </c>
      <c r="BS129" s="37">
        <v>46.8</v>
      </c>
      <c r="BT129" s="37">
        <v>50.2</v>
      </c>
      <c r="BU129" s="37">
        <v>52</v>
      </c>
      <c r="BV129" s="37">
        <v>46.6</v>
      </c>
      <c r="BW129" s="37">
        <v>48.1</v>
      </c>
      <c r="BX129" s="37">
        <v>57.8</v>
      </c>
      <c r="BY129" s="37">
        <v>47</v>
      </c>
      <c r="BZ129" s="37">
        <v>55.8</v>
      </c>
      <c r="CA129" s="37">
        <v>50</v>
      </c>
      <c r="CB129" s="37">
        <v>55.5</v>
      </c>
      <c r="CC129" s="37">
        <v>49.5</v>
      </c>
      <c r="CD129" s="37">
        <v>53.2</v>
      </c>
      <c r="CE129" s="37">
        <v>53.6</v>
      </c>
      <c r="CF129" s="37">
        <v>42.6</v>
      </c>
      <c r="CG129" s="37">
        <v>53.1</v>
      </c>
      <c r="CH129" s="39">
        <f>AVERAGE(I129,L129,N129:O129,R129:S129,W129,Y129,AA129,AE129,AJ129,AL129,AN129:AO129,AS129,AU129:AX129,BB129:BC129,BE129:BF129,BJ129,BL129,BQ129,BZ129:CA129,CC129:CE129)</f>
        <v>54.716129032258074</v>
      </c>
      <c r="CI129" s="37">
        <f t="shared" si="46"/>
        <v>52.92</v>
      </c>
      <c r="CJ129" s="37">
        <f t="shared" si="47"/>
        <v>57.94</v>
      </c>
    </row>
    <row r="130" spans="2:89" ht="21" x14ac:dyDescent="0.35">
      <c r="B130" s="65">
        <v>127</v>
      </c>
      <c r="C130" s="51" t="s">
        <v>110</v>
      </c>
      <c r="D130" s="56" t="s">
        <v>262</v>
      </c>
      <c r="E130" s="52" t="s">
        <v>81</v>
      </c>
      <c r="F130" s="37">
        <v>71.7</v>
      </c>
      <c r="G130" s="37">
        <v>78.400000000000006</v>
      </c>
      <c r="H130" s="37">
        <v>71.400000000000006</v>
      </c>
      <c r="I130" s="37">
        <v>61.8</v>
      </c>
      <c r="J130" s="37">
        <v>65.400000000000006</v>
      </c>
      <c r="K130" s="37">
        <v>75.3</v>
      </c>
      <c r="L130" s="37">
        <v>60.7</v>
      </c>
      <c r="M130" s="37">
        <v>73.900000000000006</v>
      </c>
      <c r="N130" s="37">
        <v>63.4</v>
      </c>
      <c r="O130" s="37">
        <v>62.8</v>
      </c>
      <c r="P130" s="37">
        <v>74.400000000000006</v>
      </c>
      <c r="Q130" s="37">
        <v>73.5</v>
      </c>
      <c r="R130" s="37">
        <v>72.8</v>
      </c>
      <c r="S130" s="37">
        <v>67.8</v>
      </c>
      <c r="T130" s="37">
        <v>70.2</v>
      </c>
      <c r="U130" s="37">
        <v>66.3</v>
      </c>
      <c r="V130" s="37">
        <v>78.3</v>
      </c>
      <c r="W130" s="37">
        <v>66.099999999999994</v>
      </c>
      <c r="X130" s="37">
        <v>73.7</v>
      </c>
      <c r="Y130" s="37">
        <v>63.5</v>
      </c>
      <c r="Z130" s="37">
        <v>81.099999999999994</v>
      </c>
      <c r="AA130" s="37">
        <v>59</v>
      </c>
      <c r="AB130" s="37">
        <v>67.8</v>
      </c>
      <c r="AC130" s="37">
        <v>73.7</v>
      </c>
      <c r="AD130" s="37">
        <v>72.599999999999994</v>
      </c>
      <c r="AE130" s="37">
        <v>72.5</v>
      </c>
      <c r="AF130" s="37">
        <v>68.400000000000006</v>
      </c>
      <c r="AG130" s="37">
        <v>69.3</v>
      </c>
      <c r="AH130" s="37">
        <v>71.599999999999994</v>
      </c>
      <c r="AI130" s="37">
        <v>76.3</v>
      </c>
      <c r="AJ130" s="37">
        <v>66</v>
      </c>
      <c r="AK130" s="37">
        <v>67</v>
      </c>
      <c r="AL130" s="37">
        <v>70.7</v>
      </c>
      <c r="AM130" s="37">
        <v>74.7</v>
      </c>
      <c r="AN130" s="37">
        <v>61.6</v>
      </c>
      <c r="AO130" s="37">
        <v>62</v>
      </c>
      <c r="AP130" s="37">
        <v>67.3</v>
      </c>
      <c r="AQ130" s="37">
        <v>74</v>
      </c>
      <c r="AR130" s="37">
        <v>77.599999999999994</v>
      </c>
      <c r="AS130" s="37">
        <v>65.900000000000006</v>
      </c>
      <c r="AT130" s="37">
        <v>77.7</v>
      </c>
      <c r="AU130" s="37">
        <v>62.3</v>
      </c>
      <c r="AV130" s="37">
        <v>67.599999999999994</v>
      </c>
      <c r="AW130" s="37">
        <v>60.2</v>
      </c>
      <c r="AX130" s="37">
        <v>68.3</v>
      </c>
      <c r="AY130" s="37">
        <v>67.2</v>
      </c>
      <c r="AZ130" s="37">
        <v>79.7</v>
      </c>
      <c r="BA130" s="37">
        <v>72.5</v>
      </c>
      <c r="BB130" s="37">
        <v>64.3</v>
      </c>
      <c r="BC130" s="37">
        <v>64.5</v>
      </c>
      <c r="BD130" s="37">
        <v>73.8</v>
      </c>
      <c r="BE130" s="37">
        <v>65.5</v>
      </c>
      <c r="BF130" s="37">
        <v>67.599999999999994</v>
      </c>
      <c r="BG130" s="37">
        <v>76.599999999999994</v>
      </c>
      <c r="BH130" s="37">
        <v>67.2</v>
      </c>
      <c r="BI130" s="37">
        <v>73.8</v>
      </c>
      <c r="BJ130" s="37">
        <v>64.7</v>
      </c>
      <c r="BK130" s="37">
        <v>72.900000000000006</v>
      </c>
      <c r="BL130" s="37">
        <v>64.5</v>
      </c>
      <c r="BM130" s="37">
        <v>77.400000000000006</v>
      </c>
      <c r="BN130" s="37">
        <v>67.8</v>
      </c>
      <c r="BO130" s="37">
        <v>71.5</v>
      </c>
      <c r="BP130" s="37">
        <v>72.7</v>
      </c>
      <c r="BQ130" s="37">
        <v>54.7</v>
      </c>
      <c r="BR130" s="37">
        <v>76.599999999999994</v>
      </c>
      <c r="BS130" s="37">
        <v>70.8</v>
      </c>
      <c r="BT130" s="37">
        <v>69.8</v>
      </c>
      <c r="BU130" s="37">
        <v>70.7</v>
      </c>
      <c r="BV130" s="37">
        <v>72.599999999999994</v>
      </c>
      <c r="BW130" s="37">
        <v>73.5</v>
      </c>
      <c r="BX130" s="37">
        <v>74.400000000000006</v>
      </c>
      <c r="BY130" s="37">
        <v>75.5</v>
      </c>
      <c r="BZ130" s="37">
        <v>55.3</v>
      </c>
      <c r="CA130" s="37">
        <v>66.900000000000006</v>
      </c>
      <c r="CB130" s="37">
        <v>71.5</v>
      </c>
      <c r="CC130" s="37">
        <v>65.8</v>
      </c>
      <c r="CD130" s="37">
        <v>60.3</v>
      </c>
      <c r="CE130" s="37">
        <v>67.900000000000006</v>
      </c>
      <c r="CF130" s="37">
        <v>78.3</v>
      </c>
      <c r="CG130" s="37">
        <v>66.3</v>
      </c>
      <c r="CH130" s="39">
        <f>AVERAGE(I130,L130,N130:O130,R130:S130,W130,Y130,AA130,AE130,AJ130,AL130,AN130:AO130,AS130,AU130:AX130,BB130:BC130,BE130:BF130,BJ130,BL130,BQ130,BZ130:CA130,CC130:CE130)</f>
        <v>64.41935483870968</v>
      </c>
      <c r="CI130" s="37">
        <f t="shared" si="46"/>
        <v>69.34</v>
      </c>
      <c r="CJ130" s="37">
        <f t="shared" si="47"/>
        <v>61.879999999999995</v>
      </c>
    </row>
    <row r="131" spans="2:89" ht="21" x14ac:dyDescent="0.35">
      <c r="B131" s="65">
        <v>128</v>
      </c>
      <c r="C131" s="51" t="s">
        <v>110</v>
      </c>
      <c r="D131" s="56" t="s">
        <v>263</v>
      </c>
      <c r="E131" s="52" t="s">
        <v>81</v>
      </c>
      <c r="F131" s="37">
        <v>27.7</v>
      </c>
      <c r="G131" s="37">
        <v>22</v>
      </c>
      <c r="H131" s="37">
        <v>29</v>
      </c>
      <c r="I131" s="37">
        <v>34.1</v>
      </c>
      <c r="J131" s="37">
        <v>27.3</v>
      </c>
      <c r="K131" s="37">
        <v>27.7</v>
      </c>
      <c r="L131" s="37">
        <v>37.700000000000003</v>
      </c>
      <c r="M131" s="37">
        <v>28</v>
      </c>
      <c r="N131" s="37">
        <v>39.5</v>
      </c>
      <c r="O131" s="37">
        <v>37.200000000000003</v>
      </c>
      <c r="P131" s="37">
        <v>24.5</v>
      </c>
      <c r="Q131" s="37">
        <v>27.4</v>
      </c>
      <c r="R131" s="37">
        <v>43.4</v>
      </c>
      <c r="S131" s="37">
        <v>41.3</v>
      </c>
      <c r="T131" s="37">
        <v>21.1</v>
      </c>
      <c r="U131" s="37">
        <v>28.4</v>
      </c>
      <c r="V131" s="37">
        <v>23.8</v>
      </c>
      <c r="W131" s="37">
        <v>33.6</v>
      </c>
      <c r="X131" s="37">
        <v>27.5</v>
      </c>
      <c r="Y131" s="37">
        <v>36.5</v>
      </c>
      <c r="Z131" s="37">
        <v>27.4</v>
      </c>
      <c r="AA131" s="37">
        <v>34.200000000000003</v>
      </c>
      <c r="AB131" s="37">
        <v>31.1</v>
      </c>
      <c r="AC131" s="37">
        <v>28.9</v>
      </c>
      <c r="AD131" s="37">
        <v>30.1</v>
      </c>
      <c r="AE131" s="37">
        <v>39.200000000000003</v>
      </c>
      <c r="AF131" s="37">
        <v>28.7</v>
      </c>
      <c r="AG131" s="37">
        <v>34.4</v>
      </c>
      <c r="AH131" s="37">
        <v>21.5</v>
      </c>
      <c r="AI131" s="37">
        <v>22.7</v>
      </c>
      <c r="AJ131" s="37">
        <v>37.700000000000003</v>
      </c>
      <c r="AK131" s="37">
        <v>27.5</v>
      </c>
      <c r="AL131" s="37">
        <v>39.1</v>
      </c>
      <c r="AM131" s="37">
        <v>20.5</v>
      </c>
      <c r="AN131" s="37">
        <v>31</v>
      </c>
      <c r="AO131" s="37">
        <v>35.799999999999997</v>
      </c>
      <c r="AP131" s="37">
        <v>39.9</v>
      </c>
      <c r="AQ131" s="37">
        <v>26.8</v>
      </c>
      <c r="AR131" s="37">
        <v>29.9</v>
      </c>
      <c r="AS131" s="37">
        <v>32.1</v>
      </c>
      <c r="AT131" s="37">
        <v>23.3</v>
      </c>
      <c r="AU131" s="37">
        <v>38.6</v>
      </c>
      <c r="AV131" s="37">
        <v>35.4</v>
      </c>
      <c r="AW131" s="37">
        <v>47.1</v>
      </c>
      <c r="AX131" s="37">
        <v>45</v>
      </c>
      <c r="AY131" s="37">
        <v>34.1</v>
      </c>
      <c r="AZ131" s="37">
        <v>35.6</v>
      </c>
      <c r="BA131" s="37">
        <v>29.3</v>
      </c>
      <c r="BB131" s="37">
        <v>42.4</v>
      </c>
      <c r="BC131" s="37">
        <v>34.4</v>
      </c>
      <c r="BD131" s="37">
        <v>35.5</v>
      </c>
      <c r="BE131" s="37">
        <v>33.1</v>
      </c>
      <c r="BF131" s="37">
        <v>27.6</v>
      </c>
      <c r="BG131" s="37">
        <v>23.8</v>
      </c>
      <c r="BH131" s="37">
        <v>26</v>
      </c>
      <c r="BI131" s="37">
        <v>28.1</v>
      </c>
      <c r="BJ131" s="37">
        <v>36.1</v>
      </c>
      <c r="BK131" s="37">
        <v>26.4</v>
      </c>
      <c r="BL131" s="37">
        <v>36.5</v>
      </c>
      <c r="BM131" s="37">
        <v>18.8</v>
      </c>
      <c r="BN131" s="37">
        <v>24.6</v>
      </c>
      <c r="BO131" s="37">
        <v>25</v>
      </c>
      <c r="BP131" s="37">
        <v>27.1</v>
      </c>
      <c r="BQ131" s="37">
        <v>40.200000000000003</v>
      </c>
      <c r="BR131" s="37">
        <v>27.3</v>
      </c>
      <c r="BS131" s="37">
        <v>23.4</v>
      </c>
      <c r="BT131" s="37">
        <v>34.9</v>
      </c>
      <c r="BU131" s="37">
        <v>24.5</v>
      </c>
      <c r="BV131" s="37">
        <v>25.5</v>
      </c>
      <c r="BW131" s="37">
        <v>28.1</v>
      </c>
      <c r="BX131" s="37">
        <v>29.4</v>
      </c>
      <c r="BY131" s="37">
        <v>28.3</v>
      </c>
      <c r="BZ131" s="37">
        <v>36.1</v>
      </c>
      <c r="CA131" s="37">
        <v>36.799999999999997</v>
      </c>
      <c r="CB131" s="37">
        <v>36.5</v>
      </c>
      <c r="CC131" s="37">
        <v>40.799999999999997</v>
      </c>
      <c r="CD131" s="37">
        <v>34.9</v>
      </c>
      <c r="CE131" s="37">
        <v>35.1</v>
      </c>
      <c r="CF131" s="37">
        <v>19.899999999999999</v>
      </c>
      <c r="CG131" s="37">
        <v>35.1</v>
      </c>
      <c r="CH131" s="39">
        <f>AVERAGE(I131,L131,N131:O131,R131:S131,W131,Y131,AA131,AE131,AJ131,AL131,AN131:AO131,AS131,AU131:AX131,BB131:BC131,BE131:BF131,BJ131,BL131,BQ131,BZ131:CA131,CC131:CE131)</f>
        <v>37.177419354838712</v>
      </c>
      <c r="CI131" s="37">
        <f t="shared" si="46"/>
        <v>31.68</v>
      </c>
      <c r="CJ131" s="37">
        <f t="shared" si="47"/>
        <v>37.120000000000005</v>
      </c>
    </row>
    <row r="132" spans="2:89" x14ac:dyDescent="0.35">
      <c r="B132" s="65">
        <v>129</v>
      </c>
      <c r="C132" s="51" t="s">
        <v>110</v>
      </c>
      <c r="D132" s="56"/>
      <c r="E132" s="52"/>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37"/>
      <c r="BC132" s="37"/>
      <c r="BD132" s="37"/>
      <c r="BE132" s="37"/>
      <c r="BF132" s="37"/>
      <c r="BG132" s="37"/>
      <c r="BH132" s="37"/>
      <c r="BI132" s="37"/>
      <c r="BJ132" s="37"/>
      <c r="BK132" s="37"/>
      <c r="BL132" s="37"/>
      <c r="BM132" s="37"/>
      <c r="BN132" s="37"/>
      <c r="BO132" s="37"/>
      <c r="BP132" s="37"/>
      <c r="BQ132" s="37"/>
      <c r="BR132" s="37"/>
      <c r="BS132" s="37"/>
      <c r="BT132" s="37"/>
      <c r="BU132" s="37"/>
      <c r="BV132" s="37"/>
      <c r="BW132" s="37"/>
      <c r="BX132" s="37"/>
      <c r="BY132" s="37"/>
      <c r="BZ132" s="37"/>
      <c r="CA132" s="37"/>
      <c r="CB132" s="37"/>
      <c r="CC132" s="37"/>
      <c r="CD132" s="37"/>
      <c r="CE132" s="37"/>
      <c r="CF132" s="37"/>
      <c r="CG132" s="37"/>
      <c r="CH132" s="42"/>
      <c r="CI132" s="37"/>
      <c r="CJ132" s="37"/>
    </row>
    <row r="133" spans="2:89" x14ac:dyDescent="0.35">
      <c r="B133" s="65">
        <v>130</v>
      </c>
      <c r="C133" s="51" t="s">
        <v>110</v>
      </c>
      <c r="D133" s="56"/>
      <c r="E133" s="52"/>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37"/>
      <c r="BA133" s="37"/>
      <c r="BB133" s="37"/>
      <c r="BC133" s="37"/>
      <c r="BD133" s="37"/>
      <c r="BE133" s="37"/>
      <c r="BF133" s="37"/>
      <c r="BG133" s="37"/>
      <c r="BH133" s="37"/>
      <c r="BI133" s="37"/>
      <c r="BJ133" s="37"/>
      <c r="BK133" s="37"/>
      <c r="BL133" s="37"/>
      <c r="BM133" s="37"/>
      <c r="BN133" s="37"/>
      <c r="BO133" s="37"/>
      <c r="BP133" s="37"/>
      <c r="BQ133" s="37"/>
      <c r="BR133" s="37"/>
      <c r="BS133" s="37"/>
      <c r="BT133" s="37"/>
      <c r="BU133" s="37"/>
      <c r="BV133" s="37"/>
      <c r="BW133" s="37"/>
      <c r="BX133" s="37"/>
      <c r="BY133" s="37"/>
      <c r="BZ133" s="37"/>
      <c r="CA133" s="37"/>
      <c r="CB133" s="37"/>
      <c r="CC133" s="37"/>
      <c r="CD133" s="37"/>
      <c r="CE133" s="37"/>
      <c r="CF133" s="37"/>
      <c r="CG133" s="37"/>
      <c r="CH133" s="42"/>
      <c r="CI133" s="37"/>
      <c r="CJ133" s="37"/>
    </row>
    <row r="134" spans="2:89" x14ac:dyDescent="0.35">
      <c r="B134" s="65">
        <v>131</v>
      </c>
      <c r="C134" s="51" t="s">
        <v>110</v>
      </c>
      <c r="D134" s="56"/>
      <c r="E134" s="52"/>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37"/>
      <c r="BC134" s="37"/>
      <c r="BD134" s="37"/>
      <c r="BE134" s="37"/>
      <c r="BF134" s="37"/>
      <c r="BG134" s="37"/>
      <c r="BH134" s="37"/>
      <c r="BI134" s="37"/>
      <c r="BJ134" s="37"/>
      <c r="BK134" s="37"/>
      <c r="BL134" s="37"/>
      <c r="BM134" s="37"/>
      <c r="BN134" s="37"/>
      <c r="BO134" s="37"/>
      <c r="BP134" s="37"/>
      <c r="BQ134" s="37"/>
      <c r="BR134" s="37"/>
      <c r="BS134" s="37"/>
      <c r="BT134" s="37"/>
      <c r="BU134" s="37"/>
      <c r="BV134" s="37"/>
      <c r="BW134" s="37"/>
      <c r="BX134" s="37"/>
      <c r="BY134" s="37"/>
      <c r="BZ134" s="37"/>
      <c r="CA134" s="37"/>
      <c r="CB134" s="37"/>
      <c r="CC134" s="37"/>
      <c r="CD134" s="37"/>
      <c r="CE134" s="37"/>
      <c r="CF134" s="37"/>
      <c r="CG134" s="37"/>
      <c r="CH134" s="42"/>
      <c r="CI134" s="37"/>
      <c r="CJ134" s="37"/>
    </row>
    <row r="135" spans="2:89" x14ac:dyDescent="0.35">
      <c r="B135" s="65">
        <v>132</v>
      </c>
      <c r="C135" s="51" t="s">
        <v>109</v>
      </c>
      <c r="D135" s="60" t="s">
        <v>91</v>
      </c>
      <c r="E135" s="52"/>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40"/>
      <c r="BM135" s="40"/>
      <c r="BN135" s="40"/>
      <c r="BO135" s="40"/>
      <c r="BP135" s="40"/>
      <c r="BQ135" s="40"/>
      <c r="BR135" s="40"/>
      <c r="BS135" s="40"/>
      <c r="BT135" s="40"/>
      <c r="BU135" s="40"/>
      <c r="BV135" s="40"/>
      <c r="BW135" s="40"/>
      <c r="BX135" s="40"/>
      <c r="BY135" s="40"/>
      <c r="BZ135" s="40"/>
      <c r="CA135" s="40"/>
      <c r="CB135" s="40"/>
      <c r="CC135" s="40"/>
      <c r="CD135" s="40"/>
      <c r="CE135" s="40"/>
      <c r="CF135" s="40"/>
      <c r="CG135" s="40"/>
      <c r="CH135" s="39"/>
      <c r="CI135" s="37"/>
      <c r="CJ135" s="37"/>
      <c r="CK135" s="38" t="e">
        <f>STDEV(F135:CG135)/MEDIAN(F135:CG135)</f>
        <v>#DIV/0!</v>
      </c>
    </row>
    <row r="136" spans="2:89" x14ac:dyDescent="0.35">
      <c r="B136" s="65">
        <v>133</v>
      </c>
      <c r="C136" s="51" t="s">
        <v>109</v>
      </c>
      <c r="D136" s="60" t="s">
        <v>179</v>
      </c>
      <c r="E136" s="52"/>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c r="CG136" s="40"/>
      <c r="CH136" s="39"/>
      <c r="CI136" s="37"/>
      <c r="CJ136" s="37"/>
      <c r="CK136" s="38" t="e">
        <f>STDEV(F136:CG136)/MEDIAN(F136:CG136)</f>
        <v>#DIV/0!</v>
      </c>
    </row>
    <row r="137" spans="2:89" ht="19" x14ac:dyDescent="0.35">
      <c r="B137" s="65">
        <v>134</v>
      </c>
      <c r="C137" s="51" t="s">
        <v>109</v>
      </c>
      <c r="D137" s="56" t="s">
        <v>251</v>
      </c>
      <c r="E137" s="52" t="s">
        <v>118</v>
      </c>
      <c r="F137" s="40"/>
      <c r="G137" s="40"/>
      <c r="H137" s="40"/>
      <c r="I137" s="40">
        <v>8.5</v>
      </c>
      <c r="J137" s="40"/>
      <c r="K137" s="40"/>
      <c r="L137" s="40">
        <v>6.6</v>
      </c>
      <c r="M137" s="40"/>
      <c r="N137" s="40">
        <v>16.7</v>
      </c>
      <c r="O137" s="40">
        <v>10.7</v>
      </c>
      <c r="P137" s="40"/>
      <c r="Q137" s="40"/>
      <c r="R137" s="40">
        <v>8.3000000000000007</v>
      </c>
      <c r="S137" s="40">
        <v>14.1</v>
      </c>
      <c r="T137" s="40"/>
      <c r="U137" s="40"/>
      <c r="V137" s="40"/>
      <c r="W137" s="40">
        <v>14.4</v>
      </c>
      <c r="X137" s="40"/>
      <c r="Y137" s="40">
        <v>16.2</v>
      </c>
      <c r="Z137" s="40"/>
      <c r="AA137" s="40">
        <v>14.9</v>
      </c>
      <c r="AB137" s="40"/>
      <c r="AC137" s="40"/>
      <c r="AD137" s="40"/>
      <c r="AE137" s="40">
        <v>14.9</v>
      </c>
      <c r="AF137" s="40"/>
      <c r="AG137" s="40"/>
      <c r="AH137" s="40"/>
      <c r="AI137" s="40"/>
      <c r="AJ137" s="40">
        <v>19.899999999999999</v>
      </c>
      <c r="AK137" s="40"/>
      <c r="AL137" s="40">
        <v>41.9</v>
      </c>
      <c r="AM137" s="40"/>
      <c r="AN137" s="40">
        <v>9.4</v>
      </c>
      <c r="AO137" s="40">
        <v>13.9</v>
      </c>
      <c r="AP137" s="40"/>
      <c r="AQ137" s="40"/>
      <c r="AR137" s="40"/>
      <c r="AS137" s="40">
        <v>9.6999999999999993</v>
      </c>
      <c r="AT137" s="40"/>
      <c r="AU137" s="40">
        <v>12.2</v>
      </c>
      <c r="AV137" s="40">
        <v>13.1</v>
      </c>
      <c r="AW137" s="40">
        <v>9.8000000000000007</v>
      </c>
      <c r="AX137" s="40">
        <v>12.1</v>
      </c>
      <c r="AY137" s="40"/>
      <c r="AZ137" s="40"/>
      <c r="BA137" s="40"/>
      <c r="BB137" s="40">
        <v>14</v>
      </c>
      <c r="BC137" s="40">
        <v>19.5</v>
      </c>
      <c r="BD137" s="40"/>
      <c r="BE137" s="40">
        <v>12.2</v>
      </c>
      <c r="BF137" s="40">
        <v>11.6</v>
      </c>
      <c r="BG137" s="40"/>
      <c r="BH137" s="40"/>
      <c r="BI137" s="40"/>
      <c r="BJ137" s="40">
        <v>13</v>
      </c>
      <c r="BK137" s="40"/>
      <c r="BL137" s="40">
        <v>11.4</v>
      </c>
      <c r="BM137" s="40"/>
      <c r="BN137" s="40"/>
      <c r="BO137" s="40"/>
      <c r="BP137" s="40"/>
      <c r="BQ137" s="40">
        <v>11.6</v>
      </c>
      <c r="BR137" s="40"/>
      <c r="BS137" s="40"/>
      <c r="BT137" s="40"/>
      <c r="BU137" s="40"/>
      <c r="BV137" s="40"/>
      <c r="BW137" s="40"/>
      <c r="BX137" s="40"/>
      <c r="BY137" s="40"/>
      <c r="BZ137" s="40">
        <v>12.4</v>
      </c>
      <c r="CA137" s="40">
        <v>15.3</v>
      </c>
      <c r="CB137" s="40"/>
      <c r="CC137" s="40">
        <v>14.8</v>
      </c>
      <c r="CD137" s="40">
        <v>5.8</v>
      </c>
      <c r="CE137" s="40">
        <v>15.8</v>
      </c>
      <c r="CF137" s="40"/>
      <c r="CG137" s="40">
        <v>13</v>
      </c>
      <c r="CH137" s="39">
        <f>AVERAGE(I137,L137,N137:O137,R137:S137,W137,Y137,AA137,AE137,AJ137,AL137,AN137:AO137,AS137,AU137:AX137,BB137:BC137,BE137:BF137,BJ137,BL137,BQ137,BZ137:CA137,CC137:CE137)</f>
        <v>13.700000000000001</v>
      </c>
      <c r="CI137" s="37">
        <f t="shared" ref="CI137:CI141" si="48">AVERAGE(T137,AE137,O137,AQ137,AY137)</f>
        <v>12.8</v>
      </c>
      <c r="CJ137" s="37">
        <f t="shared" ref="CJ137:CJ141" si="49">AVERAGE(L137,N137,AS137,BJ137,BQ137)</f>
        <v>11.52</v>
      </c>
      <c r="CK137" s="38">
        <f>STDEV(F137:CG137)/MEDIAN(F137:CG137)</f>
        <v>0.46776500665468618</v>
      </c>
    </row>
    <row r="138" spans="2:89" ht="19" x14ac:dyDescent="0.35">
      <c r="B138" s="65">
        <v>135</v>
      </c>
      <c r="C138" s="51" t="s">
        <v>109</v>
      </c>
      <c r="D138" s="56" t="s">
        <v>252</v>
      </c>
      <c r="E138" s="52" t="s">
        <v>118</v>
      </c>
      <c r="F138" s="40"/>
      <c r="G138" s="40"/>
      <c r="H138" s="40"/>
      <c r="I138" s="40">
        <v>36.799999999999997</v>
      </c>
      <c r="J138" s="40"/>
      <c r="K138" s="40"/>
      <c r="L138" s="40">
        <v>19.600000000000001</v>
      </c>
      <c r="M138" s="40"/>
      <c r="N138" s="40">
        <v>38</v>
      </c>
      <c r="O138" s="40">
        <v>40.700000000000003</v>
      </c>
      <c r="P138" s="40"/>
      <c r="Q138" s="40"/>
      <c r="R138" s="40">
        <v>43.2</v>
      </c>
      <c r="S138" s="40">
        <v>41.1</v>
      </c>
      <c r="T138" s="40"/>
      <c r="U138" s="40"/>
      <c r="V138" s="40"/>
      <c r="W138" s="40">
        <v>39.200000000000003</v>
      </c>
      <c r="X138" s="40"/>
      <c r="Y138" s="40">
        <v>44.6</v>
      </c>
      <c r="Z138" s="40"/>
      <c r="AA138" s="40">
        <v>44.3</v>
      </c>
      <c r="AB138" s="40"/>
      <c r="AC138" s="40"/>
      <c r="AD138" s="40"/>
      <c r="AE138" s="40">
        <v>53.3</v>
      </c>
      <c r="AF138" s="40"/>
      <c r="AG138" s="40"/>
      <c r="AH138" s="40"/>
      <c r="AI138" s="40"/>
      <c r="AJ138" s="40">
        <v>43</v>
      </c>
      <c r="AK138" s="40"/>
      <c r="AL138" s="40">
        <v>14.9</v>
      </c>
      <c r="AM138" s="40"/>
      <c r="AN138" s="40">
        <v>42.7</v>
      </c>
      <c r="AO138" s="40">
        <v>39.299999999999997</v>
      </c>
      <c r="AP138" s="40"/>
      <c r="AQ138" s="40"/>
      <c r="AR138" s="40"/>
      <c r="AS138" s="40">
        <v>36.200000000000003</v>
      </c>
      <c r="AT138" s="40"/>
      <c r="AU138" s="40">
        <v>38.799999999999997</v>
      </c>
      <c r="AV138" s="40">
        <v>28.5</v>
      </c>
      <c r="AW138" s="40">
        <v>33.799999999999997</v>
      </c>
      <c r="AX138" s="40">
        <v>45.4</v>
      </c>
      <c r="AY138" s="40"/>
      <c r="AZ138" s="40"/>
      <c r="BA138" s="40"/>
      <c r="BB138" s="40">
        <v>35.9</v>
      </c>
      <c r="BC138" s="40">
        <v>49.9</v>
      </c>
      <c r="BD138" s="40"/>
      <c r="BE138" s="40">
        <v>35.799999999999997</v>
      </c>
      <c r="BF138" s="40">
        <v>38.5</v>
      </c>
      <c r="BG138" s="40"/>
      <c r="BH138" s="40"/>
      <c r="BI138" s="40"/>
      <c r="BJ138" s="40">
        <v>30.7</v>
      </c>
      <c r="BK138" s="40"/>
      <c r="BL138" s="40">
        <v>41.3</v>
      </c>
      <c r="BM138" s="40"/>
      <c r="BN138" s="40"/>
      <c r="BO138" s="40"/>
      <c r="BP138" s="40"/>
      <c r="BQ138" s="40">
        <v>25</v>
      </c>
      <c r="BR138" s="40"/>
      <c r="BS138" s="40"/>
      <c r="BT138" s="40"/>
      <c r="BU138" s="40"/>
      <c r="BV138" s="40"/>
      <c r="BW138" s="40"/>
      <c r="BX138" s="40"/>
      <c r="BY138" s="40"/>
      <c r="BZ138" s="40">
        <v>33.700000000000003</v>
      </c>
      <c r="CA138" s="40">
        <v>29.8</v>
      </c>
      <c r="CB138" s="40"/>
      <c r="CC138" s="40">
        <v>38.4</v>
      </c>
      <c r="CD138" s="40">
        <v>42.6</v>
      </c>
      <c r="CE138" s="40">
        <v>38.5</v>
      </c>
      <c r="CF138" s="40"/>
      <c r="CG138" s="40">
        <v>38.9</v>
      </c>
      <c r="CH138" s="39">
        <f>AVERAGE(I138,L138,N138:O138,R138:S138,W138,Y138,AA138,AE138,AJ138,AL138,AN138:AO138,AS138,AU138:AX138,BB138:BC138,BE138:BF138,BJ138,BL138,BQ138,BZ138:CA138,CC138:CE138)</f>
        <v>37.532258064516128</v>
      </c>
      <c r="CI138" s="37">
        <f t="shared" si="48"/>
        <v>47</v>
      </c>
      <c r="CJ138" s="37">
        <f t="shared" si="49"/>
        <v>29.9</v>
      </c>
    </row>
    <row r="139" spans="2:89" ht="19" x14ac:dyDescent="0.35">
      <c r="B139" s="65">
        <v>136</v>
      </c>
      <c r="C139" s="51" t="s">
        <v>109</v>
      </c>
      <c r="D139" s="56" t="s">
        <v>253</v>
      </c>
      <c r="E139" s="52" t="s">
        <v>118</v>
      </c>
      <c r="F139" s="40"/>
      <c r="G139" s="40"/>
      <c r="H139" s="40"/>
      <c r="I139" s="40">
        <v>23</v>
      </c>
      <c r="J139" s="40"/>
      <c r="K139" s="40"/>
      <c r="L139" s="40">
        <v>15.6</v>
      </c>
      <c r="M139" s="40"/>
      <c r="N139" s="40">
        <v>15.5</v>
      </c>
      <c r="O139" s="40">
        <v>22.3</v>
      </c>
      <c r="P139" s="40"/>
      <c r="Q139" s="40"/>
      <c r="R139" s="40">
        <v>25.9</v>
      </c>
      <c r="S139" s="40">
        <v>24.2</v>
      </c>
      <c r="T139" s="40"/>
      <c r="U139" s="40"/>
      <c r="V139" s="40"/>
      <c r="W139" s="40">
        <v>22</v>
      </c>
      <c r="X139" s="40"/>
      <c r="Y139" s="40">
        <v>26.4</v>
      </c>
      <c r="Z139" s="40"/>
      <c r="AA139" s="40">
        <v>25.5</v>
      </c>
      <c r="AB139" s="40"/>
      <c r="AC139" s="40"/>
      <c r="AD139" s="40"/>
      <c r="AE139" s="40">
        <v>30.6</v>
      </c>
      <c r="AF139" s="40"/>
      <c r="AG139" s="40"/>
      <c r="AH139" s="40"/>
      <c r="AI139" s="40"/>
      <c r="AJ139" s="40">
        <v>27.9</v>
      </c>
      <c r="AK139" s="40"/>
      <c r="AL139" s="40">
        <v>1.2</v>
      </c>
      <c r="AM139" s="40"/>
      <c r="AN139" s="40">
        <v>28.4</v>
      </c>
      <c r="AO139" s="40">
        <v>25.5</v>
      </c>
      <c r="AP139" s="40"/>
      <c r="AQ139" s="40"/>
      <c r="AR139" s="40"/>
      <c r="AS139" s="40">
        <v>21.4</v>
      </c>
      <c r="AT139" s="40"/>
      <c r="AU139" s="40">
        <v>23.9</v>
      </c>
      <c r="AV139" s="40">
        <v>15.3</v>
      </c>
      <c r="AW139" s="40">
        <v>16.8</v>
      </c>
      <c r="AX139" s="40">
        <v>25.7</v>
      </c>
      <c r="AY139" s="40"/>
      <c r="AZ139" s="40"/>
      <c r="BA139" s="40"/>
      <c r="BB139" s="40">
        <v>20.6</v>
      </c>
      <c r="BC139" s="40">
        <v>26.9</v>
      </c>
      <c r="BD139" s="40"/>
      <c r="BE139" s="40">
        <v>26.9</v>
      </c>
      <c r="BF139" s="40">
        <v>21.4</v>
      </c>
      <c r="BG139" s="40"/>
      <c r="BH139" s="40"/>
      <c r="BI139" s="40"/>
      <c r="BJ139" s="40">
        <v>21.1</v>
      </c>
      <c r="BK139" s="40"/>
      <c r="BL139" s="40">
        <v>26.1</v>
      </c>
      <c r="BM139" s="40"/>
      <c r="BN139" s="40"/>
      <c r="BO139" s="40"/>
      <c r="BP139" s="40"/>
      <c r="BQ139" s="40">
        <v>17.3</v>
      </c>
      <c r="BR139" s="40"/>
      <c r="BS139" s="40"/>
      <c r="BT139" s="40"/>
      <c r="BU139" s="40"/>
      <c r="BV139" s="40"/>
      <c r="BW139" s="40"/>
      <c r="BX139" s="40"/>
      <c r="BY139" s="40"/>
      <c r="BZ139" s="40">
        <v>19.5</v>
      </c>
      <c r="CA139" s="40">
        <v>19.399999999999999</v>
      </c>
      <c r="CB139" s="40"/>
      <c r="CC139" s="40">
        <v>25.6</v>
      </c>
      <c r="CD139" s="40">
        <v>22.2</v>
      </c>
      <c r="CE139" s="40">
        <v>26.5</v>
      </c>
      <c r="CF139" s="40"/>
      <c r="CG139" s="40">
        <v>22.9</v>
      </c>
      <c r="CH139" s="39">
        <f>AVERAGE(I139,L139,N139:O139,R139:S139,W139,Y139,AA139,AE139,AJ139,AL139,AN139:AO139,AS139,AU139:AX139,BB139:BC139,BE139:BF139,BJ139,BL139,BQ139,BZ139:CA139,CC139:CE139)</f>
        <v>22.277419354838706</v>
      </c>
      <c r="CI139" s="37">
        <f t="shared" si="48"/>
        <v>26.450000000000003</v>
      </c>
      <c r="CJ139" s="37">
        <f t="shared" si="49"/>
        <v>18.18</v>
      </c>
    </row>
    <row r="140" spans="2:89" ht="21" x14ac:dyDescent="0.35">
      <c r="B140" s="65">
        <v>137</v>
      </c>
      <c r="C140" s="51" t="s">
        <v>109</v>
      </c>
      <c r="D140" s="56" t="s">
        <v>254</v>
      </c>
      <c r="E140" s="52" t="s">
        <v>118</v>
      </c>
      <c r="F140" s="40"/>
      <c r="G140" s="40"/>
      <c r="H140" s="40"/>
      <c r="I140" s="40">
        <v>14.3</v>
      </c>
      <c r="J140" s="40"/>
      <c r="K140" s="40"/>
      <c r="L140" s="40">
        <v>7.3</v>
      </c>
      <c r="M140" s="40"/>
      <c r="N140" s="40">
        <v>13.3</v>
      </c>
      <c r="O140" s="40">
        <v>15.1</v>
      </c>
      <c r="P140" s="40"/>
      <c r="Q140" s="40"/>
      <c r="R140" s="40">
        <v>17.2</v>
      </c>
      <c r="S140" s="40">
        <v>12.9</v>
      </c>
      <c r="T140" s="40"/>
      <c r="U140" s="40"/>
      <c r="V140" s="40"/>
      <c r="W140" s="40">
        <v>16.399999999999999</v>
      </c>
      <c r="X140" s="40"/>
      <c r="Y140" s="40">
        <v>18.600000000000001</v>
      </c>
      <c r="Z140" s="40"/>
      <c r="AA140" s="40">
        <v>13.9</v>
      </c>
      <c r="AB140" s="40"/>
      <c r="AC140" s="40"/>
      <c r="AD140" s="40"/>
      <c r="AE140" s="40">
        <v>26.3</v>
      </c>
      <c r="AF140" s="40"/>
      <c r="AG140" s="40"/>
      <c r="AH140" s="40"/>
      <c r="AI140" s="40"/>
      <c r="AJ140" s="40">
        <v>17.7</v>
      </c>
      <c r="AK140" s="40"/>
      <c r="AL140" s="40">
        <v>25.2</v>
      </c>
      <c r="AM140" s="40"/>
      <c r="AN140" s="40">
        <v>24.8</v>
      </c>
      <c r="AO140" s="40">
        <v>15.8</v>
      </c>
      <c r="AP140" s="40"/>
      <c r="AQ140" s="40"/>
      <c r="AR140" s="40"/>
      <c r="AS140" s="40">
        <v>16.5</v>
      </c>
      <c r="AT140" s="40"/>
      <c r="AU140" s="40">
        <v>17</v>
      </c>
      <c r="AV140" s="40">
        <v>11.1</v>
      </c>
      <c r="AW140" s="40">
        <v>5.5999999999999943</v>
      </c>
      <c r="AX140" s="40">
        <v>19</v>
      </c>
      <c r="AY140" s="40"/>
      <c r="AZ140" s="40"/>
      <c r="BA140" s="40"/>
      <c r="BB140" s="40">
        <v>10.9</v>
      </c>
      <c r="BC140" s="40">
        <v>21.4</v>
      </c>
      <c r="BD140" s="40"/>
      <c r="BE140" s="40">
        <v>18.100000000000001</v>
      </c>
      <c r="BF140" s="40">
        <v>13.2</v>
      </c>
      <c r="BG140" s="40"/>
      <c r="BH140" s="40"/>
      <c r="BI140" s="40"/>
      <c r="BJ140" s="40">
        <v>13.1</v>
      </c>
      <c r="BK140" s="40"/>
      <c r="BL140" s="40">
        <v>13.2</v>
      </c>
      <c r="BM140" s="40"/>
      <c r="BN140" s="40"/>
      <c r="BO140" s="40"/>
      <c r="BP140" s="40"/>
      <c r="BQ140" s="40">
        <v>5.4000000000000057</v>
      </c>
      <c r="BR140" s="40"/>
      <c r="BS140" s="40"/>
      <c r="BT140" s="40"/>
      <c r="BU140" s="40"/>
      <c r="BV140" s="40"/>
      <c r="BW140" s="40"/>
      <c r="BX140" s="40"/>
      <c r="BY140" s="40"/>
      <c r="BZ140" s="40">
        <v>9.1999999999999993</v>
      </c>
      <c r="CA140" s="40">
        <v>11.2</v>
      </c>
      <c r="CB140" s="40"/>
      <c r="CC140" s="40">
        <v>12</v>
      </c>
      <c r="CD140" s="40">
        <v>12.3</v>
      </c>
      <c r="CE140" s="40">
        <v>11.7</v>
      </c>
      <c r="CF140" s="40"/>
      <c r="CG140" s="40">
        <v>13.9</v>
      </c>
      <c r="CH140" s="39">
        <f>AVERAGE(I140,L140,N140:O140,R140:S140,W140,Y140,AA140,AE140,AJ140,AL140,AN140:AO140,AS140,AU140:AX140,BB140:BC140,BE140:BF140,BJ140,BL140,BQ140,BZ140:CA140,CC140:CE140)</f>
        <v>14.829032258064514</v>
      </c>
      <c r="CI140" s="37">
        <f t="shared" si="48"/>
        <v>20.7</v>
      </c>
      <c r="CJ140" s="37">
        <f t="shared" si="49"/>
        <v>11.120000000000001</v>
      </c>
    </row>
    <row r="141" spans="2:89" ht="19" x14ac:dyDescent="0.35">
      <c r="B141" s="65">
        <v>138</v>
      </c>
      <c r="C141" s="51" t="s">
        <v>109</v>
      </c>
      <c r="D141" s="56" t="s">
        <v>255</v>
      </c>
      <c r="E141" s="52" t="s">
        <v>118</v>
      </c>
      <c r="F141" s="40"/>
      <c r="G141" s="40"/>
      <c r="H141" s="40"/>
      <c r="I141" s="40">
        <v>31.3</v>
      </c>
      <c r="J141" s="40"/>
      <c r="K141" s="40"/>
      <c r="L141" s="40">
        <v>18.899999999999999</v>
      </c>
      <c r="M141" s="40"/>
      <c r="N141" s="40">
        <v>27.6</v>
      </c>
      <c r="O141" s="40">
        <v>31.2</v>
      </c>
      <c r="P141" s="40"/>
      <c r="Q141" s="40"/>
      <c r="R141" s="40">
        <v>28.8</v>
      </c>
      <c r="S141" s="40">
        <v>29.9</v>
      </c>
      <c r="T141" s="40"/>
      <c r="U141" s="40"/>
      <c r="V141" s="40"/>
      <c r="W141" s="40">
        <v>33.1</v>
      </c>
      <c r="X141" s="40"/>
      <c r="Y141" s="40">
        <v>36.4</v>
      </c>
      <c r="Z141" s="40"/>
      <c r="AA141" s="40">
        <v>29.3</v>
      </c>
      <c r="AB141" s="40"/>
      <c r="AC141" s="40"/>
      <c r="AD141" s="40"/>
      <c r="AE141" s="40">
        <v>40.299999999999997</v>
      </c>
      <c r="AF141" s="40"/>
      <c r="AG141" s="40"/>
      <c r="AH141" s="40"/>
      <c r="AI141" s="40"/>
      <c r="AJ141" s="40">
        <v>35.1</v>
      </c>
      <c r="AK141" s="40"/>
      <c r="AL141" s="40">
        <v>32.299999999999997</v>
      </c>
      <c r="AM141" s="40"/>
      <c r="AN141" s="40">
        <v>41.7</v>
      </c>
      <c r="AO141" s="40">
        <v>30.7</v>
      </c>
      <c r="AP141" s="40"/>
      <c r="AQ141" s="40"/>
      <c r="AR141" s="40"/>
      <c r="AS141" s="40">
        <v>33.700000000000003</v>
      </c>
      <c r="AT141" s="40"/>
      <c r="AU141" s="40">
        <v>34.299999999999997</v>
      </c>
      <c r="AV141" s="40">
        <v>26.2</v>
      </c>
      <c r="AW141" s="40">
        <v>22.8</v>
      </c>
      <c r="AX141" s="40">
        <v>37.5</v>
      </c>
      <c r="AY141" s="40"/>
      <c r="AZ141" s="40"/>
      <c r="BA141" s="40"/>
      <c r="BB141" s="40">
        <v>29.4</v>
      </c>
      <c r="BC141" s="40">
        <v>49.1</v>
      </c>
      <c r="BD141" s="40"/>
      <c r="BE141" s="40">
        <v>29.9</v>
      </c>
      <c r="BF141" s="40">
        <v>23.9</v>
      </c>
      <c r="BG141" s="40"/>
      <c r="BH141" s="40"/>
      <c r="BI141" s="40"/>
      <c r="BJ141" s="40">
        <v>29.2</v>
      </c>
      <c r="BK141" s="40"/>
      <c r="BL141" s="40">
        <v>35.4</v>
      </c>
      <c r="BM141" s="40"/>
      <c r="BN141" s="40"/>
      <c r="BO141" s="40"/>
      <c r="BP141" s="40"/>
      <c r="BQ141" s="40">
        <v>22.6</v>
      </c>
      <c r="BR141" s="40"/>
      <c r="BS141" s="40"/>
      <c r="BT141" s="40"/>
      <c r="BU141" s="40"/>
      <c r="BV141" s="40"/>
      <c r="BW141" s="40"/>
      <c r="BX141" s="40"/>
      <c r="BY141" s="40"/>
      <c r="BZ141" s="40">
        <v>25.6</v>
      </c>
      <c r="CA141" s="40">
        <v>27.6</v>
      </c>
      <c r="CB141" s="40"/>
      <c r="CC141" s="40">
        <v>27.6</v>
      </c>
      <c r="CD141" s="40">
        <v>23.1</v>
      </c>
      <c r="CE141" s="40">
        <v>29.7</v>
      </c>
      <c r="CF141" s="40"/>
      <c r="CG141" s="40">
        <v>30.7</v>
      </c>
      <c r="CH141" s="39">
        <f>AVERAGE(I141,L141,N141:O141,R141:S141,W141,Y141,AA141,AE141,AJ141,AL141,AN141:AO141,AS141,AU141:AX141,BB141:BC141,BE141:BF141,BJ141,BL141,BQ141,BZ141:CA141,CC141:CE141)</f>
        <v>30.780645161290327</v>
      </c>
      <c r="CI141" s="37">
        <f t="shared" si="48"/>
        <v>35.75</v>
      </c>
      <c r="CJ141" s="37">
        <f t="shared" si="49"/>
        <v>26.4</v>
      </c>
    </row>
    <row r="142" spans="2:89" x14ac:dyDescent="0.35">
      <c r="B142" s="65">
        <v>139</v>
      </c>
      <c r="C142" s="51" t="s">
        <v>109</v>
      </c>
      <c r="D142" s="56"/>
      <c r="E142" s="52"/>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40"/>
      <c r="BM142" s="40"/>
      <c r="BN142" s="40"/>
      <c r="BO142" s="40"/>
      <c r="BP142" s="40"/>
      <c r="BQ142" s="40"/>
      <c r="BR142" s="40"/>
      <c r="BS142" s="40"/>
      <c r="BT142" s="40"/>
      <c r="BU142" s="40"/>
      <c r="BV142" s="40"/>
      <c r="BW142" s="40"/>
      <c r="BX142" s="40"/>
      <c r="BY142" s="40"/>
      <c r="BZ142" s="40"/>
      <c r="CA142" s="40"/>
      <c r="CB142" s="40"/>
      <c r="CC142" s="40"/>
      <c r="CD142" s="40"/>
      <c r="CE142" s="40"/>
      <c r="CF142" s="40"/>
      <c r="CG142" s="40"/>
      <c r="CH142" s="39"/>
      <c r="CI142" s="37"/>
      <c r="CJ142" s="37"/>
    </row>
    <row r="143" spans="2:89" x14ac:dyDescent="0.35">
      <c r="B143" s="65">
        <v>140</v>
      </c>
      <c r="C143" s="51" t="s">
        <v>109</v>
      </c>
      <c r="D143" s="60" t="s">
        <v>180</v>
      </c>
      <c r="E143" s="52"/>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39"/>
      <c r="CI143" s="37"/>
      <c r="CJ143" s="37"/>
    </row>
    <row r="144" spans="2:89" ht="19" x14ac:dyDescent="0.35">
      <c r="B144" s="65">
        <v>141</v>
      </c>
      <c r="C144" s="51" t="s">
        <v>109</v>
      </c>
      <c r="D144" s="56" t="s">
        <v>256</v>
      </c>
      <c r="E144" s="52" t="s">
        <v>118</v>
      </c>
      <c r="F144" s="40"/>
      <c r="G144" s="40"/>
      <c r="H144" s="40"/>
      <c r="I144" s="40">
        <v>8.5</v>
      </c>
      <c r="J144" s="40"/>
      <c r="K144" s="40"/>
      <c r="L144" s="40">
        <v>7.2</v>
      </c>
      <c r="M144" s="40"/>
      <c r="N144" s="40">
        <v>6.4</v>
      </c>
      <c r="O144" s="40">
        <v>7.7</v>
      </c>
      <c r="P144" s="40"/>
      <c r="Q144" s="40"/>
      <c r="R144" s="40">
        <v>10.1</v>
      </c>
      <c r="S144" s="40">
        <v>7.1</v>
      </c>
      <c r="T144" s="40"/>
      <c r="U144" s="40"/>
      <c r="V144" s="40"/>
      <c r="W144" s="40">
        <v>7</v>
      </c>
      <c r="X144" s="40"/>
      <c r="Y144" s="40">
        <v>10.5</v>
      </c>
      <c r="Z144" s="40"/>
      <c r="AA144" s="40">
        <v>7.1</v>
      </c>
      <c r="AB144" s="40"/>
      <c r="AC144" s="40"/>
      <c r="AD144" s="40"/>
      <c r="AE144" s="40">
        <v>5.8</v>
      </c>
      <c r="AF144" s="40"/>
      <c r="AG144" s="40"/>
      <c r="AH144" s="40"/>
      <c r="AI144" s="40"/>
      <c r="AJ144" s="40">
        <v>6.8</v>
      </c>
      <c r="AK144" s="40"/>
      <c r="AL144" s="40">
        <v>14.3</v>
      </c>
      <c r="AM144" s="40"/>
      <c r="AN144" s="40">
        <v>7.3</v>
      </c>
      <c r="AO144" s="40">
        <v>7.2</v>
      </c>
      <c r="AP144" s="40"/>
      <c r="AQ144" s="40"/>
      <c r="AR144" s="40"/>
      <c r="AS144" s="40">
        <v>7.7</v>
      </c>
      <c r="AT144" s="40"/>
      <c r="AU144" s="40">
        <v>8.1999999999999993</v>
      </c>
      <c r="AV144" s="40">
        <v>8.8000000000000007</v>
      </c>
      <c r="AW144" s="40">
        <v>7.9</v>
      </c>
      <c r="AX144" s="40">
        <v>8.9</v>
      </c>
      <c r="AY144" s="40"/>
      <c r="AZ144" s="40"/>
      <c r="BA144" s="40"/>
      <c r="BB144" s="40">
        <v>4</v>
      </c>
      <c r="BC144" s="40">
        <v>8.1999999999999993</v>
      </c>
      <c r="BD144" s="40"/>
      <c r="BE144" s="40">
        <v>5.8</v>
      </c>
      <c r="BF144" s="40">
        <v>9.8000000000000007</v>
      </c>
      <c r="BG144" s="40"/>
      <c r="BH144" s="40"/>
      <c r="BI144" s="40"/>
      <c r="BJ144" s="40">
        <v>8.1</v>
      </c>
      <c r="BK144" s="40"/>
      <c r="BL144" s="40">
        <v>7.3</v>
      </c>
      <c r="BM144" s="40"/>
      <c r="BN144" s="40"/>
      <c r="BO144" s="40"/>
      <c r="BP144" s="40"/>
      <c r="BQ144" s="40">
        <v>10.1</v>
      </c>
      <c r="BR144" s="40"/>
      <c r="BS144" s="40"/>
      <c r="BT144" s="40"/>
      <c r="BU144" s="40"/>
      <c r="BV144" s="40"/>
      <c r="BW144" s="40"/>
      <c r="BX144" s="40"/>
      <c r="BY144" s="40"/>
      <c r="BZ144" s="40">
        <v>8.8000000000000007</v>
      </c>
      <c r="CA144" s="40">
        <v>8.6</v>
      </c>
      <c r="CB144" s="40"/>
      <c r="CC144" s="40">
        <v>7.9</v>
      </c>
      <c r="CD144" s="40">
        <v>7</v>
      </c>
      <c r="CE144" s="40">
        <v>10.199999999999999</v>
      </c>
      <c r="CF144" s="40"/>
      <c r="CG144" s="40">
        <v>8.4</v>
      </c>
      <c r="CH144" s="39">
        <f>AVERAGE(I144,L144,N144:O144,R144:S144,W144,Y144,AA144,AE144,AJ144,AL144,AN144:AO144,AS144,AU144:AX144,BB144:BC144,BE144:BF144,BJ144,BL144,BQ144,BZ144:CA144,CC144:CE144)</f>
        <v>8.0741935483870968</v>
      </c>
      <c r="CI144" s="37">
        <f t="shared" ref="CI144:CI146" si="50">AVERAGE(T144,AE144,O144,AQ144,AY144)</f>
        <v>6.75</v>
      </c>
      <c r="CJ144" s="37">
        <f t="shared" ref="CJ144:CJ146" si="51">AVERAGE(L144,N144,AS144,BJ144,BQ144)</f>
        <v>7.9</v>
      </c>
    </row>
    <row r="145" spans="2:88" ht="21" x14ac:dyDescent="0.35">
      <c r="B145" s="65">
        <v>142</v>
      </c>
      <c r="C145" s="51" t="s">
        <v>109</v>
      </c>
      <c r="D145" s="56" t="s">
        <v>257</v>
      </c>
      <c r="E145" s="52" t="s">
        <v>118</v>
      </c>
      <c r="F145" s="40"/>
      <c r="G145" s="40"/>
      <c r="H145" s="40"/>
      <c r="I145" s="40"/>
      <c r="J145" s="40"/>
      <c r="K145" s="40"/>
      <c r="L145" s="40"/>
      <c r="M145" s="40"/>
      <c r="N145" s="40"/>
      <c r="O145" s="40">
        <v>0.6</v>
      </c>
      <c r="P145" s="40"/>
      <c r="Q145" s="40"/>
      <c r="R145" s="40"/>
      <c r="S145" s="40">
        <v>0.3</v>
      </c>
      <c r="T145" s="40"/>
      <c r="U145" s="40"/>
      <c r="V145" s="40"/>
      <c r="W145" s="40"/>
      <c r="X145" s="40"/>
      <c r="Y145" s="40">
        <v>0.5</v>
      </c>
      <c r="Z145" s="40"/>
      <c r="AA145" s="40">
        <v>0.4</v>
      </c>
      <c r="AB145" s="40"/>
      <c r="AC145" s="40"/>
      <c r="AD145" s="40"/>
      <c r="AE145" s="40">
        <v>0.7</v>
      </c>
      <c r="AF145" s="40"/>
      <c r="AG145" s="40"/>
      <c r="AH145" s="40"/>
      <c r="AI145" s="40"/>
      <c r="AJ145" s="40">
        <v>0.7</v>
      </c>
      <c r="AK145" s="40">
        <v>0.4</v>
      </c>
      <c r="AL145" s="40">
        <v>10.8</v>
      </c>
      <c r="AM145" s="40"/>
      <c r="AN145" s="40">
        <v>0.4</v>
      </c>
      <c r="AO145" s="40">
        <v>0.7</v>
      </c>
      <c r="AP145" s="40"/>
      <c r="AQ145" s="40"/>
      <c r="AR145" s="40"/>
      <c r="AS145" s="40">
        <v>0.6</v>
      </c>
      <c r="AT145" s="40"/>
      <c r="AU145" s="40">
        <v>1</v>
      </c>
      <c r="AV145" s="40"/>
      <c r="AW145" s="40"/>
      <c r="AX145" s="40"/>
      <c r="AY145" s="40"/>
      <c r="AZ145" s="40"/>
      <c r="BA145" s="40"/>
      <c r="BB145" s="40">
        <v>0.8</v>
      </c>
      <c r="BC145" s="40">
        <v>0.7</v>
      </c>
      <c r="BD145" s="40"/>
      <c r="BE145" s="40">
        <v>0.6</v>
      </c>
      <c r="BF145" s="40">
        <v>0.5</v>
      </c>
      <c r="BG145" s="40"/>
      <c r="BH145" s="40"/>
      <c r="BI145" s="40"/>
      <c r="BJ145" s="40">
        <v>0.7</v>
      </c>
      <c r="BK145" s="40"/>
      <c r="BL145" s="40">
        <v>0.4</v>
      </c>
      <c r="BM145" s="40"/>
      <c r="BN145" s="40"/>
      <c r="BO145" s="40"/>
      <c r="BP145" s="40"/>
      <c r="BQ145" s="40">
        <v>1</v>
      </c>
      <c r="BR145" s="40"/>
      <c r="BS145" s="40"/>
      <c r="BT145" s="40"/>
      <c r="BU145" s="40"/>
      <c r="BV145" s="40"/>
      <c r="BW145" s="40"/>
      <c r="BX145" s="40"/>
      <c r="BY145" s="40"/>
      <c r="BZ145" s="40">
        <v>1.1000000000000001</v>
      </c>
      <c r="CA145" s="40">
        <v>0.3</v>
      </c>
      <c r="CB145" s="40"/>
      <c r="CC145" s="40">
        <v>0.3</v>
      </c>
      <c r="CD145" s="40"/>
      <c r="CE145" s="40">
        <v>0.6</v>
      </c>
      <c r="CF145" s="40"/>
      <c r="CG145" s="40"/>
      <c r="CH145" s="39">
        <f>AVERAGE(I145,L145,N145:O145,R145:S145,W145,Y145,AA145,AE145,AJ145,AL145,AN145:AO145,AS145,AU145:AX145,BB145:BC145,BE145:BF145,BJ145,BL145,BQ145,BZ145:CA145,CC145:CE145)</f>
        <v>1.0772727272727274</v>
      </c>
      <c r="CI145" s="37">
        <f t="shared" si="50"/>
        <v>0.64999999999999991</v>
      </c>
      <c r="CJ145" s="37">
        <f t="shared" si="51"/>
        <v>0.76666666666666661</v>
      </c>
    </row>
    <row r="146" spans="2:88" x14ac:dyDescent="0.35">
      <c r="B146" s="65">
        <v>143</v>
      </c>
      <c r="C146" s="51" t="s">
        <v>109</v>
      </c>
      <c r="D146" s="56" t="s">
        <v>135</v>
      </c>
      <c r="E146" s="52" t="s">
        <v>134</v>
      </c>
      <c r="F146" s="40">
        <v>0</v>
      </c>
      <c r="G146" s="40">
        <v>21.1239752058361</v>
      </c>
      <c r="H146" s="40">
        <v>20.032326428127899</v>
      </c>
      <c r="I146" s="40">
        <v>10.581549303281699</v>
      </c>
      <c r="J146" s="40">
        <v>18.247955213081202</v>
      </c>
      <c r="K146" s="40">
        <v>17.2503539435987</v>
      </c>
      <c r="L146" s="40">
        <v>9.2546313876180193</v>
      </c>
      <c r="M146" s="40">
        <v>13.0069209494752</v>
      </c>
      <c r="N146" s="40">
        <v>7.9542705841201098</v>
      </c>
      <c r="O146" s="40">
        <v>11.5461340683324</v>
      </c>
      <c r="P146" s="40">
        <v>0</v>
      </c>
      <c r="Q146" s="40">
        <v>13.4108240723902</v>
      </c>
      <c r="R146" s="40">
        <v>15.7582616638466</v>
      </c>
      <c r="S146" s="40">
        <v>10.148836972203799</v>
      </c>
      <c r="T146" s="40">
        <v>14.327916907466699</v>
      </c>
      <c r="U146" s="40">
        <v>12.8392171932193</v>
      </c>
      <c r="V146" s="40">
        <v>11.0685566817207</v>
      </c>
      <c r="W146" s="40">
        <v>11.040386580473101</v>
      </c>
      <c r="X146" s="40">
        <v>13.194917671168101</v>
      </c>
      <c r="Y146" s="40">
        <v>19.844149319394202</v>
      </c>
      <c r="Z146" s="40">
        <v>15.014723177137</v>
      </c>
      <c r="AA146" s="40">
        <v>7.7783297292482603</v>
      </c>
      <c r="AB146" s="40">
        <v>15.285348370164799</v>
      </c>
      <c r="AC146" s="40">
        <v>10.411239426511299</v>
      </c>
      <c r="AD146" s="40">
        <v>12.6998902039462</v>
      </c>
      <c r="AE146" s="40">
        <v>12.6624735161164</v>
      </c>
      <c r="AF146" s="40">
        <v>14.3545062927535</v>
      </c>
      <c r="AG146" s="40">
        <v>13.7937271748432</v>
      </c>
      <c r="AH146" s="40">
        <v>14.1570127238962</v>
      </c>
      <c r="AI146" s="40">
        <v>0</v>
      </c>
      <c r="AJ146" s="40">
        <v>10.485594036881601</v>
      </c>
      <c r="AK146" s="40">
        <v>16.1516077198986</v>
      </c>
      <c r="AL146" s="40">
        <v>10.3864485044699</v>
      </c>
      <c r="AM146" s="40">
        <v>7.0293108240402198</v>
      </c>
      <c r="AN146" s="40">
        <v>10.780272394085699</v>
      </c>
      <c r="AO146" s="40">
        <v>9.6345528968305398</v>
      </c>
      <c r="AP146" s="40">
        <v>17.325820894673001</v>
      </c>
      <c r="AQ146" s="40">
        <v>0</v>
      </c>
      <c r="AR146" s="40">
        <v>15.764762862654299</v>
      </c>
      <c r="AS146" s="40">
        <v>8.5845416158382708</v>
      </c>
      <c r="AT146" s="40">
        <v>0</v>
      </c>
      <c r="AU146" s="40">
        <v>12.1134370785842</v>
      </c>
      <c r="AV146" s="40">
        <v>10.0410382365926</v>
      </c>
      <c r="AW146" s="40">
        <v>12.714382480294599</v>
      </c>
      <c r="AX146" s="40">
        <v>7.07830503411774</v>
      </c>
      <c r="AY146" s="40">
        <v>16.0296126131684</v>
      </c>
      <c r="AZ146" s="40">
        <v>13.886459042458601</v>
      </c>
      <c r="BA146" s="40">
        <v>11.2477268477127</v>
      </c>
      <c r="BB146" s="40">
        <v>6.9300659240799103</v>
      </c>
      <c r="BC146" s="40">
        <v>11.0691590030734</v>
      </c>
      <c r="BD146" s="40">
        <v>10.6962960155386</v>
      </c>
      <c r="BE146" s="40">
        <v>11.3315407091744</v>
      </c>
      <c r="BF146" s="40">
        <v>13.338345159468901</v>
      </c>
      <c r="BG146" s="40">
        <v>16.8087447811861</v>
      </c>
      <c r="BH146" s="40">
        <v>13.7760381735623</v>
      </c>
      <c r="BI146" s="40">
        <v>22.039264142920999</v>
      </c>
      <c r="BJ146" s="40">
        <v>4.9812913401195198</v>
      </c>
      <c r="BK146" s="40">
        <v>18.3046878505655</v>
      </c>
      <c r="BL146" s="40">
        <v>16.6690994050029</v>
      </c>
      <c r="BM146" s="40">
        <v>22.710907366757301</v>
      </c>
      <c r="BN146" s="40">
        <v>0</v>
      </c>
      <c r="BO146" s="40">
        <v>13.832792771198299</v>
      </c>
      <c r="BP146" s="40">
        <v>13.463795110833701</v>
      </c>
      <c r="BQ146" s="40">
        <v>11.438706587565299</v>
      </c>
      <c r="BR146" s="40">
        <v>25.628006524890001</v>
      </c>
      <c r="BS146" s="40">
        <v>9.1710315999688792</v>
      </c>
      <c r="BT146" s="40">
        <v>12.791263024027399</v>
      </c>
      <c r="BU146" s="40">
        <v>0</v>
      </c>
      <c r="BV146" s="40">
        <v>17.189596544613099</v>
      </c>
      <c r="BW146" s="40">
        <v>10.264867286889301</v>
      </c>
      <c r="BX146" s="40">
        <v>15.1845074565876</v>
      </c>
      <c r="BY146" s="40">
        <v>28.594926219197699</v>
      </c>
      <c r="BZ146" s="40">
        <v>8.0894086727276893</v>
      </c>
      <c r="CA146" s="40">
        <v>9.0689046125853103</v>
      </c>
      <c r="CB146" s="40">
        <v>11.717923091539401</v>
      </c>
      <c r="CC146" s="40">
        <v>9.4844363440189206</v>
      </c>
      <c r="CD146" s="40">
        <v>11.7738307490109</v>
      </c>
      <c r="CE146" s="40">
        <v>12.155981459444099</v>
      </c>
      <c r="CF146" s="40">
        <v>35.107427139361597</v>
      </c>
      <c r="CG146" s="40"/>
      <c r="CH146" s="39">
        <f>AVERAGE(I146,L146,N146:O146,R146:S146,W146,Y146,AA146,AE146,AJ146,AL146,AN146:AO146,AS146,AU146:AX146,BB146:BC146,BE146:BF146,BJ146,BL146,BQ146,BZ146:CA146,CC146:CE146)</f>
        <v>10.797366624793582</v>
      </c>
      <c r="CI146" s="37">
        <f t="shared" si="50"/>
        <v>10.91322742101678</v>
      </c>
      <c r="CJ146" s="37">
        <f t="shared" si="51"/>
        <v>8.4426883030522433</v>
      </c>
    </row>
    <row r="147" spans="2:88" x14ac:dyDescent="0.35">
      <c r="B147" s="65">
        <v>144</v>
      </c>
      <c r="C147" s="51" t="s">
        <v>109</v>
      </c>
      <c r="D147" s="56"/>
      <c r="E147" s="52"/>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40"/>
      <c r="BM147" s="40"/>
      <c r="BN147" s="40"/>
      <c r="BO147" s="40"/>
      <c r="BP147" s="40"/>
      <c r="BQ147" s="40"/>
      <c r="BR147" s="40"/>
      <c r="BS147" s="40"/>
      <c r="BT147" s="40"/>
      <c r="BU147" s="40"/>
      <c r="BV147" s="40"/>
      <c r="BW147" s="40"/>
      <c r="BX147" s="40"/>
      <c r="BY147" s="40"/>
      <c r="BZ147" s="40"/>
      <c r="CA147" s="40"/>
      <c r="CB147" s="40"/>
      <c r="CC147" s="40"/>
      <c r="CD147" s="40"/>
      <c r="CE147" s="40"/>
      <c r="CF147" s="40"/>
      <c r="CG147" s="40"/>
      <c r="CH147" s="39"/>
      <c r="CI147" s="37"/>
      <c r="CJ147" s="37"/>
    </row>
    <row r="148" spans="2:88" x14ac:dyDescent="0.35">
      <c r="B148" s="65">
        <v>145</v>
      </c>
      <c r="C148" s="51" t="s">
        <v>109</v>
      </c>
      <c r="D148" s="60" t="s">
        <v>181</v>
      </c>
      <c r="E148" s="52"/>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40"/>
      <c r="BM148" s="40"/>
      <c r="BN148" s="40"/>
      <c r="BO148" s="40"/>
      <c r="BP148" s="40"/>
      <c r="BQ148" s="40"/>
      <c r="BR148" s="40"/>
      <c r="BS148" s="40"/>
      <c r="BT148" s="40"/>
      <c r="BU148" s="40"/>
      <c r="BV148" s="40"/>
      <c r="BW148" s="40"/>
      <c r="BX148" s="40"/>
      <c r="BY148" s="40"/>
      <c r="BZ148" s="40"/>
      <c r="CA148" s="40"/>
      <c r="CB148" s="40"/>
      <c r="CC148" s="40"/>
      <c r="CD148" s="40"/>
      <c r="CE148" s="40"/>
      <c r="CF148" s="40"/>
      <c r="CG148" s="40"/>
      <c r="CH148" s="39"/>
      <c r="CI148" s="37"/>
      <c r="CJ148" s="37"/>
    </row>
    <row r="149" spans="2:88" ht="19" x14ac:dyDescent="0.35">
      <c r="B149" s="65">
        <v>146</v>
      </c>
      <c r="C149" s="51" t="s">
        <v>109</v>
      </c>
      <c r="D149" s="56" t="s">
        <v>258</v>
      </c>
      <c r="E149" s="52" t="s">
        <v>118</v>
      </c>
      <c r="F149" s="40"/>
      <c r="G149" s="40"/>
      <c r="H149" s="40"/>
      <c r="I149" s="40">
        <v>2.4</v>
      </c>
      <c r="J149" s="40"/>
      <c r="K149" s="40"/>
      <c r="L149" s="40">
        <v>6.6</v>
      </c>
      <c r="M149" s="40"/>
      <c r="N149" s="40">
        <v>16.7</v>
      </c>
      <c r="O149" s="40">
        <v>10.7</v>
      </c>
      <c r="P149" s="40"/>
      <c r="Q149" s="40"/>
      <c r="R149" s="40">
        <v>8.3000000000000007</v>
      </c>
      <c r="S149" s="40">
        <v>14.1</v>
      </c>
      <c r="T149" s="40"/>
      <c r="U149" s="40"/>
      <c r="V149" s="40"/>
      <c r="W149" s="40">
        <v>14.4</v>
      </c>
      <c r="X149" s="40"/>
      <c r="Y149" s="40">
        <v>16.2</v>
      </c>
      <c r="Z149" s="40"/>
      <c r="AA149" s="40">
        <v>14.9</v>
      </c>
      <c r="AB149" s="40"/>
      <c r="AC149" s="40"/>
      <c r="AD149" s="40"/>
      <c r="AE149" s="40">
        <v>1.6</v>
      </c>
      <c r="AF149" s="40"/>
      <c r="AG149" s="40"/>
      <c r="AH149" s="40"/>
      <c r="AI149" s="40"/>
      <c r="AJ149" s="40">
        <v>2</v>
      </c>
      <c r="AK149" s="40"/>
      <c r="AL149" s="40"/>
      <c r="AM149" s="40"/>
      <c r="AN149" s="40">
        <v>1.2</v>
      </c>
      <c r="AO149" s="40">
        <v>2.9</v>
      </c>
      <c r="AP149" s="40"/>
      <c r="AQ149" s="40"/>
      <c r="AR149" s="40"/>
      <c r="AS149" s="40">
        <v>1.9</v>
      </c>
      <c r="AT149" s="40"/>
      <c r="AU149" s="40">
        <v>0.6</v>
      </c>
      <c r="AV149" s="40">
        <v>4.2</v>
      </c>
      <c r="AW149" s="40">
        <v>5.6</v>
      </c>
      <c r="AX149" s="40">
        <v>1.8</v>
      </c>
      <c r="AY149" s="40"/>
      <c r="AZ149" s="40"/>
      <c r="BA149" s="40"/>
      <c r="BB149" s="40">
        <v>2.1</v>
      </c>
      <c r="BC149" s="40">
        <v>2.6</v>
      </c>
      <c r="BD149" s="40"/>
      <c r="BE149" s="40">
        <v>3.1</v>
      </c>
      <c r="BF149" s="40">
        <v>3.3</v>
      </c>
      <c r="BG149" s="40"/>
      <c r="BH149" s="40"/>
      <c r="BI149" s="40"/>
      <c r="BJ149" s="40">
        <v>4.5</v>
      </c>
      <c r="BK149" s="40"/>
      <c r="BL149" s="40">
        <v>3.4</v>
      </c>
      <c r="BM149" s="40"/>
      <c r="BN149" s="40"/>
      <c r="BO149" s="40"/>
      <c r="BP149" s="40"/>
      <c r="BQ149" s="40">
        <v>3.3</v>
      </c>
      <c r="BR149" s="40"/>
      <c r="BS149" s="40"/>
      <c r="BT149" s="40"/>
      <c r="BU149" s="40"/>
      <c r="BV149" s="40"/>
      <c r="BW149" s="40"/>
      <c r="BX149" s="40"/>
      <c r="BY149" s="40"/>
      <c r="BZ149" s="40">
        <v>0.8</v>
      </c>
      <c r="CA149" s="40">
        <v>3.9</v>
      </c>
      <c r="CB149" s="40"/>
      <c r="CC149" s="40">
        <v>2.7</v>
      </c>
      <c r="CD149" s="40">
        <v>3.1</v>
      </c>
      <c r="CE149" s="40">
        <v>2.7</v>
      </c>
      <c r="CF149" s="40"/>
      <c r="CG149" s="40">
        <v>2.5</v>
      </c>
      <c r="CH149" s="39">
        <f>AVERAGE(I149,L149,N149:O149,R149:S149,W149,Y149,AA149,AE149,AJ149,AL149,AN149:AO149,AS149,AU149:AX149,BB149:BC149,BE149:BF149,BJ149,BL149,BQ149,BZ149:CA149,CC149:CE149)</f>
        <v>5.3866666666666676</v>
      </c>
      <c r="CI149" s="37">
        <f>AVERAGE(T149,AE149,O149,AQ149,AY149)</f>
        <v>6.1499999999999995</v>
      </c>
      <c r="CJ149" s="37">
        <f>AVERAGE(L149,N149,AS149,BJ149,BQ149)</f>
        <v>6.5999999999999988</v>
      </c>
    </row>
    <row r="150" spans="2:88" x14ac:dyDescent="0.35">
      <c r="B150" s="65">
        <v>147</v>
      </c>
      <c r="C150" s="51" t="s">
        <v>109</v>
      </c>
      <c r="D150" s="56"/>
      <c r="E150" s="52"/>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c r="AO150" s="37"/>
      <c r="AP150" s="37"/>
      <c r="AQ150" s="37"/>
      <c r="AR150" s="37"/>
      <c r="AS150" s="37"/>
      <c r="AT150" s="37"/>
      <c r="AU150" s="37"/>
      <c r="AV150" s="37"/>
      <c r="AW150" s="37"/>
      <c r="AX150" s="37"/>
      <c r="AY150" s="37"/>
      <c r="AZ150" s="37"/>
      <c r="BA150" s="37"/>
      <c r="BB150" s="37"/>
      <c r="BC150" s="37"/>
      <c r="BD150" s="37"/>
      <c r="BE150" s="37"/>
      <c r="BF150" s="37"/>
      <c r="BG150" s="37"/>
      <c r="BH150" s="37"/>
      <c r="BI150" s="37"/>
      <c r="BJ150" s="37"/>
      <c r="BK150" s="37"/>
      <c r="BL150" s="37"/>
      <c r="BM150" s="37"/>
      <c r="BN150" s="37"/>
      <c r="BO150" s="37"/>
      <c r="BP150" s="37"/>
      <c r="BQ150" s="37"/>
      <c r="BR150" s="37"/>
      <c r="BS150" s="37"/>
      <c r="BT150" s="37"/>
      <c r="BU150" s="37"/>
      <c r="BV150" s="37"/>
      <c r="BW150" s="37"/>
      <c r="BX150" s="37"/>
      <c r="BY150" s="37"/>
      <c r="BZ150" s="37"/>
      <c r="CA150" s="37"/>
      <c r="CB150" s="37"/>
      <c r="CC150" s="37"/>
      <c r="CD150" s="37"/>
      <c r="CE150" s="37"/>
      <c r="CF150" s="37"/>
      <c r="CG150" s="37"/>
      <c r="CH150" s="42"/>
      <c r="CI150" s="37"/>
      <c r="CJ150" s="37"/>
    </row>
    <row r="151" spans="2:88" x14ac:dyDescent="0.35">
      <c r="B151" s="65">
        <v>148</v>
      </c>
      <c r="C151" s="51" t="s">
        <v>109</v>
      </c>
      <c r="D151" s="56"/>
      <c r="E151" s="52"/>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c r="AP151" s="37"/>
      <c r="AQ151" s="37"/>
      <c r="AR151" s="37"/>
      <c r="AS151" s="37"/>
      <c r="AT151" s="37"/>
      <c r="AU151" s="37"/>
      <c r="AV151" s="37"/>
      <c r="AW151" s="37"/>
      <c r="AX151" s="37"/>
      <c r="AY151" s="37"/>
      <c r="AZ151" s="37"/>
      <c r="BA151" s="37"/>
      <c r="BB151" s="37"/>
      <c r="BC151" s="37"/>
      <c r="BD151" s="37"/>
      <c r="BE151" s="37"/>
      <c r="BF151" s="37"/>
      <c r="BG151" s="37"/>
      <c r="BH151" s="37"/>
      <c r="BI151" s="37"/>
      <c r="BJ151" s="37"/>
      <c r="BK151" s="37"/>
      <c r="BL151" s="37"/>
      <c r="BM151" s="37"/>
      <c r="BN151" s="37"/>
      <c r="BO151" s="37"/>
      <c r="BP151" s="37"/>
      <c r="BQ151" s="37"/>
      <c r="BR151" s="37"/>
      <c r="BS151" s="37"/>
      <c r="BT151" s="37"/>
      <c r="BU151" s="37"/>
      <c r="BV151" s="37"/>
      <c r="BW151" s="37"/>
      <c r="BX151" s="37"/>
      <c r="BY151" s="37"/>
      <c r="BZ151" s="37"/>
      <c r="CA151" s="37"/>
      <c r="CB151" s="37"/>
      <c r="CC151" s="37"/>
      <c r="CD151" s="37"/>
      <c r="CE151" s="37"/>
      <c r="CF151" s="37"/>
      <c r="CG151" s="37"/>
      <c r="CH151" s="42"/>
      <c r="CI151" s="37"/>
      <c r="CJ151" s="37"/>
    </row>
    <row r="152" spans="2:88" x14ac:dyDescent="0.35">
      <c r="B152" s="65">
        <v>149</v>
      </c>
      <c r="C152" s="51" t="s">
        <v>109</v>
      </c>
      <c r="D152" s="56"/>
      <c r="E152" s="52"/>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c r="AP152" s="37"/>
      <c r="AQ152" s="37"/>
      <c r="AR152" s="37"/>
      <c r="AS152" s="37"/>
      <c r="AT152" s="37"/>
      <c r="AU152" s="37"/>
      <c r="AV152" s="37"/>
      <c r="AW152" s="37"/>
      <c r="AX152" s="37"/>
      <c r="AY152" s="37"/>
      <c r="AZ152" s="37"/>
      <c r="BA152" s="37"/>
      <c r="BB152" s="37"/>
      <c r="BC152" s="37"/>
      <c r="BD152" s="37"/>
      <c r="BE152" s="37"/>
      <c r="BF152" s="37"/>
      <c r="BG152" s="37"/>
      <c r="BH152" s="37"/>
      <c r="BI152" s="37"/>
      <c r="BJ152" s="37"/>
      <c r="BK152" s="37"/>
      <c r="BL152" s="37"/>
      <c r="BM152" s="37"/>
      <c r="BN152" s="37"/>
      <c r="BO152" s="37"/>
      <c r="BP152" s="37"/>
      <c r="BQ152" s="37"/>
      <c r="BR152" s="37"/>
      <c r="BS152" s="37"/>
      <c r="BT152" s="37"/>
      <c r="BU152" s="37"/>
      <c r="BV152" s="37"/>
      <c r="BW152" s="37"/>
      <c r="BX152" s="37"/>
      <c r="BY152" s="37"/>
      <c r="BZ152" s="37"/>
      <c r="CA152" s="37"/>
      <c r="CB152" s="37"/>
      <c r="CC152" s="37"/>
      <c r="CD152" s="37"/>
      <c r="CE152" s="37"/>
      <c r="CF152" s="37"/>
      <c r="CG152" s="37"/>
      <c r="CH152" s="42"/>
      <c r="CI152" s="37"/>
      <c r="CJ152" s="37"/>
    </row>
    <row r="153" spans="2:88" x14ac:dyDescent="0.35">
      <c r="B153" s="65">
        <v>150</v>
      </c>
      <c r="C153" s="51" t="s">
        <v>306</v>
      </c>
      <c r="D153" s="60" t="s">
        <v>306</v>
      </c>
      <c r="E153" s="52"/>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c r="AP153" s="37"/>
      <c r="AQ153" s="37"/>
      <c r="AR153" s="37"/>
      <c r="AS153" s="37"/>
      <c r="AT153" s="37"/>
      <c r="AU153" s="37"/>
      <c r="AV153" s="37"/>
      <c r="AW153" s="37"/>
      <c r="AX153" s="37"/>
      <c r="AY153" s="37"/>
      <c r="AZ153" s="37"/>
      <c r="BA153" s="37"/>
      <c r="BB153" s="37"/>
      <c r="BC153" s="37"/>
      <c r="BD153" s="37"/>
      <c r="BE153" s="37"/>
      <c r="BF153" s="37"/>
      <c r="BG153" s="37"/>
      <c r="BH153" s="37"/>
      <c r="BI153" s="37"/>
      <c r="BJ153" s="37"/>
      <c r="BK153" s="37"/>
      <c r="BL153" s="37"/>
      <c r="BM153" s="37"/>
      <c r="BN153" s="37"/>
      <c r="BO153" s="37"/>
      <c r="BP153" s="37"/>
      <c r="BQ153" s="37"/>
      <c r="BR153" s="37"/>
      <c r="BS153" s="37"/>
      <c r="BT153" s="37"/>
      <c r="BU153" s="37"/>
      <c r="BV153" s="37"/>
      <c r="BW153" s="37"/>
      <c r="BX153" s="37"/>
      <c r="BY153" s="37"/>
      <c r="BZ153" s="37"/>
      <c r="CA153" s="37"/>
      <c r="CB153" s="37"/>
      <c r="CC153" s="37"/>
      <c r="CD153" s="37"/>
      <c r="CE153" s="37"/>
      <c r="CF153" s="37"/>
      <c r="CG153" s="37"/>
      <c r="CH153" s="42"/>
      <c r="CI153" s="37"/>
      <c r="CJ153" s="37"/>
    </row>
    <row r="154" spans="2:88" x14ac:dyDescent="0.35">
      <c r="B154" s="65">
        <v>151</v>
      </c>
      <c r="C154" s="51" t="s">
        <v>306</v>
      </c>
      <c r="D154" s="67" t="s">
        <v>309</v>
      </c>
      <c r="E154" s="67" t="s">
        <v>283</v>
      </c>
      <c r="F154" s="68">
        <v>7.8417139999999996</v>
      </c>
      <c r="G154" s="68">
        <v>9.0132840000000005</v>
      </c>
      <c r="H154" s="68">
        <v>10.96936</v>
      </c>
      <c r="I154" s="68">
        <v>11.51097</v>
      </c>
      <c r="J154" s="68">
        <v>8.5842050000000008</v>
      </c>
      <c r="K154" s="68">
        <v>7.8008689999999996</v>
      </c>
      <c r="L154" s="68">
        <v>7.2061630000000001</v>
      </c>
      <c r="M154" s="68">
        <v>5.4726319999999999</v>
      </c>
      <c r="N154" s="68">
        <v>11.80218</v>
      </c>
      <c r="O154" s="68">
        <v>11.423780000000001</v>
      </c>
      <c r="P154" s="68">
        <v>7.0073109999999996</v>
      </c>
      <c r="Q154" s="68">
        <v>6.9121360000000003</v>
      </c>
      <c r="R154" s="68">
        <v>9.7613699999999994</v>
      </c>
      <c r="S154" s="68">
        <v>9.4280849999999994</v>
      </c>
      <c r="T154" s="68">
        <v>6.1234679999999999</v>
      </c>
      <c r="U154" s="68">
        <v>9.3572109999999995</v>
      </c>
      <c r="V154" s="68">
        <v>6.3178580000000002</v>
      </c>
      <c r="W154" s="68">
        <v>17.557289999999998</v>
      </c>
      <c r="X154" s="68">
        <v>5.3758720000000002</v>
      </c>
      <c r="Y154" s="68">
        <v>7.9077710000000003</v>
      </c>
      <c r="Z154" s="68">
        <v>7.3958550000000001</v>
      </c>
      <c r="AA154" s="68">
        <v>14.06498</v>
      </c>
      <c r="AB154" s="68">
        <v>7.7796110000000001</v>
      </c>
      <c r="AC154" s="68">
        <v>6.8633379999999997</v>
      </c>
      <c r="AD154" s="68">
        <v>7.9348640000000001</v>
      </c>
      <c r="AE154" s="68">
        <v>10.714589999999999</v>
      </c>
      <c r="AF154" s="68">
        <v>9.6481239999999993</v>
      </c>
      <c r="AG154" s="68">
        <v>5.1147499999999999</v>
      </c>
      <c r="AH154" s="68">
        <v>17.150580000000001</v>
      </c>
      <c r="AI154" s="68">
        <v>4.1537309999999996</v>
      </c>
      <c r="AJ154" s="68">
        <v>13.27524</v>
      </c>
      <c r="AK154" s="68">
        <v>8.7052399999999999</v>
      </c>
      <c r="AL154" s="68">
        <v>7.7060310000000003</v>
      </c>
      <c r="AM154" s="68">
        <v>7.1548239999999996</v>
      </c>
      <c r="AN154" s="68">
        <v>9.5417509999999996</v>
      </c>
      <c r="AO154" s="68">
        <v>11.18708</v>
      </c>
      <c r="AP154" s="68">
        <v>9.9437460000000009</v>
      </c>
      <c r="AQ154" s="68">
        <v>3.9048430000000001</v>
      </c>
      <c r="AR154" s="68">
        <v>9.4566680000000005</v>
      </c>
      <c r="AS154" s="68">
        <v>7.7310150000000002</v>
      </c>
      <c r="AT154" s="68">
        <v>5.6574929999999997</v>
      </c>
      <c r="AU154" s="68">
        <v>21.461780000000001</v>
      </c>
      <c r="AV154" s="68">
        <v>7.4273129999999998</v>
      </c>
      <c r="AW154" s="68">
        <v>21.59186</v>
      </c>
      <c r="AX154" s="68">
        <v>9.1869350000000001</v>
      </c>
      <c r="AY154" s="68">
        <v>10.66957</v>
      </c>
      <c r="AZ154" s="68">
        <v>8.2181680000000004</v>
      </c>
      <c r="BA154" s="68">
        <v>6.6004069999999997</v>
      </c>
      <c r="BB154" s="68">
        <v>11.234</v>
      </c>
      <c r="BC154" s="68">
        <v>13.011060000000001</v>
      </c>
      <c r="BD154" s="68">
        <v>9.4570810000000005</v>
      </c>
      <c r="BE154" s="68">
        <v>19.477270000000001</v>
      </c>
      <c r="BF154" s="68">
        <v>6.7744030000000004</v>
      </c>
      <c r="BG154" s="68">
        <v>12.824249999999999</v>
      </c>
      <c r="BH154" s="68">
        <v>5.3249709999999997</v>
      </c>
      <c r="BI154" s="68">
        <v>7.6349650000000002</v>
      </c>
      <c r="BJ154" s="68">
        <v>8.6880679999999995</v>
      </c>
      <c r="BK154" s="68">
        <v>6.5671720000000002</v>
      </c>
      <c r="BL154" s="68">
        <v>19.985060000000001</v>
      </c>
      <c r="BM154" s="68">
        <v>10.645379999999999</v>
      </c>
      <c r="BN154" s="68">
        <v>3.776281</v>
      </c>
      <c r="BO154" s="68">
        <v>5.6937800000000003</v>
      </c>
      <c r="BP154" s="68">
        <v>7.223732</v>
      </c>
      <c r="BQ154" s="68">
        <v>14.45626</v>
      </c>
      <c r="BR154" s="68">
        <v>6.2525709999999997</v>
      </c>
      <c r="BS154" s="68">
        <v>4.8292510000000002</v>
      </c>
      <c r="BT154" s="68">
        <v>7.0880619999999999</v>
      </c>
      <c r="BU154" s="68">
        <v>5.9043070000000002</v>
      </c>
      <c r="BV154" s="68">
        <v>10.15249</v>
      </c>
      <c r="BW154" s="68">
        <v>8.4328869999999991</v>
      </c>
      <c r="BX154" s="68">
        <v>9.3103379999999998</v>
      </c>
      <c r="BY154" s="68">
        <v>8.4011379999999996</v>
      </c>
      <c r="BZ154" s="68">
        <v>10.12161</v>
      </c>
      <c r="CA154" s="68">
        <v>8.2343379999999993</v>
      </c>
      <c r="CB154" s="68">
        <v>9.7417370000000005</v>
      </c>
      <c r="CC154" s="68">
        <v>10.132400000000001</v>
      </c>
      <c r="CD154" s="68">
        <v>24.337990000000001</v>
      </c>
      <c r="CE154" s="68">
        <v>11.012890000000001</v>
      </c>
      <c r="CF154" s="68">
        <v>8.4716970000000007</v>
      </c>
      <c r="CG154" s="68">
        <v>10.95012</v>
      </c>
      <c r="CH154" s="39">
        <f>AVERAGE(I154,L154,N154:O154,R154:S154,W154,Y154,AA154,AE154,AJ154,AL154,AN154:AO154,AS154,AU154:AX154,BB154:BC154,BE154:BF154,BJ154,BL154,BQ154,BZ154:CA154,CC154:CE154)</f>
        <v>12.19198493548387</v>
      </c>
      <c r="CI154" s="37">
        <f>AVERAGE(T154,AE154,O154,AQ154,AY154)</f>
        <v>8.5672502000000001</v>
      </c>
      <c r="CJ154" s="37">
        <f>AVERAGE(L154,N154,AS154,BJ154,BQ154)</f>
        <v>9.9767371999999988</v>
      </c>
    </row>
    <row r="155" spans="2:88" x14ac:dyDescent="0.35">
      <c r="B155" s="65">
        <v>152</v>
      </c>
      <c r="C155" s="51" t="s">
        <v>306</v>
      </c>
    </row>
    <row r="156" spans="2:88" x14ac:dyDescent="0.35">
      <c r="B156" s="65">
        <v>153</v>
      </c>
      <c r="C156" s="51" t="s">
        <v>306</v>
      </c>
    </row>
    <row r="157" spans="2:88" x14ac:dyDescent="0.35">
      <c r="B157" s="65">
        <v>154</v>
      </c>
      <c r="C157" s="51" t="s">
        <v>306</v>
      </c>
      <c r="D157" s="56"/>
      <c r="E157" s="52"/>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c r="AX157" s="37"/>
      <c r="AY157" s="37"/>
      <c r="AZ157" s="37"/>
      <c r="BA157" s="37"/>
      <c r="BB157" s="37"/>
      <c r="BC157" s="37"/>
      <c r="BD157" s="37"/>
      <c r="BE157" s="37"/>
      <c r="BF157" s="37"/>
      <c r="BG157" s="37"/>
      <c r="BH157" s="37"/>
      <c r="BI157" s="37"/>
      <c r="BJ157" s="37"/>
      <c r="BK157" s="37"/>
      <c r="BL157" s="37"/>
      <c r="BM157" s="37"/>
      <c r="BN157" s="37"/>
      <c r="BO157" s="37"/>
      <c r="BP157" s="37"/>
      <c r="BQ157" s="37"/>
      <c r="BR157" s="37"/>
      <c r="BS157" s="37"/>
      <c r="BT157" s="37"/>
      <c r="BU157" s="37"/>
      <c r="BV157" s="37"/>
      <c r="BW157" s="37"/>
      <c r="BX157" s="37"/>
      <c r="BY157" s="37"/>
      <c r="BZ157" s="37"/>
      <c r="CA157" s="37"/>
      <c r="CB157" s="37"/>
      <c r="CC157" s="37"/>
      <c r="CD157" s="37"/>
      <c r="CE157" s="37"/>
      <c r="CF157" s="37"/>
      <c r="CG157" s="37"/>
      <c r="CH157" s="42"/>
      <c r="CI157" s="37"/>
      <c r="CJ157" s="37"/>
    </row>
    <row r="158" spans="2:88" x14ac:dyDescent="0.35">
      <c r="B158" s="65">
        <v>155</v>
      </c>
      <c r="C158" s="51" t="s">
        <v>108</v>
      </c>
      <c r="D158" s="60" t="s">
        <v>90</v>
      </c>
      <c r="E158" s="52"/>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40"/>
      <c r="BM158" s="40"/>
      <c r="BN158" s="40"/>
      <c r="BO158" s="40"/>
      <c r="BP158" s="40"/>
      <c r="BQ158" s="40"/>
      <c r="BR158" s="40"/>
      <c r="BS158" s="40"/>
      <c r="BT158" s="40"/>
      <c r="BU158" s="40"/>
      <c r="BV158" s="40"/>
      <c r="BW158" s="40"/>
      <c r="BX158" s="40"/>
      <c r="BY158" s="40"/>
      <c r="BZ158" s="40"/>
      <c r="CA158" s="40"/>
      <c r="CB158" s="40"/>
      <c r="CC158" s="40"/>
      <c r="CD158" s="40"/>
      <c r="CE158" s="40"/>
      <c r="CF158" s="40"/>
      <c r="CG158" s="40"/>
      <c r="CH158" s="39"/>
      <c r="CI158" s="37"/>
      <c r="CJ158" s="37"/>
    </row>
    <row r="159" spans="2:88" x14ac:dyDescent="0.35">
      <c r="B159" s="65">
        <v>156</v>
      </c>
      <c r="C159" s="51" t="s">
        <v>108</v>
      </c>
      <c r="D159" s="60" t="s">
        <v>162</v>
      </c>
      <c r="E159" s="52"/>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40"/>
      <c r="BM159" s="40"/>
      <c r="BN159" s="40"/>
      <c r="BO159" s="40"/>
      <c r="BP159" s="40"/>
      <c r="BQ159" s="40"/>
      <c r="BR159" s="40"/>
      <c r="BS159" s="40"/>
      <c r="BT159" s="40"/>
      <c r="BU159" s="40"/>
      <c r="BV159" s="40"/>
      <c r="BW159" s="40"/>
      <c r="BX159" s="40"/>
      <c r="BY159" s="40"/>
      <c r="BZ159" s="40"/>
      <c r="CA159" s="40"/>
      <c r="CB159" s="40"/>
      <c r="CC159" s="40"/>
      <c r="CD159" s="40"/>
      <c r="CE159" s="40"/>
      <c r="CF159" s="40"/>
      <c r="CG159" s="40"/>
      <c r="CH159" s="39"/>
      <c r="CI159" s="37"/>
      <c r="CJ159" s="37"/>
    </row>
    <row r="160" spans="2:88" ht="21" x14ac:dyDescent="0.35">
      <c r="B160" s="65">
        <v>157</v>
      </c>
      <c r="C160" s="51" t="s">
        <v>108</v>
      </c>
      <c r="D160" s="56" t="s">
        <v>245</v>
      </c>
      <c r="E160" s="52" t="s">
        <v>118</v>
      </c>
      <c r="F160" s="40"/>
      <c r="G160" s="40"/>
      <c r="H160" s="40"/>
      <c r="I160" s="40">
        <v>44</v>
      </c>
      <c r="J160" s="40"/>
      <c r="K160" s="40"/>
      <c r="L160" s="40">
        <v>13.8</v>
      </c>
      <c r="M160" s="40"/>
      <c r="N160" s="40">
        <v>59.5</v>
      </c>
      <c r="O160" s="40">
        <v>54.2</v>
      </c>
      <c r="P160" s="40"/>
      <c r="Q160" s="40"/>
      <c r="R160" s="40">
        <v>39.5</v>
      </c>
      <c r="S160" s="40">
        <v>39.6</v>
      </c>
      <c r="T160" s="40"/>
      <c r="U160" s="40"/>
      <c r="V160" s="40"/>
      <c r="W160" s="40">
        <v>40.1</v>
      </c>
      <c r="X160" s="40"/>
      <c r="Y160" s="40">
        <v>43.3</v>
      </c>
      <c r="Z160" s="40"/>
      <c r="AA160" s="40">
        <v>38.1</v>
      </c>
      <c r="AB160" s="40"/>
      <c r="AC160" s="40"/>
      <c r="AD160" s="40"/>
      <c r="AE160" s="40">
        <v>51</v>
      </c>
      <c r="AF160" s="40"/>
      <c r="AG160" s="40"/>
      <c r="AH160" s="40"/>
      <c r="AI160" s="40"/>
      <c r="AJ160" s="40">
        <v>61.5</v>
      </c>
      <c r="AK160" s="40"/>
      <c r="AL160" s="40">
        <v>23.1</v>
      </c>
      <c r="AM160" s="40"/>
      <c r="AN160" s="40">
        <v>48.9</v>
      </c>
      <c r="AO160" s="40">
        <v>45.2</v>
      </c>
      <c r="AP160" s="40"/>
      <c r="AQ160" s="40"/>
      <c r="AR160" s="40"/>
      <c r="AS160" s="40">
        <v>68.599999999999994</v>
      </c>
      <c r="AT160" s="40"/>
      <c r="AU160" s="40">
        <v>38.299999999999997</v>
      </c>
      <c r="AV160" s="40">
        <v>36.299999999999997</v>
      </c>
      <c r="AW160" s="40">
        <v>27.4</v>
      </c>
      <c r="AX160" s="40">
        <v>26.7</v>
      </c>
      <c r="AY160" s="40"/>
      <c r="AZ160" s="40"/>
      <c r="BA160" s="40"/>
      <c r="BB160" s="40">
        <v>38.9</v>
      </c>
      <c r="BC160" s="40">
        <v>52.4</v>
      </c>
      <c r="BD160" s="40"/>
      <c r="BE160" s="40">
        <v>38.299999999999997</v>
      </c>
      <c r="BF160" s="40">
        <v>36.5</v>
      </c>
      <c r="BG160" s="40"/>
      <c r="BH160" s="40"/>
      <c r="BI160" s="40"/>
      <c r="BJ160" s="40">
        <v>37.799999999999997</v>
      </c>
      <c r="BK160" s="40"/>
      <c r="BL160" s="40">
        <v>57.7</v>
      </c>
      <c r="BM160" s="40"/>
      <c r="BN160" s="40"/>
      <c r="BO160" s="40"/>
      <c r="BP160" s="40"/>
      <c r="BQ160" s="40">
        <v>55.2</v>
      </c>
      <c r="BR160" s="40"/>
      <c r="BS160" s="40"/>
      <c r="BT160" s="40"/>
      <c r="BU160" s="40"/>
      <c r="BV160" s="40"/>
      <c r="BW160" s="40"/>
      <c r="BX160" s="40"/>
      <c r="BY160" s="40"/>
      <c r="BZ160" s="40">
        <v>31.6</v>
      </c>
      <c r="CA160" s="40">
        <v>37.9</v>
      </c>
      <c r="CB160" s="40"/>
      <c r="CC160" s="40">
        <v>58.9</v>
      </c>
      <c r="CD160" s="40">
        <v>53.2</v>
      </c>
      <c r="CE160" s="40">
        <v>39.1</v>
      </c>
      <c r="CF160" s="40"/>
      <c r="CG160" s="40">
        <v>41.9</v>
      </c>
      <c r="CH160" s="39">
        <f t="shared" ref="CH160:CH161" si="52">AVERAGE(I160,L160,N160:O160,R160:S160,W160,Y160,AA160,AE160,AJ160,AL160,AN160:AO160,AS160,AU160:AX160,BB160:BC160,BE160:BF160,BJ160,BL160,BQ160,BZ160:CA160,CC160:CE160)</f>
        <v>43.116129032258058</v>
      </c>
      <c r="CI160" s="37">
        <f t="shared" ref="CI160:CI161" si="53">AVERAGE(T160,AE160,O160,AQ160,AY160)</f>
        <v>52.6</v>
      </c>
      <c r="CJ160" s="37">
        <f t="shared" ref="CJ160:CJ161" si="54">AVERAGE(L160,N160,AS160,BJ160,BQ160)</f>
        <v>46.98</v>
      </c>
    </row>
    <row r="161" spans="2:88" ht="21" x14ac:dyDescent="0.35">
      <c r="B161" s="65">
        <v>158</v>
      </c>
      <c r="C161" s="51" t="s">
        <v>108</v>
      </c>
      <c r="D161" s="56" t="s">
        <v>246</v>
      </c>
      <c r="E161" s="52" t="s">
        <v>118</v>
      </c>
      <c r="F161" s="40"/>
      <c r="G161" s="40"/>
      <c r="H161" s="40"/>
      <c r="I161" s="40">
        <v>14</v>
      </c>
      <c r="J161" s="40"/>
      <c r="K161" s="40"/>
      <c r="L161" s="40">
        <v>35.299999999999997</v>
      </c>
      <c r="M161" s="40"/>
      <c r="N161" s="40">
        <v>20.6</v>
      </c>
      <c r="O161" s="40">
        <v>46.7</v>
      </c>
      <c r="P161" s="40"/>
      <c r="Q161" s="40"/>
      <c r="R161" s="40">
        <v>12.2</v>
      </c>
      <c r="S161" s="40">
        <v>16.3</v>
      </c>
      <c r="T161" s="40"/>
      <c r="U161" s="40"/>
      <c r="V161" s="40"/>
      <c r="W161" s="40">
        <v>18.100000000000001</v>
      </c>
      <c r="X161" s="40"/>
      <c r="Y161" s="40">
        <v>11.9</v>
      </c>
      <c r="Z161" s="40"/>
      <c r="AA161" s="40">
        <v>22.5</v>
      </c>
      <c r="AB161" s="40"/>
      <c r="AC161" s="40"/>
      <c r="AD161" s="40"/>
      <c r="AE161" s="40">
        <v>27.1</v>
      </c>
      <c r="AF161" s="40"/>
      <c r="AG161" s="40"/>
      <c r="AH161" s="40"/>
      <c r="AI161" s="40"/>
      <c r="AJ161" s="40">
        <v>23.4</v>
      </c>
      <c r="AK161" s="40"/>
      <c r="AL161" s="40">
        <v>1.5</v>
      </c>
      <c r="AM161" s="40"/>
      <c r="AN161" s="40">
        <v>37.9</v>
      </c>
      <c r="AO161" s="40">
        <v>27.9</v>
      </c>
      <c r="AP161" s="40"/>
      <c r="AQ161" s="40"/>
      <c r="AR161" s="40"/>
      <c r="AS161" s="40">
        <v>39.200000000000003</v>
      </c>
      <c r="AT161" s="40"/>
      <c r="AU161" s="40">
        <v>29.6</v>
      </c>
      <c r="AV161" s="40">
        <v>16.399999999999999</v>
      </c>
      <c r="AW161" s="40">
        <v>4.2</v>
      </c>
      <c r="AX161" s="40">
        <v>23.4</v>
      </c>
      <c r="AY161" s="40"/>
      <c r="AZ161" s="40"/>
      <c r="BA161" s="40"/>
      <c r="BB161" s="40">
        <v>33.299999999999997</v>
      </c>
      <c r="BC161" s="40">
        <v>33.799999999999997</v>
      </c>
      <c r="BD161" s="40"/>
      <c r="BE161" s="40">
        <v>38.5</v>
      </c>
      <c r="BF161" s="40">
        <v>23.7</v>
      </c>
      <c r="BG161" s="40"/>
      <c r="BH161" s="40"/>
      <c r="BI161" s="40"/>
      <c r="BJ161" s="40">
        <v>20.9</v>
      </c>
      <c r="BK161" s="40"/>
      <c r="BL161" s="40">
        <v>33.299999999999997</v>
      </c>
      <c r="BM161" s="40"/>
      <c r="BN161" s="40"/>
      <c r="BO161" s="40"/>
      <c r="BP161" s="40"/>
      <c r="BQ161" s="40">
        <v>18.7</v>
      </c>
      <c r="BR161" s="40"/>
      <c r="BS161" s="40"/>
      <c r="BT161" s="40"/>
      <c r="BU161" s="40"/>
      <c r="BV161" s="40"/>
      <c r="BW161" s="40"/>
      <c r="BX161" s="40"/>
      <c r="BY161" s="40"/>
      <c r="BZ161" s="40">
        <v>10.4</v>
      </c>
      <c r="CA161" s="40">
        <v>10.9</v>
      </c>
      <c r="CB161" s="40"/>
      <c r="CC161" s="40">
        <v>50</v>
      </c>
      <c r="CD161" s="40">
        <v>54.7</v>
      </c>
      <c r="CE161" s="40">
        <v>18.7</v>
      </c>
      <c r="CF161" s="40"/>
      <c r="CG161" s="40">
        <v>21.1</v>
      </c>
      <c r="CH161" s="39">
        <f t="shared" si="52"/>
        <v>25.003225806451614</v>
      </c>
      <c r="CI161" s="37">
        <f t="shared" si="53"/>
        <v>36.900000000000006</v>
      </c>
      <c r="CJ161" s="37">
        <f t="shared" si="54"/>
        <v>26.939999999999998</v>
      </c>
    </row>
    <row r="162" spans="2:88" x14ac:dyDescent="0.35">
      <c r="B162" s="65">
        <v>159</v>
      </c>
      <c r="C162" s="51" t="s">
        <v>108</v>
      </c>
      <c r="D162" s="56"/>
      <c r="E162" s="52"/>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40"/>
      <c r="BM162" s="40"/>
      <c r="BN162" s="40"/>
      <c r="BO162" s="40"/>
      <c r="BP162" s="40"/>
      <c r="BQ162" s="40"/>
      <c r="BR162" s="40"/>
      <c r="BS162" s="40"/>
      <c r="BT162" s="40"/>
      <c r="BU162" s="40"/>
      <c r="BV162" s="40"/>
      <c r="BW162" s="40"/>
      <c r="BX162" s="40"/>
      <c r="BY162" s="40"/>
      <c r="BZ162" s="40"/>
      <c r="CA162" s="40"/>
      <c r="CB162" s="40"/>
      <c r="CC162" s="40"/>
      <c r="CD162" s="40"/>
      <c r="CE162" s="40"/>
      <c r="CF162" s="40"/>
      <c r="CG162" s="40"/>
      <c r="CH162" s="39"/>
      <c r="CI162" s="37"/>
      <c r="CJ162" s="37"/>
    </row>
    <row r="163" spans="2:88" x14ac:dyDescent="0.35">
      <c r="B163" s="65">
        <v>160</v>
      </c>
      <c r="C163" s="51" t="s">
        <v>108</v>
      </c>
      <c r="D163" s="60" t="s">
        <v>163</v>
      </c>
      <c r="E163" s="52"/>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c r="BL163" s="40"/>
      <c r="BM163" s="40"/>
      <c r="BN163" s="40"/>
      <c r="BO163" s="40"/>
      <c r="BP163" s="40"/>
      <c r="BQ163" s="40"/>
      <c r="BR163" s="40"/>
      <c r="BS163" s="40"/>
      <c r="BT163" s="40"/>
      <c r="BU163" s="40"/>
      <c r="BV163" s="40"/>
      <c r="BW163" s="40"/>
      <c r="BX163" s="40"/>
      <c r="BY163" s="40"/>
      <c r="BZ163" s="40"/>
      <c r="CA163" s="40"/>
      <c r="CB163" s="40"/>
      <c r="CC163" s="40"/>
      <c r="CD163" s="40"/>
      <c r="CE163" s="40"/>
      <c r="CF163" s="40"/>
      <c r="CG163" s="40"/>
      <c r="CH163" s="39"/>
      <c r="CI163" s="37"/>
      <c r="CJ163" s="37"/>
    </row>
    <row r="164" spans="2:88" ht="21" x14ac:dyDescent="0.35">
      <c r="B164" s="65">
        <v>161</v>
      </c>
      <c r="C164" s="51" t="s">
        <v>108</v>
      </c>
      <c r="D164" s="56" t="s">
        <v>164</v>
      </c>
      <c r="E164" s="52" t="s">
        <v>165</v>
      </c>
      <c r="F164" s="40"/>
      <c r="G164" s="40"/>
      <c r="H164" s="40">
        <v>180.59855521155831</v>
      </c>
      <c r="I164" s="40">
        <v>124.66001813236628</v>
      </c>
      <c r="J164" s="40">
        <v>875.48638132295719</v>
      </c>
      <c r="K164" s="40">
        <v>161.89962223421477</v>
      </c>
      <c r="L164" s="40">
        <v>139.95801259622112</v>
      </c>
      <c r="M164" s="40"/>
      <c r="N164" s="40"/>
      <c r="O164" s="40">
        <v>72.107505735824319</v>
      </c>
      <c r="P164" s="40"/>
      <c r="Q164" s="40"/>
      <c r="R164" s="40">
        <v>201.61290322580643</v>
      </c>
      <c r="S164" s="40">
        <v>204.12792016330232</v>
      </c>
      <c r="T164" s="40"/>
      <c r="U164" s="40"/>
      <c r="V164" s="40"/>
      <c r="W164" s="40">
        <v>136.36983499249965</v>
      </c>
      <c r="X164" s="40"/>
      <c r="Y164" s="40">
        <v>209.68356843309186</v>
      </c>
      <c r="Z164" s="40"/>
      <c r="AA164" s="40">
        <v>94.195219592605682</v>
      </c>
      <c r="AB164" s="40">
        <v>384.61538461538464</v>
      </c>
      <c r="AC164" s="40"/>
      <c r="AD164" s="40">
        <v>535.88070829450135</v>
      </c>
      <c r="AE164" s="40">
        <v>166.09672691744015</v>
      </c>
      <c r="AF164" s="40">
        <v>259.25053028517561</v>
      </c>
      <c r="AG164" s="40">
        <v>252.75320454955767</v>
      </c>
      <c r="AH164" s="40"/>
      <c r="AI164" s="40"/>
      <c r="AJ164" s="40">
        <v>190.47619047619048</v>
      </c>
      <c r="AK164" s="40">
        <v>661.85318892900113</v>
      </c>
      <c r="AL164" s="40">
        <v>57.559478127398314</v>
      </c>
      <c r="AM164" s="40"/>
      <c r="AN164" s="40">
        <v>91.213134691395567</v>
      </c>
      <c r="AO164" s="40">
        <v>102.94117647058825</v>
      </c>
      <c r="AP164" s="40">
        <v>180.80458038270302</v>
      </c>
      <c r="AQ164" s="40"/>
      <c r="AR164" s="40"/>
      <c r="AS164" s="40"/>
      <c r="AT164" s="40"/>
      <c r="AU164" s="40"/>
      <c r="AV164" s="40">
        <v>121.71372930866603</v>
      </c>
      <c r="AW164" s="40">
        <v>1176.4705882352941</v>
      </c>
      <c r="AX164" s="40">
        <v>198.01980198019803</v>
      </c>
      <c r="AY164" s="40">
        <v>166.84045881126173</v>
      </c>
      <c r="AZ164" s="40"/>
      <c r="BA164" s="40"/>
      <c r="BB164" s="40">
        <v>68.663634022830664</v>
      </c>
      <c r="BC164" s="40">
        <v>180.80667593880389</v>
      </c>
      <c r="BD164" s="40"/>
      <c r="BE164" s="40">
        <v>145.91439688715954</v>
      </c>
      <c r="BF164" s="40">
        <v>86.9414014953921</v>
      </c>
      <c r="BG164" s="40"/>
      <c r="BH164" s="40">
        <v>520.1560468140442</v>
      </c>
      <c r="BI164" s="40"/>
      <c r="BJ164" s="40"/>
      <c r="BK164" s="40"/>
      <c r="BL164" s="40">
        <v>226.67170381564034</v>
      </c>
      <c r="BM164" s="40"/>
      <c r="BN164" s="40"/>
      <c r="BO164" s="40">
        <v>256.84931506849313</v>
      </c>
      <c r="BP164" s="40">
        <v>532.97801465689543</v>
      </c>
      <c r="BQ164" s="40"/>
      <c r="BR164" s="40"/>
      <c r="BS164" s="40">
        <v>314.79538300104934</v>
      </c>
      <c r="BT164" s="40">
        <v>621.11801242236015</v>
      </c>
      <c r="BU164" s="40"/>
      <c r="BV164" s="40"/>
      <c r="BW164" s="40">
        <v>580.40286787299419</v>
      </c>
      <c r="BX164" s="40"/>
      <c r="BY164" s="40"/>
      <c r="BZ164" s="40">
        <v>119.77243237848089</v>
      </c>
      <c r="CA164" s="40">
        <v>206.82523267838678</v>
      </c>
      <c r="CB164" s="40">
        <v>385.72806171648989</v>
      </c>
      <c r="CC164" s="40">
        <v>98.284488920657608</v>
      </c>
      <c r="CD164" s="40">
        <v>271.10766847405108</v>
      </c>
      <c r="CE164" s="40">
        <v>75.052536775743022</v>
      </c>
      <c r="CF164" s="40"/>
      <c r="CG164" s="40">
        <v>168.6820245765787</v>
      </c>
      <c r="CH164" s="39">
        <f>AVERAGE(I164,L164,N164:O164,R164:S164,W164,Y164,AA164,AE164,AJ164,AL164,AN164:AO164,AS164,AU164:AX164,BB164:BC164,BE164:BF164,BJ164,BL164,BQ164,BZ164:CA164,CC164:CE164)</f>
        <v>183.35561463330896</v>
      </c>
      <c r="CI164" s="37">
        <f t="shared" ref="CI164:CI166" si="55">AVERAGE(T164,AE164,O164,AQ164,AY164)</f>
        <v>135.01489715484206</v>
      </c>
      <c r="CJ164" s="37">
        <f t="shared" ref="CJ164:CJ166" si="56">AVERAGE(L164,N164,AS164,BJ164,BQ164)</f>
        <v>139.95801259622112</v>
      </c>
    </row>
    <row r="165" spans="2:88" ht="21" x14ac:dyDescent="0.35">
      <c r="B165" s="65">
        <v>162</v>
      </c>
      <c r="C165" s="51" t="s">
        <v>108</v>
      </c>
      <c r="D165" s="56" t="s">
        <v>166</v>
      </c>
      <c r="E165" s="52" t="s">
        <v>165</v>
      </c>
      <c r="F165" s="40"/>
      <c r="G165" s="40">
        <v>1341.4634146341464</v>
      </c>
      <c r="H165" s="40">
        <v>657.21649484536078</v>
      </c>
      <c r="I165" s="40">
        <v>143.93666786613889</v>
      </c>
      <c r="J165" s="40">
        <v>1066.5312341289994</v>
      </c>
      <c r="K165" s="40">
        <v>736.45449763282477</v>
      </c>
      <c r="L165" s="40">
        <v>150.8088840142583</v>
      </c>
      <c r="M165" s="40"/>
      <c r="N165" s="40">
        <v>61.392065075588981</v>
      </c>
      <c r="O165" s="40">
        <v>281.13000548546353</v>
      </c>
      <c r="P165" s="40"/>
      <c r="Q165" s="40">
        <v>517.97684338817794</v>
      </c>
      <c r="R165" s="40">
        <v>649.63187527067998</v>
      </c>
      <c r="S165" s="40">
        <v>355.50411309991318</v>
      </c>
      <c r="T165" s="40">
        <v>776.91453940066594</v>
      </c>
      <c r="U165" s="40">
        <v>936.32958801498125</v>
      </c>
      <c r="V165" s="40"/>
      <c r="W165" s="40">
        <v>223.18314967219973</v>
      </c>
      <c r="X165" s="40">
        <v>777.60497667185075</v>
      </c>
      <c r="Y165" s="40">
        <v>493.85204595847608</v>
      </c>
      <c r="Z165" s="40"/>
      <c r="AA165" s="40">
        <v>90.161163079003714</v>
      </c>
      <c r="AB165" s="40">
        <v>498.33887043189367</v>
      </c>
      <c r="AC165" s="40">
        <v>434.78260869565219</v>
      </c>
      <c r="AD165" s="40">
        <v>776.03977203831698</v>
      </c>
      <c r="AE165" s="40">
        <v>229.01523449168573</v>
      </c>
      <c r="AF165" s="40">
        <v>846.07481718740553</v>
      </c>
      <c r="AG165" s="40">
        <v>556.25336443567198</v>
      </c>
      <c r="AH165" s="40"/>
      <c r="AI165" s="40"/>
      <c r="AJ165" s="40">
        <v>331.0681303362955</v>
      </c>
      <c r="AK165" s="40">
        <v>1001.2515644555695</v>
      </c>
      <c r="AL165" s="40">
        <v>222.42817423540313</v>
      </c>
      <c r="AM165" s="40">
        <v>598.35452505609567</v>
      </c>
      <c r="AN165" s="40">
        <v>268.62279161070359</v>
      </c>
      <c r="AO165" s="40">
        <v>228.60875244937947</v>
      </c>
      <c r="AP165" s="40">
        <v>774.93261455525601</v>
      </c>
      <c r="AQ165" s="40"/>
      <c r="AR165" s="40">
        <v>418.84816753926708</v>
      </c>
      <c r="AS165" s="40">
        <v>93.622001170275013</v>
      </c>
      <c r="AT165" s="40"/>
      <c r="AU165" s="40">
        <v>683.24678874009294</v>
      </c>
      <c r="AV165" s="40">
        <v>340.86605226612801</v>
      </c>
      <c r="AW165" s="40">
        <v>1064.2341315089318</v>
      </c>
      <c r="AX165" s="40">
        <v>269.43005181347149</v>
      </c>
      <c r="AY165" s="40">
        <v>621.6328222130129</v>
      </c>
      <c r="AZ165" s="40">
        <v>468.11000585137509</v>
      </c>
      <c r="BA165" s="40">
        <v>341.58838599487615</v>
      </c>
      <c r="BB165" s="40">
        <v>94.29110234870565</v>
      </c>
      <c r="BC165" s="40">
        <v>265.77143656455451</v>
      </c>
      <c r="BD165" s="40"/>
      <c r="BE165" s="40">
        <v>148.73574615765989</v>
      </c>
      <c r="BF165" s="40">
        <v>634.86305097043351</v>
      </c>
      <c r="BG165" s="40"/>
      <c r="BH165" s="40">
        <v>435.09789702683105</v>
      </c>
      <c r="BI165" s="40"/>
      <c r="BJ165" s="40">
        <v>136.84570646595964</v>
      </c>
      <c r="BK165" s="40"/>
      <c r="BL165" s="40">
        <v>394.12396990326044</v>
      </c>
      <c r="BM165" s="40"/>
      <c r="BN165" s="40"/>
      <c r="BO165" s="40">
        <v>1321.5859030837005</v>
      </c>
      <c r="BP165" s="40"/>
      <c r="BQ165" s="40">
        <v>175.9014951627089</v>
      </c>
      <c r="BR165" s="40"/>
      <c r="BS165" s="40">
        <v>378.42951750236517</v>
      </c>
      <c r="BT165" s="40"/>
      <c r="BU165" s="40"/>
      <c r="BV165" s="40">
        <v>911.57702825888782</v>
      </c>
      <c r="BW165" s="40">
        <v>1119.537739256049</v>
      </c>
      <c r="BX165" s="40">
        <v>564.81219994351886</v>
      </c>
      <c r="BY165" s="40"/>
      <c r="BZ165" s="40">
        <v>106.08544700549714</v>
      </c>
      <c r="CA165" s="40">
        <v>206.12018392262564</v>
      </c>
      <c r="CB165" s="40">
        <v>1161.6650532429817</v>
      </c>
      <c r="CC165" s="40">
        <v>325.23850823937556</v>
      </c>
      <c r="CD165" s="40"/>
      <c r="CE165" s="40">
        <v>329.15863840719334</v>
      </c>
      <c r="CF165" s="40"/>
      <c r="CG165" s="40">
        <v>385.27744150241011</v>
      </c>
      <c r="CH165" s="39">
        <f>AVERAGE(I165,L165,N165:O165,R165:S165,W165,Y165,AA165,AE165,AJ165,AL165,AN165:AO165,AS165,AU165:AX165,BB165:BC165,BE165:BF165,BJ165,BL165,BQ165,BZ165:CA165,CC165:CE165)</f>
        <v>299.92924544306874</v>
      </c>
      <c r="CI165" s="37">
        <f t="shared" si="55"/>
        <v>477.17315039770699</v>
      </c>
      <c r="CJ165" s="37">
        <f t="shared" si="56"/>
        <v>123.71403037775818</v>
      </c>
    </row>
    <row r="166" spans="2:88" ht="21" x14ac:dyDescent="0.35">
      <c r="B166" s="65">
        <v>163</v>
      </c>
      <c r="C166" s="51" t="s">
        <v>108</v>
      </c>
      <c r="D166" s="56" t="s">
        <v>167</v>
      </c>
      <c r="E166" s="52" t="s">
        <v>165</v>
      </c>
      <c r="F166" s="40"/>
      <c r="G166" s="40"/>
      <c r="H166" s="40">
        <v>263.91016200294553</v>
      </c>
      <c r="I166" s="40">
        <v>15.463377931891777</v>
      </c>
      <c r="J166" s="40">
        <v>21.821567631623484</v>
      </c>
      <c r="K166" s="40">
        <v>354.88339470454144</v>
      </c>
      <c r="L166" s="40">
        <v>7.7529476281875604</v>
      </c>
      <c r="M166" s="40"/>
      <c r="N166" s="40"/>
      <c r="O166" s="40">
        <v>289.87620306188603</v>
      </c>
      <c r="P166" s="40"/>
      <c r="Q166" s="40"/>
      <c r="R166" s="40">
        <v>222.21741013425728</v>
      </c>
      <c r="S166" s="40">
        <v>74.157514961946376</v>
      </c>
      <c r="T166" s="40"/>
      <c r="U166" s="40"/>
      <c r="V166" s="40"/>
      <c r="W166" s="40">
        <v>63.660203654624084</v>
      </c>
      <c r="X166" s="40"/>
      <c r="Y166" s="40">
        <v>135.52253028165143</v>
      </c>
      <c r="Z166" s="40"/>
      <c r="AA166" s="40">
        <v>-4.2826552462526886</v>
      </c>
      <c r="AB166" s="40">
        <v>29.568106312292347</v>
      </c>
      <c r="AC166" s="40"/>
      <c r="AD166" s="40">
        <v>44.815769634280734</v>
      </c>
      <c r="AE166" s="40">
        <v>37.880642648376678</v>
      </c>
      <c r="AF166" s="40">
        <v>226.35413175692375</v>
      </c>
      <c r="AG166" s="40">
        <v>120.07767040065625</v>
      </c>
      <c r="AH166" s="40"/>
      <c r="AI166" s="40"/>
      <c r="AJ166" s="40">
        <v>73.810768426555128</v>
      </c>
      <c r="AK166" s="40">
        <v>51.280009102286961</v>
      </c>
      <c r="AL166" s="40">
        <v>286.43188137164037</v>
      </c>
      <c r="AM166" s="40"/>
      <c r="AN166" s="40">
        <v>194.50012053586801</v>
      </c>
      <c r="AO166" s="40">
        <v>122.07707380796859</v>
      </c>
      <c r="AP166" s="40">
        <v>328.60231356693623</v>
      </c>
      <c r="AQ166" s="40"/>
      <c r="AR166" s="40"/>
      <c r="AS166" s="40"/>
      <c r="AT166" s="40"/>
      <c r="AU166" s="40"/>
      <c r="AV166" s="40">
        <v>180.05554854185075</v>
      </c>
      <c r="AW166" s="40">
        <v>-9.5400988217408003</v>
      </c>
      <c r="AX166" s="40">
        <v>36.062176165803102</v>
      </c>
      <c r="AY166" s="40">
        <v>272.59117281392463</v>
      </c>
      <c r="AZ166" s="40"/>
      <c r="BA166" s="40"/>
      <c r="BB166" s="40">
        <v>37.32320418309618</v>
      </c>
      <c r="BC166" s="40">
        <v>46.992048376857454</v>
      </c>
      <c r="BD166" s="40"/>
      <c r="BE166" s="40">
        <v>1.9335647000495721</v>
      </c>
      <c r="BF166" s="40">
        <v>630.21948122619267</v>
      </c>
      <c r="BG166" s="40"/>
      <c r="BH166" s="40">
        <v>-16.352429296591726</v>
      </c>
      <c r="BI166" s="40"/>
      <c r="BJ166" s="40"/>
      <c r="BK166" s="40"/>
      <c r="BL166" s="40">
        <v>73.87435805565508</v>
      </c>
      <c r="BM166" s="40"/>
      <c r="BN166" s="40"/>
      <c r="BO166" s="40">
        <v>414.53744493392082</v>
      </c>
      <c r="BP166" s="40">
        <v>-100</v>
      </c>
      <c r="BQ166" s="40"/>
      <c r="BR166" s="40"/>
      <c r="BS166" s="40">
        <v>20.214443393251326</v>
      </c>
      <c r="BT166" s="40">
        <v>-100</v>
      </c>
      <c r="BU166" s="40"/>
      <c r="BV166" s="40"/>
      <c r="BW166" s="40">
        <v>92.889766957703984</v>
      </c>
      <c r="BX166" s="40"/>
      <c r="BY166" s="40"/>
      <c r="BZ166" s="40">
        <v>-11.427492204327008</v>
      </c>
      <c r="CA166" s="40">
        <v>-0.34089107341051139</v>
      </c>
      <c r="CB166" s="40">
        <v>201.16166505324298</v>
      </c>
      <c r="CC166" s="40">
        <v>230.9153985650083</v>
      </c>
      <c r="CD166" s="40">
        <v>-100</v>
      </c>
      <c r="CE166" s="40">
        <v>338.5709698137444</v>
      </c>
      <c r="CF166" s="40" t="e">
        <v>#DIV/0!</v>
      </c>
      <c r="CG166" s="40">
        <v>128.40456324230379</v>
      </c>
      <c r="CH166" s="39">
        <f>AVERAGE(I166,L166,N166:O166,R166:S166,W166,Y166,AA166,AE166,AJ166,AL166,AN166:AO166,AS166,AU166:AX166,BB166:BC166,BE166:BF166,BJ166,BL166,BQ166,BZ166:CA166,CC166:CE166)</f>
        <v>114.37331872028383</v>
      </c>
      <c r="CI166" s="37">
        <f t="shared" si="55"/>
        <v>200.11600617472914</v>
      </c>
      <c r="CJ166" s="37">
        <f t="shared" si="56"/>
        <v>7.7529476281875604</v>
      </c>
    </row>
    <row r="167" spans="2:88" x14ac:dyDescent="0.35">
      <c r="B167" s="65">
        <v>164</v>
      </c>
      <c r="C167" s="51" t="s">
        <v>108</v>
      </c>
      <c r="D167" s="43"/>
      <c r="E167" s="43"/>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41"/>
      <c r="BM167" s="41"/>
      <c r="BN167" s="41"/>
      <c r="BO167" s="41"/>
      <c r="BP167" s="41"/>
      <c r="BQ167" s="41"/>
      <c r="BR167" s="41"/>
      <c r="BS167" s="41"/>
      <c r="BT167" s="41"/>
      <c r="BU167" s="41"/>
      <c r="BV167" s="41"/>
      <c r="BW167" s="41"/>
      <c r="BX167" s="41"/>
      <c r="BY167" s="41"/>
      <c r="BZ167" s="41"/>
      <c r="CA167" s="41"/>
      <c r="CB167" s="41"/>
      <c r="CC167" s="41"/>
      <c r="CD167" s="41"/>
      <c r="CE167" s="41"/>
      <c r="CF167" s="41"/>
      <c r="CG167" s="41"/>
      <c r="CH167" s="41"/>
      <c r="CI167" s="41"/>
      <c r="CJ167" s="41"/>
    </row>
    <row r="168" spans="2:88" x14ac:dyDescent="0.35">
      <c r="B168" s="65">
        <v>165</v>
      </c>
      <c r="C168" s="51" t="s">
        <v>108</v>
      </c>
      <c r="D168" s="43"/>
      <c r="E168" s="43"/>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41"/>
      <c r="BM168" s="41"/>
      <c r="BN168" s="41"/>
      <c r="BO168" s="41"/>
      <c r="BP168" s="41"/>
      <c r="BQ168" s="41"/>
      <c r="BR168" s="41"/>
      <c r="BS168" s="41"/>
      <c r="BT168" s="41"/>
      <c r="BU168" s="41"/>
      <c r="BV168" s="41"/>
      <c r="BW168" s="41"/>
      <c r="BX168" s="41"/>
      <c r="BY168" s="41"/>
      <c r="BZ168" s="41"/>
      <c r="CA168" s="41"/>
      <c r="CB168" s="41"/>
      <c r="CC168" s="41"/>
      <c r="CD168" s="41"/>
      <c r="CE168" s="41"/>
      <c r="CF168" s="41"/>
      <c r="CG168" s="41"/>
      <c r="CH168" s="41"/>
      <c r="CI168" s="41"/>
      <c r="CJ168" s="41"/>
    </row>
    <row r="169" spans="2:88" x14ac:dyDescent="0.35">
      <c r="B169" s="65">
        <v>166</v>
      </c>
      <c r="C169" s="51" t="s">
        <v>108</v>
      </c>
      <c r="D169" s="43"/>
      <c r="E169" s="43"/>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41"/>
      <c r="BM169" s="41"/>
      <c r="BN169" s="41"/>
      <c r="BO169" s="41"/>
      <c r="BP169" s="41"/>
      <c r="BQ169" s="41"/>
      <c r="BR169" s="41"/>
      <c r="BS169" s="41"/>
      <c r="BT169" s="41"/>
      <c r="BU169" s="41"/>
      <c r="BV169" s="41"/>
      <c r="BW169" s="41"/>
      <c r="BX169" s="41"/>
      <c r="BY169" s="41"/>
      <c r="BZ169" s="41"/>
      <c r="CA169" s="41"/>
      <c r="CB169" s="41"/>
      <c r="CC169" s="41"/>
      <c r="CD169" s="41"/>
      <c r="CE169" s="41"/>
      <c r="CF169" s="41"/>
      <c r="CG169" s="41"/>
      <c r="CH169" s="41"/>
      <c r="CI169" s="41"/>
      <c r="CJ169" s="41"/>
    </row>
    <row r="170" spans="2:88" x14ac:dyDescent="0.35">
      <c r="B170" s="65">
        <v>167</v>
      </c>
      <c r="C170" s="51" t="s">
        <v>168</v>
      </c>
      <c r="D170" s="60" t="s">
        <v>169</v>
      </c>
      <c r="E170" s="43"/>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41"/>
      <c r="BM170" s="41"/>
      <c r="BN170" s="41"/>
      <c r="BO170" s="41"/>
      <c r="BP170" s="41"/>
      <c r="BQ170" s="41"/>
      <c r="BR170" s="41"/>
      <c r="BS170" s="41"/>
      <c r="BT170" s="41"/>
      <c r="BU170" s="41"/>
      <c r="BV170" s="41"/>
      <c r="BW170" s="41"/>
      <c r="BX170" s="41"/>
      <c r="BY170" s="41"/>
      <c r="BZ170" s="41"/>
      <c r="CA170" s="41"/>
      <c r="CB170" s="41"/>
      <c r="CC170" s="41"/>
      <c r="CD170" s="41"/>
      <c r="CE170" s="41"/>
      <c r="CF170" s="41"/>
      <c r="CG170" s="41"/>
      <c r="CH170" s="41"/>
      <c r="CI170" s="41"/>
      <c r="CJ170" s="41"/>
    </row>
    <row r="171" spans="2:88" ht="21" x14ac:dyDescent="0.35">
      <c r="B171" s="65">
        <v>168</v>
      </c>
      <c r="C171" s="51" t="s">
        <v>168</v>
      </c>
      <c r="D171" s="56" t="s">
        <v>198</v>
      </c>
      <c r="E171" s="52" t="s">
        <v>200</v>
      </c>
      <c r="F171" s="40">
        <v>93.097499999999997</v>
      </c>
      <c r="G171" s="40">
        <v>96.305000000000007</v>
      </c>
      <c r="H171" s="40">
        <v>94.707499999999982</v>
      </c>
      <c r="I171" s="40">
        <v>94.587499999999991</v>
      </c>
      <c r="J171" s="40">
        <v>95.83250000000001</v>
      </c>
      <c r="K171" s="40">
        <v>93.774999999999991</v>
      </c>
      <c r="L171" s="40">
        <v>93.4375</v>
      </c>
      <c r="M171" s="40">
        <v>95.31</v>
      </c>
      <c r="N171" s="40">
        <v>93.6</v>
      </c>
      <c r="O171" s="40">
        <v>94.23</v>
      </c>
      <c r="P171" s="40">
        <v>96.6875</v>
      </c>
      <c r="Q171" s="40">
        <v>94.11</v>
      </c>
      <c r="R171" s="40">
        <v>94.22</v>
      </c>
      <c r="S171" s="40">
        <v>94.107499999999987</v>
      </c>
      <c r="T171" s="40">
        <v>96.487499999999997</v>
      </c>
      <c r="U171" s="40">
        <v>94.72</v>
      </c>
      <c r="V171" s="40">
        <v>97.58</v>
      </c>
      <c r="W171" s="40">
        <v>94.86</v>
      </c>
      <c r="X171" s="40">
        <v>92.515000000000001</v>
      </c>
      <c r="Y171" s="40">
        <v>94.957499999999996</v>
      </c>
      <c r="Z171" s="40">
        <v>98.075000000000003</v>
      </c>
      <c r="AA171" s="40">
        <v>93.052499999999995</v>
      </c>
      <c r="AB171" s="40">
        <v>91.765000000000001</v>
      </c>
      <c r="AC171" s="40">
        <v>100</v>
      </c>
      <c r="AD171" s="40">
        <v>94.534999999999997</v>
      </c>
      <c r="AE171" s="40">
        <v>93.342500000000001</v>
      </c>
      <c r="AF171" s="40">
        <v>95.132499999999993</v>
      </c>
      <c r="AG171" s="40">
        <v>95.652500000000003</v>
      </c>
      <c r="AH171" s="40">
        <v>91.077500000000001</v>
      </c>
      <c r="AI171" s="40">
        <v>100</v>
      </c>
      <c r="AJ171" s="40">
        <v>92.669999999999987</v>
      </c>
      <c r="AK171" s="40">
        <v>97.81</v>
      </c>
      <c r="AL171" s="40">
        <v>94.25</v>
      </c>
      <c r="AM171" s="40">
        <v>93.470000000000013</v>
      </c>
      <c r="AN171" s="40">
        <v>93.152500000000003</v>
      </c>
      <c r="AO171" s="40">
        <v>96.452500000000001</v>
      </c>
      <c r="AP171" s="40">
        <v>95.652500000000003</v>
      </c>
      <c r="AQ171" s="40">
        <v>90.057500000000005</v>
      </c>
      <c r="AR171" s="40">
        <v>95.542500000000004</v>
      </c>
      <c r="AS171" s="40">
        <v>93.902500000000003</v>
      </c>
      <c r="AT171" s="40">
        <v>98.332499999999996</v>
      </c>
      <c r="AU171" s="40">
        <v>93.427500000000009</v>
      </c>
      <c r="AV171" s="40">
        <v>94.555000000000007</v>
      </c>
      <c r="AW171" s="40">
        <v>89.814999999999998</v>
      </c>
      <c r="AX171" s="40">
        <v>94.152500000000003</v>
      </c>
      <c r="AY171" s="40">
        <v>93.297499999999999</v>
      </c>
      <c r="AZ171" s="40">
        <v>96.269999999999982</v>
      </c>
      <c r="BA171" s="40">
        <v>95.382500000000007</v>
      </c>
      <c r="BB171" s="40">
        <v>93.300000000000011</v>
      </c>
      <c r="BC171" s="40">
        <v>95.417500000000004</v>
      </c>
      <c r="BD171" s="40">
        <v>93.197499999999991</v>
      </c>
      <c r="BE171" s="40">
        <v>93.149999999999991</v>
      </c>
      <c r="BF171" s="40">
        <v>93.51</v>
      </c>
      <c r="BG171" s="40">
        <v>91.26</v>
      </c>
      <c r="BH171" s="40">
        <v>96.297499999999985</v>
      </c>
      <c r="BI171" s="40">
        <v>98.28</v>
      </c>
      <c r="BJ171" s="40">
        <v>95.1</v>
      </c>
      <c r="BK171" s="40">
        <v>95.007500000000007</v>
      </c>
      <c r="BL171" s="40">
        <v>93.232499999999987</v>
      </c>
      <c r="BM171" s="40">
        <v>100</v>
      </c>
      <c r="BN171" s="40">
        <v>93.302499999999995</v>
      </c>
      <c r="BO171" s="40">
        <v>97.007499999999993</v>
      </c>
      <c r="BP171" s="40">
        <v>96.449999999999989</v>
      </c>
      <c r="BQ171" s="40">
        <v>93.820000000000007</v>
      </c>
      <c r="BR171" s="40">
        <v>92.292500000000004</v>
      </c>
      <c r="BS171" s="40">
        <v>91.692499999999995</v>
      </c>
      <c r="BT171" s="40">
        <v>93.95</v>
      </c>
      <c r="BU171" s="40">
        <v>86.42</v>
      </c>
      <c r="BV171" s="40">
        <v>94.125</v>
      </c>
      <c r="BW171" s="40">
        <v>98.81</v>
      </c>
      <c r="BX171" s="40">
        <v>96.727499999999992</v>
      </c>
      <c r="BY171" s="40">
        <v>100</v>
      </c>
      <c r="BZ171" s="40">
        <v>95.327500000000001</v>
      </c>
      <c r="CA171" s="40">
        <v>94.977499999999992</v>
      </c>
      <c r="CB171" s="40">
        <v>97.167500000000004</v>
      </c>
      <c r="CC171" s="40">
        <v>93.72</v>
      </c>
      <c r="CD171" s="40">
        <v>94.350000000000009</v>
      </c>
      <c r="CE171" s="40">
        <v>94.162499999999994</v>
      </c>
      <c r="CF171" s="40">
        <v>98.61</v>
      </c>
      <c r="CG171" s="40">
        <v>94.232500000000002</v>
      </c>
      <c r="CH171" s="39">
        <f>AVERAGE(I171,L171,N171:O171,R171:S171,W171,Y171,AA171,AE171,AJ171,AL171,AN171:AO171,AS171,AU171:AX171,BB171:BC171,BE171:BF171,BJ171,BL171,BQ171,BZ171:CA171,CC171:CE171)</f>
        <v>93.962580645161282</v>
      </c>
      <c r="CI171" s="37">
        <f t="shared" ref="CI171:CI172" si="57">AVERAGE(T171,AE171,O171,AQ171,AY171)</f>
        <v>93.483000000000004</v>
      </c>
      <c r="CJ171" s="37">
        <f t="shared" ref="CJ171:CJ172" si="58">AVERAGE(L171,N171,AS171,BJ171,BQ171)</f>
        <v>93.971999999999994</v>
      </c>
    </row>
    <row r="172" spans="2:88" ht="21" x14ac:dyDescent="0.35">
      <c r="B172" s="65">
        <v>169</v>
      </c>
      <c r="C172" s="51" t="s">
        <v>168</v>
      </c>
      <c r="D172" s="56" t="s">
        <v>199</v>
      </c>
      <c r="E172" s="52" t="s">
        <v>200</v>
      </c>
      <c r="F172" s="40">
        <v>98.61</v>
      </c>
      <c r="G172" s="40">
        <v>90.974999999999994</v>
      </c>
      <c r="H172" s="40">
        <v>95.110000000000014</v>
      </c>
      <c r="I172" s="40">
        <v>94.082499999999996</v>
      </c>
      <c r="J172" s="40">
        <v>93.064999999999998</v>
      </c>
      <c r="K172" s="40">
        <v>93.757499999999993</v>
      </c>
      <c r="L172" s="40">
        <v>91.757500000000007</v>
      </c>
      <c r="M172" s="40">
        <v>92.27000000000001</v>
      </c>
      <c r="N172" s="40">
        <v>92.284999999999997</v>
      </c>
      <c r="O172" s="40">
        <v>91.570000000000007</v>
      </c>
      <c r="P172" s="40">
        <v>91.16749999999999</v>
      </c>
      <c r="Q172" s="40">
        <v>95.347499999999997</v>
      </c>
      <c r="R172" s="40">
        <v>93.087500000000006</v>
      </c>
      <c r="S172" s="40">
        <v>91.015000000000015</v>
      </c>
      <c r="T172" s="40">
        <v>92.054999999999993</v>
      </c>
      <c r="U172" s="40">
        <v>91.52</v>
      </c>
      <c r="V172" s="40">
        <v>91.70750000000001</v>
      </c>
      <c r="W172" s="40">
        <v>94.725000000000009</v>
      </c>
      <c r="X172" s="40">
        <v>90.962500000000006</v>
      </c>
      <c r="Y172" s="40">
        <v>93.03</v>
      </c>
      <c r="Z172" s="40">
        <v>92.197499999999991</v>
      </c>
      <c r="AA172" s="40">
        <v>93.185000000000002</v>
      </c>
      <c r="AB172" s="40">
        <v>91.622500000000002</v>
      </c>
      <c r="AC172" s="40">
        <v>94.252499999999998</v>
      </c>
      <c r="AD172" s="40">
        <v>96.93</v>
      </c>
      <c r="AE172" s="40">
        <v>93.352499999999992</v>
      </c>
      <c r="AF172" s="40">
        <v>90.99</v>
      </c>
      <c r="AG172" s="40">
        <v>93.46</v>
      </c>
      <c r="AH172" s="40">
        <v>89.097499999999997</v>
      </c>
      <c r="AI172" s="40">
        <v>85.272500000000008</v>
      </c>
      <c r="AJ172" s="40">
        <v>96.875</v>
      </c>
      <c r="AK172" s="40">
        <v>91.554999999999993</v>
      </c>
      <c r="AL172" s="40">
        <v>96.335000000000008</v>
      </c>
      <c r="AM172" s="40">
        <v>91.185000000000002</v>
      </c>
      <c r="AN172" s="40">
        <v>92.422499999999999</v>
      </c>
      <c r="AO172" s="40">
        <v>90.697500000000005</v>
      </c>
      <c r="AP172" s="40">
        <v>91.512500000000003</v>
      </c>
      <c r="AQ172" s="40">
        <v>95.007499999999993</v>
      </c>
      <c r="AR172" s="40">
        <v>90.077500000000001</v>
      </c>
      <c r="AS172" s="40">
        <v>90.9375</v>
      </c>
      <c r="AT172" s="40">
        <v>90.06</v>
      </c>
      <c r="AU172" s="40">
        <v>89.477499999999992</v>
      </c>
      <c r="AV172" s="40">
        <v>92.522499999999994</v>
      </c>
      <c r="AW172" s="40">
        <v>91.087500000000006</v>
      </c>
      <c r="AX172" s="40">
        <v>88.047499999999999</v>
      </c>
      <c r="AY172" s="40">
        <v>91.995000000000005</v>
      </c>
      <c r="AZ172" s="40">
        <v>90.574999999999989</v>
      </c>
      <c r="BA172" s="40">
        <v>92.762499999999989</v>
      </c>
      <c r="BB172" s="40">
        <v>93.28</v>
      </c>
      <c r="BC172" s="40">
        <v>89.672499999999999</v>
      </c>
      <c r="BD172" s="40">
        <v>90.25500000000001</v>
      </c>
      <c r="BE172" s="40">
        <v>93.372499999999988</v>
      </c>
      <c r="BF172" s="40">
        <v>90.532499999999999</v>
      </c>
      <c r="BG172" s="40">
        <v>91.142499999999998</v>
      </c>
      <c r="BH172" s="40">
        <v>85.134999999999991</v>
      </c>
      <c r="BI172" s="40">
        <v>94.9375</v>
      </c>
      <c r="BJ172" s="40">
        <v>94.474999999999994</v>
      </c>
      <c r="BK172" s="40">
        <v>92.289999999999992</v>
      </c>
      <c r="BL172" s="40">
        <v>94.13</v>
      </c>
      <c r="BM172" s="40">
        <v>87.157499999999999</v>
      </c>
      <c r="BN172" s="40">
        <v>90.877499999999998</v>
      </c>
      <c r="BO172" s="40">
        <v>92.172499999999999</v>
      </c>
      <c r="BP172" s="40">
        <v>93.764999999999986</v>
      </c>
      <c r="BQ172" s="40">
        <v>92.632499999999993</v>
      </c>
      <c r="BR172" s="40">
        <v>89.355000000000004</v>
      </c>
      <c r="BS172" s="40">
        <v>92.477499999999992</v>
      </c>
      <c r="BT172" s="40">
        <v>92.732499999999987</v>
      </c>
      <c r="BU172" s="40">
        <v>91.882499999999993</v>
      </c>
      <c r="BV172" s="40">
        <v>89.034999999999997</v>
      </c>
      <c r="BW172" s="40">
        <v>92.435000000000002</v>
      </c>
      <c r="BX172" s="40">
        <v>95.057500000000005</v>
      </c>
      <c r="BY172" s="40">
        <v>92.452500000000001</v>
      </c>
      <c r="BZ172" s="40">
        <v>93.75</v>
      </c>
      <c r="CA172" s="40">
        <v>91.210000000000008</v>
      </c>
      <c r="CB172" s="40">
        <v>93.157499999999999</v>
      </c>
      <c r="CC172" s="40">
        <v>94.372500000000002</v>
      </c>
      <c r="CD172" s="40">
        <v>90.397499999999994</v>
      </c>
      <c r="CE172" s="40">
        <v>90.894999999999996</v>
      </c>
      <c r="CF172" s="40">
        <v>90.177499999999995</v>
      </c>
      <c r="CG172" s="40">
        <v>98.61</v>
      </c>
      <c r="CH172" s="39">
        <v>91.24</v>
      </c>
      <c r="CI172" s="37">
        <f t="shared" si="57"/>
        <v>92.795999999999992</v>
      </c>
      <c r="CJ172" s="37">
        <f t="shared" si="58"/>
        <v>92.417500000000004</v>
      </c>
    </row>
    <row r="173" spans="2:88" x14ac:dyDescent="0.35">
      <c r="B173" s="65">
        <v>170</v>
      </c>
      <c r="C173" s="51" t="s">
        <v>168</v>
      </c>
      <c r="D173" s="56"/>
      <c r="E173" s="52"/>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40"/>
      <c r="BM173" s="40"/>
      <c r="BN173" s="40"/>
      <c r="BO173" s="40"/>
      <c r="BP173" s="40"/>
      <c r="BQ173" s="40"/>
      <c r="BR173" s="40"/>
      <c r="BS173" s="40"/>
      <c r="BT173" s="40"/>
      <c r="BU173" s="40"/>
      <c r="BV173" s="40"/>
      <c r="BW173" s="40"/>
      <c r="BX173" s="40"/>
      <c r="BY173" s="40"/>
      <c r="BZ173" s="40"/>
      <c r="CA173" s="40"/>
      <c r="CB173" s="40"/>
      <c r="CC173" s="40"/>
      <c r="CD173" s="40"/>
      <c r="CE173" s="40"/>
      <c r="CF173" s="40"/>
      <c r="CG173" s="40"/>
      <c r="CH173" s="39"/>
      <c r="CI173" s="37"/>
      <c r="CJ173" s="37"/>
    </row>
    <row r="174" spans="2:88" x14ac:dyDescent="0.35">
      <c r="B174" s="65">
        <v>171</v>
      </c>
      <c r="C174" s="51" t="s">
        <v>168</v>
      </c>
      <c r="D174" s="56"/>
      <c r="E174" s="52"/>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40"/>
      <c r="BM174" s="40"/>
      <c r="BN174" s="40"/>
      <c r="BO174" s="40"/>
      <c r="BP174" s="40"/>
      <c r="BQ174" s="40"/>
      <c r="BR174" s="40"/>
      <c r="BS174" s="40"/>
      <c r="BT174" s="40"/>
      <c r="BU174" s="40"/>
      <c r="BV174" s="40"/>
      <c r="BW174" s="40"/>
      <c r="BX174" s="40"/>
      <c r="BY174" s="40"/>
      <c r="BZ174" s="40"/>
      <c r="CA174" s="40"/>
      <c r="CB174" s="40"/>
      <c r="CC174" s="40"/>
      <c r="CD174" s="40"/>
      <c r="CE174" s="40"/>
      <c r="CF174" s="40"/>
      <c r="CG174" s="40"/>
      <c r="CH174" s="39"/>
      <c r="CI174" s="37"/>
      <c r="CJ174" s="37"/>
    </row>
    <row r="175" spans="2:88" x14ac:dyDescent="0.35">
      <c r="B175" s="65">
        <v>172</v>
      </c>
      <c r="C175" s="51" t="s">
        <v>168</v>
      </c>
      <c r="D175" s="56"/>
      <c r="E175" s="52"/>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40"/>
      <c r="BM175" s="40"/>
      <c r="BN175" s="40"/>
      <c r="BO175" s="40"/>
      <c r="BP175" s="40"/>
      <c r="BQ175" s="40"/>
      <c r="BR175" s="40"/>
      <c r="BS175" s="40"/>
      <c r="BT175" s="40"/>
      <c r="BU175" s="40"/>
      <c r="BV175" s="40"/>
      <c r="BW175" s="40"/>
      <c r="BX175" s="40"/>
      <c r="BY175" s="40"/>
      <c r="BZ175" s="40"/>
      <c r="CA175" s="40"/>
      <c r="CB175" s="40"/>
      <c r="CC175" s="40"/>
      <c r="CD175" s="40"/>
      <c r="CE175" s="40"/>
      <c r="CF175" s="40"/>
      <c r="CG175" s="40"/>
      <c r="CH175" s="39"/>
      <c r="CI175" s="37"/>
      <c r="CJ175" s="37"/>
    </row>
    <row r="176" spans="2:88" x14ac:dyDescent="0.35">
      <c r="B176" s="65">
        <v>173</v>
      </c>
      <c r="C176" s="51" t="s">
        <v>115</v>
      </c>
      <c r="D176" s="60" t="s">
        <v>88</v>
      </c>
      <c r="E176" s="55"/>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40"/>
      <c r="BM176" s="40"/>
      <c r="BN176" s="40"/>
      <c r="BO176" s="40"/>
      <c r="BP176" s="40"/>
      <c r="BQ176" s="40"/>
      <c r="BR176" s="40"/>
      <c r="BS176" s="40"/>
      <c r="BT176" s="40"/>
      <c r="BU176" s="40"/>
      <c r="BV176" s="40"/>
      <c r="BW176" s="40"/>
      <c r="BX176" s="40"/>
      <c r="BY176" s="40"/>
      <c r="BZ176" s="40"/>
      <c r="CA176" s="40"/>
      <c r="CB176" s="40"/>
      <c r="CC176" s="40"/>
      <c r="CD176" s="40"/>
      <c r="CE176" s="40"/>
      <c r="CF176" s="40"/>
      <c r="CG176" s="40"/>
      <c r="CH176" s="39"/>
      <c r="CI176" s="37"/>
      <c r="CJ176" s="37"/>
    </row>
    <row r="177" spans="2:88" x14ac:dyDescent="0.35">
      <c r="B177" s="65">
        <v>174</v>
      </c>
      <c r="C177" s="51" t="s">
        <v>115</v>
      </c>
      <c r="D177" s="60" t="s">
        <v>170</v>
      </c>
      <c r="E177" s="55"/>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40"/>
      <c r="BM177" s="40"/>
      <c r="BN177" s="40"/>
      <c r="BO177" s="40"/>
      <c r="BP177" s="40"/>
      <c r="BQ177" s="40"/>
      <c r="BR177" s="40"/>
      <c r="BS177" s="40"/>
      <c r="BT177" s="40"/>
      <c r="BU177" s="40"/>
      <c r="BV177" s="40"/>
      <c r="BW177" s="40"/>
      <c r="BX177" s="40"/>
      <c r="BY177" s="40"/>
      <c r="BZ177" s="40"/>
      <c r="CA177" s="40"/>
      <c r="CB177" s="40"/>
      <c r="CC177" s="40"/>
      <c r="CD177" s="40"/>
      <c r="CE177" s="40"/>
      <c r="CF177" s="40"/>
      <c r="CG177" s="40"/>
      <c r="CH177" s="39"/>
      <c r="CI177" s="37"/>
      <c r="CJ177" s="37"/>
    </row>
    <row r="178" spans="2:88" x14ac:dyDescent="0.35">
      <c r="B178" s="65">
        <v>175</v>
      </c>
      <c r="C178" s="51" t="s">
        <v>115</v>
      </c>
      <c r="D178" s="56" t="s">
        <v>172</v>
      </c>
      <c r="E178" s="52" t="s">
        <v>171</v>
      </c>
      <c r="F178" s="40">
        <v>109.91735537190081</v>
      </c>
      <c r="G178" s="40">
        <v>93.28358208955224</v>
      </c>
      <c r="H178" s="40">
        <v>100.6766917293233</v>
      </c>
      <c r="I178" s="40">
        <v>94.577553593947044</v>
      </c>
      <c r="J178" s="40">
        <v>94.255874673629251</v>
      </c>
      <c r="K178" s="40">
        <v>95.853269537480074</v>
      </c>
      <c r="L178" s="40">
        <v>100.51063829787235</v>
      </c>
      <c r="M178" s="40">
        <v>86.666666666666671</v>
      </c>
      <c r="N178" s="40">
        <v>103.47467608951708</v>
      </c>
      <c r="O178" s="40">
        <v>97.598989048020229</v>
      </c>
      <c r="P178" s="40">
        <v>97.058823529411768</v>
      </c>
      <c r="Q178" s="40">
        <v>102.33644859813084</v>
      </c>
      <c r="R178" s="40">
        <v>100.78571428571428</v>
      </c>
      <c r="S178" s="40">
        <v>100.2618424184718</v>
      </c>
      <c r="T178" s="40">
        <v>85.161290322580641</v>
      </c>
      <c r="U178" s="40">
        <v>107.69230769230769</v>
      </c>
      <c r="V178" s="40">
        <v>107</v>
      </c>
      <c r="W178" s="40">
        <v>89.435028248587571</v>
      </c>
      <c r="X178" s="40">
        <v>89.77505112474438</v>
      </c>
      <c r="Y178" s="40">
        <v>92.963386727688786</v>
      </c>
      <c r="Z178" s="40">
        <v>99.122807017543863</v>
      </c>
      <c r="AA178" s="40">
        <v>91.313789359391961</v>
      </c>
      <c r="AB178" s="40">
        <v>85.645933014354071</v>
      </c>
      <c r="AC178" s="40">
        <v>101.68350168350169</v>
      </c>
      <c r="AD178" s="40">
        <v>95.836324479540565</v>
      </c>
      <c r="AE178" s="40">
        <v>95.532831001076417</v>
      </c>
      <c r="AF178" s="40">
        <v>102.13235294117646</v>
      </c>
      <c r="AG178" s="40">
        <v>94.59148446490218</v>
      </c>
      <c r="AH178" s="40">
        <v>96.276595744680847</v>
      </c>
      <c r="AI178" s="40">
        <v>84.05797101449275</v>
      </c>
      <c r="AJ178" s="40">
        <v>100.08163265306122</v>
      </c>
      <c r="AK178" s="40">
        <v>95.3125</v>
      </c>
      <c r="AL178" s="40">
        <v>102.60377358490567</v>
      </c>
      <c r="AM178" s="40">
        <v>96.571428571428569</v>
      </c>
      <c r="AN178" s="40">
        <v>97.189819724284206</v>
      </c>
      <c r="AO178" s="40">
        <v>96.064301552106429</v>
      </c>
      <c r="AP178" s="40">
        <v>94.524793388429757</v>
      </c>
      <c r="AQ178" s="40">
        <v>108.53658536585367</v>
      </c>
      <c r="AR178" s="40">
        <v>90.273037542662109</v>
      </c>
      <c r="AS178" s="40">
        <v>104.28051001821494</v>
      </c>
      <c r="AT178" s="40">
        <v>77.192982456140342</v>
      </c>
      <c r="AU178" s="40">
        <v>87.454212454212453</v>
      </c>
      <c r="AV178" s="40">
        <v>95.448179271708682</v>
      </c>
      <c r="AW178" s="40">
        <v>79.607250755287012</v>
      </c>
      <c r="AX178" s="40">
        <v>102.4345429490124</v>
      </c>
      <c r="AY178" s="40">
        <v>98.95988112927192</v>
      </c>
      <c r="AZ178" s="40">
        <v>98.123827392120077</v>
      </c>
      <c r="BA178" s="40">
        <v>88.596491228070178</v>
      </c>
      <c r="BB178" s="40">
        <v>100.52438384897746</v>
      </c>
      <c r="BC178" s="40">
        <v>99.849962490622659</v>
      </c>
      <c r="BD178" s="40">
        <v>102.02247191011236</v>
      </c>
      <c r="BE178" s="40">
        <v>92.319353208691254</v>
      </c>
      <c r="BF178" s="40">
        <v>108.80798590722253</v>
      </c>
      <c r="BG178" s="40">
        <v>111.62790697674419</v>
      </c>
      <c r="BH178" s="40">
        <v>97.169811320754718</v>
      </c>
      <c r="BI178" s="40">
        <v>109.21985815602837</v>
      </c>
      <c r="BJ178" s="40">
        <v>108.32137733142038</v>
      </c>
      <c r="BK178" s="40">
        <v>112.62135922330097</v>
      </c>
      <c r="BL178" s="40">
        <v>87.8888888888889</v>
      </c>
      <c r="BM178" s="40">
        <v>91.935483870967744</v>
      </c>
      <c r="BN178" s="40">
        <v>212.5</v>
      </c>
      <c r="BO178" s="40">
        <v>109.6875</v>
      </c>
      <c r="BP178" s="40">
        <v>105.08474576271188</v>
      </c>
      <c r="BQ178" s="40">
        <v>100.83333333333333</v>
      </c>
      <c r="BR178" s="40">
        <v>85.840707964601776</v>
      </c>
      <c r="BS178" s="40">
        <v>93.821510297482831</v>
      </c>
      <c r="BT178" s="40">
        <v>97.543859649122808</v>
      </c>
      <c r="BU178" s="40">
        <v>93.61702127659575</v>
      </c>
      <c r="BV178" s="40">
        <v>106.66666666666667</v>
      </c>
      <c r="BW178" s="40">
        <v>96.852300242130752</v>
      </c>
      <c r="BX178" s="40">
        <v>100</v>
      </c>
      <c r="BY178" s="40">
        <v>70.454545454545453</v>
      </c>
      <c r="BZ178" s="40">
        <v>100.61555679910465</v>
      </c>
      <c r="CA178" s="40">
        <v>95.796538325679975</v>
      </c>
      <c r="CB178" s="40">
        <v>86.985172981878094</v>
      </c>
      <c r="CC178" s="40">
        <v>103.01604869950194</v>
      </c>
      <c r="CD178" s="40">
        <v>90.933333333333337</v>
      </c>
      <c r="CE178" s="40">
        <v>96.409989594172742</v>
      </c>
      <c r="CF178" s="40">
        <v>84</v>
      </c>
      <c r="CG178" s="40">
        <v>98.050270143293389</v>
      </c>
      <c r="CH178" s="39">
        <f>AVERAGE(I178,L178,N178:O178,R178:S178,W178,Y178,AA178,AE178,AJ178,AL178,AN178:AO178,AS178,AU178:AX178,BB178:BC178,BE178:BF178,BJ178,BL178,BQ178,BZ178:CA178,CC178:CE178)</f>
        <v>97.320497541742895</v>
      </c>
      <c r="CI178" s="37">
        <f t="shared" ref="CI178" si="59">AVERAGE(T178,AE178,O178,AQ178,AY178)</f>
        <v>97.157915373360566</v>
      </c>
      <c r="CJ178" s="37">
        <f t="shared" ref="CJ178" si="60">AVERAGE(L178,N178,AS178,BJ178,BQ178)</f>
        <v>103.48410701407161</v>
      </c>
    </row>
    <row r="179" spans="2:88" ht="21" x14ac:dyDescent="0.35">
      <c r="B179" s="65">
        <v>176</v>
      </c>
      <c r="C179" s="51" t="s">
        <v>115</v>
      </c>
      <c r="D179" s="56" t="s">
        <v>125</v>
      </c>
      <c r="E179" s="52" t="s">
        <v>104</v>
      </c>
      <c r="F179" s="40">
        <v>39.215686274509807</v>
      </c>
      <c r="G179" s="40">
        <v>43.137254901960787</v>
      </c>
      <c r="H179" s="40">
        <v>34.623813002191376</v>
      </c>
      <c r="I179" s="40">
        <v>16.224366706875752</v>
      </c>
      <c r="J179" s="40">
        <v>36.768802228412255</v>
      </c>
      <c r="K179" s="40">
        <v>33.444816053511708</v>
      </c>
      <c r="L179" s="40">
        <v>7.8113485630066331</v>
      </c>
      <c r="M179" s="40">
        <v>52.287581699346411</v>
      </c>
      <c r="N179" s="40">
        <v>4.8289738430583498</v>
      </c>
      <c r="O179" s="40">
        <v>29.935275080906148</v>
      </c>
      <c r="P179" s="40">
        <v>35.897435897435898</v>
      </c>
      <c r="Q179" s="40">
        <v>39.406779661016948</v>
      </c>
      <c r="R179" s="40">
        <v>24.093655589123866</v>
      </c>
      <c r="S179" s="40">
        <v>26.807622030801358</v>
      </c>
      <c r="T179" s="40">
        <v>63.235294117647058</v>
      </c>
      <c r="U179" s="40">
        <v>37.234042553191486</v>
      </c>
      <c r="V179" s="40">
        <v>38.432835820895519</v>
      </c>
      <c r="W179" s="40">
        <v>20.805812417437252</v>
      </c>
      <c r="X179" s="40">
        <v>54.175152749490842</v>
      </c>
      <c r="Y179" s="40">
        <v>30.819092516205064</v>
      </c>
      <c r="Z179" s="40">
        <v>47.244094488188978</v>
      </c>
      <c r="AA179" s="40">
        <v>6.7904817179338366</v>
      </c>
      <c r="AB179" s="40">
        <v>40</v>
      </c>
      <c r="AC179" s="40">
        <v>29.896907216494846</v>
      </c>
      <c r="AD179" s="40">
        <v>37.561317449194114</v>
      </c>
      <c r="AE179" s="40">
        <v>43.04347826086957</v>
      </c>
      <c r="AF179" s="40">
        <v>27.808792742498255</v>
      </c>
      <c r="AG179" s="40">
        <v>42.099447513812152</v>
      </c>
      <c r="AH179" s="40">
        <v>35.757575757575758</v>
      </c>
      <c r="AI179" s="40">
        <v>46.031746031746032</v>
      </c>
      <c r="AJ179" s="40">
        <v>21.797931583134446</v>
      </c>
      <c r="AK179" s="40">
        <v>37.81818181818182</v>
      </c>
      <c r="AL179" s="40">
        <v>37.235317618857373</v>
      </c>
      <c r="AM179" s="40">
        <v>22.325581395348838</v>
      </c>
      <c r="AN179" s="40">
        <v>13.586956521739129</v>
      </c>
      <c r="AO179" s="40">
        <v>22.457627118644069</v>
      </c>
      <c r="AP179" s="40">
        <v>44.532803180914513</v>
      </c>
      <c r="AQ179" s="40">
        <v>65.517241379310349</v>
      </c>
      <c r="AR179" s="40">
        <v>20.205479452054796</v>
      </c>
      <c r="AS179" s="40">
        <v>12.041467304625199</v>
      </c>
      <c r="AT179" s="40">
        <v>31.067961165048541</v>
      </c>
      <c r="AU179" s="40">
        <v>24.534501642935378</v>
      </c>
      <c r="AV179" s="40">
        <v>15.277777777777779</v>
      </c>
      <c r="AW179" s="40">
        <v>4.7945205479452051</v>
      </c>
      <c r="AX179" s="40">
        <v>21.712538226299692</v>
      </c>
      <c r="AY179" s="40">
        <v>48.373408769448375</v>
      </c>
      <c r="AZ179" s="40">
        <v>23.400000000000002</v>
      </c>
      <c r="BA179" s="40">
        <v>41.847826086956523</v>
      </c>
      <c r="BB179" s="40">
        <v>13.014981273408241</v>
      </c>
      <c r="BC179" s="40">
        <v>14.067472947167408</v>
      </c>
      <c r="BD179" s="40">
        <v>16.377171215880892</v>
      </c>
      <c r="BE179" s="40">
        <v>20.298672566371682</v>
      </c>
      <c r="BF179" s="40">
        <v>26.236335242061426</v>
      </c>
      <c r="BG179" s="40">
        <v>34.634146341463413</v>
      </c>
      <c r="BH179" s="40">
        <v>31.428571428571427</v>
      </c>
      <c r="BI179" s="40">
        <v>33.532934131736525</v>
      </c>
      <c r="BJ179" s="40">
        <v>12.368728121353559</v>
      </c>
      <c r="BK179" s="40">
        <v>39.669421487603309</v>
      </c>
      <c r="BL179" s="40">
        <v>3.8701622971285889</v>
      </c>
      <c r="BM179" s="40">
        <v>51.724137931034484</v>
      </c>
      <c r="BN179" s="40">
        <v>19.607843137254903</v>
      </c>
      <c r="BO179" s="40">
        <v>34.564643799472293</v>
      </c>
      <c r="BP179" s="40">
        <v>30.327868852459016</v>
      </c>
      <c r="BQ179" s="40">
        <v>5.3726169844020797</v>
      </c>
      <c r="BR179" s="40">
        <v>36.458333333333329</v>
      </c>
      <c r="BS179" s="40">
        <v>18.617021276595743</v>
      </c>
      <c r="BT179" s="40">
        <v>49.180327868852459</v>
      </c>
      <c r="BU179" s="40">
        <v>36.666666666666664</v>
      </c>
      <c r="BV179" s="40">
        <v>31.43631436314363</v>
      </c>
      <c r="BW179" s="40">
        <v>32.595573440643868</v>
      </c>
      <c r="BX179" s="40">
        <v>38.671875</v>
      </c>
      <c r="BY179" s="40">
        <v>38.461538461538467</v>
      </c>
      <c r="BZ179" s="40">
        <v>13.20450885668277</v>
      </c>
      <c r="CA179" s="40">
        <v>25.901495162708883</v>
      </c>
      <c r="CB179" s="40">
        <v>27.495621716287218</v>
      </c>
      <c r="CC179" s="40">
        <v>27.744440522414404</v>
      </c>
      <c r="CD179" s="40">
        <v>15.942028985507244</v>
      </c>
      <c r="CE179" s="40">
        <v>25.141097998973834</v>
      </c>
      <c r="CF179" s="40">
        <v>45</v>
      </c>
      <c r="CG179" s="40">
        <v>24.642335766423358</v>
      </c>
      <c r="CH179" s="39">
        <f>AVERAGE(I179,L179,N179:O179,R179:S179,W179,Y179,AA179,AE179,AJ179,AL179,AN179:AO179,AS179,AU179:AX179,BB179:BC179,BE179:BF179,BJ179,BL179,BQ179,BZ179:CA179,CC179:CE179)</f>
        <v>18.960041484721163</v>
      </c>
      <c r="CI179" s="37">
        <f t="shared" ref="CI179" si="61">AVERAGE(T179,AE179,O179,AQ179,AY179)</f>
        <v>50.020939521636294</v>
      </c>
      <c r="CJ179" s="37">
        <f t="shared" ref="CJ179" si="62">AVERAGE(L179,N179,AS179,BJ179,BQ179)</f>
        <v>8.4846269632891627</v>
      </c>
    </row>
    <row r="180" spans="2:88" x14ac:dyDescent="0.35">
      <c r="B180" s="65">
        <v>177</v>
      </c>
      <c r="C180" s="51" t="s">
        <v>115</v>
      </c>
      <c r="D180" s="56"/>
      <c r="E180" s="52"/>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40"/>
      <c r="BM180" s="40"/>
      <c r="BN180" s="40"/>
      <c r="BO180" s="40"/>
      <c r="BP180" s="40"/>
      <c r="BQ180" s="40"/>
      <c r="BR180" s="40"/>
      <c r="BS180" s="40"/>
      <c r="BT180" s="40"/>
      <c r="BU180" s="40"/>
      <c r="BV180" s="40"/>
      <c r="BW180" s="40"/>
      <c r="BX180" s="40"/>
      <c r="BY180" s="40"/>
      <c r="BZ180" s="40"/>
      <c r="CA180" s="40"/>
      <c r="CB180" s="40"/>
      <c r="CC180" s="40"/>
      <c r="CD180" s="40"/>
      <c r="CE180" s="40"/>
      <c r="CF180" s="40"/>
      <c r="CG180" s="40"/>
      <c r="CH180" s="39"/>
      <c r="CI180" s="37"/>
      <c r="CJ180" s="37"/>
    </row>
    <row r="181" spans="2:88" x14ac:dyDescent="0.35">
      <c r="B181" s="65">
        <v>178</v>
      </c>
      <c r="C181" s="51" t="s">
        <v>115</v>
      </c>
      <c r="D181" s="60" t="s">
        <v>173</v>
      </c>
      <c r="E181" s="52"/>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40"/>
      <c r="BM181" s="40"/>
      <c r="BN181" s="40"/>
      <c r="BO181" s="40"/>
      <c r="BP181" s="40"/>
      <c r="BQ181" s="40"/>
      <c r="BR181" s="40"/>
      <c r="BS181" s="40"/>
      <c r="BT181" s="40"/>
      <c r="BU181" s="40"/>
      <c r="BV181" s="40"/>
      <c r="BW181" s="40"/>
      <c r="BX181" s="40"/>
      <c r="BY181" s="40"/>
      <c r="BZ181" s="40"/>
      <c r="CA181" s="40"/>
      <c r="CB181" s="40"/>
      <c r="CC181" s="40"/>
      <c r="CD181" s="40"/>
      <c r="CE181" s="40"/>
      <c r="CF181" s="40"/>
      <c r="CG181" s="40"/>
      <c r="CH181" s="39"/>
      <c r="CI181" s="37"/>
      <c r="CJ181" s="37"/>
    </row>
    <row r="182" spans="2:88" ht="21" x14ac:dyDescent="0.35">
      <c r="B182" s="65">
        <v>179</v>
      </c>
      <c r="C182" s="51" t="s">
        <v>115</v>
      </c>
      <c r="D182" s="56" t="s">
        <v>247</v>
      </c>
      <c r="E182" s="52" t="s">
        <v>128</v>
      </c>
      <c r="F182" s="40">
        <v>13.3</v>
      </c>
      <c r="G182" s="40">
        <v>29.1</v>
      </c>
      <c r="H182" s="40">
        <v>24.1</v>
      </c>
      <c r="I182" s="40">
        <v>13.2</v>
      </c>
      <c r="J182" s="40">
        <v>33.6</v>
      </c>
      <c r="K182" s="40">
        <v>17.2</v>
      </c>
      <c r="L182" s="40">
        <v>5.5</v>
      </c>
      <c r="M182" s="40">
        <v>23.4</v>
      </c>
      <c r="N182" s="40">
        <v>3.5</v>
      </c>
      <c r="O182" s="40">
        <v>16.100000000000001</v>
      </c>
      <c r="P182" s="40">
        <v>16.2</v>
      </c>
      <c r="Q182" s="40">
        <v>24</v>
      </c>
      <c r="R182" s="40">
        <v>18.899999999999999</v>
      </c>
      <c r="S182" s="40">
        <v>21.5</v>
      </c>
      <c r="T182" s="40">
        <v>38.799999999999997</v>
      </c>
      <c r="U182" s="40">
        <v>26.9</v>
      </c>
      <c r="V182" s="40">
        <v>24.4</v>
      </c>
      <c r="W182" s="40">
        <v>13.1</v>
      </c>
      <c r="X182" s="40">
        <v>34.1</v>
      </c>
      <c r="Y182" s="40">
        <v>33.299999999999997</v>
      </c>
      <c r="Z182" s="40">
        <v>26.7</v>
      </c>
      <c r="AA182" s="40">
        <v>4.2</v>
      </c>
      <c r="AB182" s="40">
        <v>20.399999999999999</v>
      </c>
      <c r="AC182" s="40">
        <v>8.3000000000000007</v>
      </c>
      <c r="AD182" s="40">
        <v>30</v>
      </c>
      <c r="AE182" s="40">
        <v>23.5</v>
      </c>
      <c r="AF182" s="40">
        <v>19.600000000000001</v>
      </c>
      <c r="AG182" s="40">
        <v>28.5</v>
      </c>
      <c r="AH182" s="40">
        <v>16.8</v>
      </c>
      <c r="AI182" s="40">
        <v>23.2</v>
      </c>
      <c r="AJ182" s="40">
        <v>11.5</v>
      </c>
      <c r="AK182" s="40">
        <v>27.6</v>
      </c>
      <c r="AL182" s="40">
        <v>17.899999999999999</v>
      </c>
      <c r="AM182" s="40">
        <v>11.6</v>
      </c>
      <c r="AN182" s="40">
        <v>8.9</v>
      </c>
      <c r="AO182" s="40">
        <v>11.5</v>
      </c>
      <c r="AP182" s="40">
        <v>38.299999999999997</v>
      </c>
      <c r="AQ182" s="40">
        <v>48.8</v>
      </c>
      <c r="AR182" s="40">
        <v>10.5</v>
      </c>
      <c r="AS182" s="40">
        <v>4.7</v>
      </c>
      <c r="AT182" s="40">
        <v>1.9</v>
      </c>
      <c r="AU182" s="40">
        <v>11.3</v>
      </c>
      <c r="AV182" s="40">
        <v>11.4</v>
      </c>
      <c r="AW182" s="40">
        <v>12</v>
      </c>
      <c r="AX182" s="40">
        <v>18</v>
      </c>
      <c r="AY182" s="40">
        <v>37.5</v>
      </c>
      <c r="AZ182" s="40">
        <v>11.2</v>
      </c>
      <c r="BA182" s="40">
        <v>21.6</v>
      </c>
      <c r="BB182" s="40">
        <v>7</v>
      </c>
      <c r="BC182" s="40">
        <v>8.5</v>
      </c>
      <c r="BD182" s="40">
        <v>17.899999999999999</v>
      </c>
      <c r="BE182" s="40">
        <v>10</v>
      </c>
      <c r="BF182" s="40">
        <v>20.7</v>
      </c>
      <c r="BG182" s="40">
        <v>17</v>
      </c>
      <c r="BH182" s="40">
        <v>18.5</v>
      </c>
      <c r="BI182" s="40">
        <v>12.5</v>
      </c>
      <c r="BJ182" s="40">
        <v>2.9</v>
      </c>
      <c r="BK182" s="40">
        <v>23.1</v>
      </c>
      <c r="BL182" s="40">
        <v>12.6</v>
      </c>
      <c r="BM182" s="40">
        <v>12.9</v>
      </c>
      <c r="BN182" s="40">
        <v>1.8</v>
      </c>
      <c r="BO182" s="40">
        <v>13.4</v>
      </c>
      <c r="BP182" s="40">
        <v>21.9</v>
      </c>
      <c r="BQ182" s="40">
        <v>4.0999999999999996</v>
      </c>
      <c r="BR182" s="40">
        <v>8.8000000000000007</v>
      </c>
      <c r="BS182" s="40">
        <v>7.2</v>
      </c>
      <c r="BT182" s="40">
        <v>26.6</v>
      </c>
      <c r="BU182" s="40">
        <v>17.8</v>
      </c>
      <c r="BV182" s="40">
        <v>20.8</v>
      </c>
      <c r="BW182" s="40">
        <v>25.8</v>
      </c>
      <c r="BX182" s="40">
        <v>25.3</v>
      </c>
      <c r="BY182" s="40">
        <v>21.2</v>
      </c>
      <c r="BZ182" s="40">
        <v>8.9</v>
      </c>
      <c r="CA182" s="40">
        <v>13.3</v>
      </c>
      <c r="CB182" s="40">
        <v>37</v>
      </c>
      <c r="CC182" s="40">
        <v>17.399999999999999</v>
      </c>
      <c r="CD182" s="40">
        <v>15.6</v>
      </c>
      <c r="CE182" s="40">
        <v>13.5</v>
      </c>
      <c r="CF182" s="40">
        <v>30.5</v>
      </c>
      <c r="CG182" s="40">
        <v>16.399999999999999</v>
      </c>
      <c r="CH182" s="39">
        <f>AVERAGE(I182,L182,N182:O182,R182:S182,W182,Y182,AA182,AE182,AJ182,AL182,AN182:AO182,AS182,AU182:AX182,BB182:BC182,BE182:BF182,BJ182,BL182,BQ182,BZ182:CA182,CC182:CE182)</f>
        <v>12.725806451612904</v>
      </c>
      <c r="CI182" s="37">
        <f t="shared" ref="CI182:CI186" si="63">AVERAGE(T182,AE182,O182,AQ182,AY182)</f>
        <v>32.94</v>
      </c>
      <c r="CJ182" s="37">
        <f t="shared" ref="CJ182:CJ186" si="64">AVERAGE(L182,N182,AS182,BJ182,BQ182)</f>
        <v>4.1399999999999988</v>
      </c>
    </row>
    <row r="183" spans="2:88" ht="21" x14ac:dyDescent="0.35">
      <c r="B183" s="65">
        <v>180</v>
      </c>
      <c r="C183" s="51" t="s">
        <v>115</v>
      </c>
      <c r="D183" s="56" t="s">
        <v>121</v>
      </c>
      <c r="E183" s="52" t="s">
        <v>174</v>
      </c>
      <c r="F183" s="40">
        <v>3.5391270153362169</v>
      </c>
      <c r="G183" s="40">
        <v>16.597510373443985</v>
      </c>
      <c r="H183" s="40">
        <v>10.594947025264874</v>
      </c>
      <c r="I183" s="40">
        <v>5.8618012422360248</v>
      </c>
      <c r="J183" s="40">
        <v>10.045203415369162</v>
      </c>
      <c r="K183" s="40">
        <v>7.0942662779397478</v>
      </c>
      <c r="L183" s="40">
        <v>2.1425966447848284</v>
      </c>
      <c r="M183" s="40">
        <v>14.056881333769205</v>
      </c>
      <c r="N183" s="40">
        <v>1.8027661192642461</v>
      </c>
      <c r="O183" s="40">
        <v>6.6868738286401808</v>
      </c>
      <c r="P183" s="40">
        <v>8.6035737921906037</v>
      </c>
      <c r="Q183" s="40">
        <v>9.6326164874551985</v>
      </c>
      <c r="R183" s="40">
        <v>6.3351601387701741</v>
      </c>
      <c r="S183" s="40">
        <v>7.3341655790728026</v>
      </c>
      <c r="T183" s="40">
        <v>15.460030165912519</v>
      </c>
      <c r="U183" s="40">
        <v>12.255920232654757</v>
      </c>
      <c r="V183" s="40">
        <v>3.7479503396579994</v>
      </c>
      <c r="W183" s="40">
        <v>6.7844147968465736</v>
      </c>
      <c r="X183" s="40">
        <v>15.509844901550984</v>
      </c>
      <c r="Y183" s="40">
        <v>12.397933677720379</v>
      </c>
      <c r="Z183" s="40">
        <v>10.434056761268781</v>
      </c>
      <c r="AA183" s="40">
        <v>2.2204990836035527</v>
      </c>
      <c r="AB183" s="40">
        <v>10.379156958271553</v>
      </c>
      <c r="AC183" s="40">
        <v>5.608199574550377</v>
      </c>
      <c r="AD183" s="40">
        <v>10.073029463611181</v>
      </c>
      <c r="AE183" s="40">
        <v>11.044043512868136</v>
      </c>
      <c r="AF183" s="40">
        <v>5.3451275494162287</v>
      </c>
      <c r="AG183" s="40">
        <v>10.878502308519385</v>
      </c>
      <c r="AH183" s="40">
        <v>11.55115511551155</v>
      </c>
      <c r="AI183" s="40">
        <v>5.3722179585571759</v>
      </c>
      <c r="AJ183" s="40">
        <v>5.1175435790820405</v>
      </c>
      <c r="AK183" s="40">
        <v>14.967462039045552</v>
      </c>
      <c r="AL183" s="40">
        <v>5.9563487797011074</v>
      </c>
      <c r="AM183" s="40">
        <v>4.1402152911951422</v>
      </c>
      <c r="AN183" s="40">
        <v>3.8805191417204719</v>
      </c>
      <c r="AO183" s="40">
        <v>6.4325993935787356</v>
      </c>
      <c r="AP183" s="40">
        <v>21.297303486574684</v>
      </c>
      <c r="AQ183" s="40">
        <v>9.8400984009840098</v>
      </c>
      <c r="AR183" s="40">
        <v>2.6632381302231609</v>
      </c>
      <c r="AS183" s="40">
        <v>2.9674866678135214</v>
      </c>
      <c r="AT183" s="40">
        <v>6.0207991242474002</v>
      </c>
      <c r="AU183" s="40">
        <v>5.8849171752397558</v>
      </c>
      <c r="AV183" s="40">
        <v>6.0489758458136915</v>
      </c>
      <c r="AW183" s="40">
        <v>5.7810151462596826</v>
      </c>
      <c r="AX183" s="40">
        <v>4.9963602673549072</v>
      </c>
      <c r="AY183" s="40">
        <v>13.191425573377305</v>
      </c>
      <c r="AZ183" s="40">
        <v>10.434412265758091</v>
      </c>
      <c r="BA183" s="40">
        <v>6.2234365513054035</v>
      </c>
      <c r="BB183" s="40">
        <v>5.1939373690125441</v>
      </c>
      <c r="BC183" s="40">
        <v>2.527532045495577</v>
      </c>
      <c r="BD183" s="40">
        <v>6.5006915629322268</v>
      </c>
      <c r="BE183" s="40">
        <v>4.630120524511363</v>
      </c>
      <c r="BF183" s="40">
        <v>8.7055494032238219</v>
      </c>
      <c r="BG183" s="40">
        <v>7.9582875960482991</v>
      </c>
      <c r="BH183" s="40">
        <v>4.9273220004927323</v>
      </c>
      <c r="BI183" s="40">
        <v>5.5885434858539993</v>
      </c>
      <c r="BJ183" s="40">
        <v>1.5596730925198079</v>
      </c>
      <c r="BK183" s="40">
        <v>7.704160246533128</v>
      </c>
      <c r="BL183" s="40">
        <v>4.0554241297735727</v>
      </c>
      <c r="BM183" s="40">
        <v>7.9479768786127165</v>
      </c>
      <c r="BN183" s="40"/>
      <c r="BO183" s="40">
        <v>8.617886178861788</v>
      </c>
      <c r="BP183" s="40">
        <v>15.778582514226592</v>
      </c>
      <c r="BQ183" s="40">
        <v>2.3815824292140775</v>
      </c>
      <c r="BR183" s="40">
        <v>3.8461538461538463</v>
      </c>
      <c r="BS183" s="40"/>
      <c r="BT183" s="40">
        <v>9.7663730371505171</v>
      </c>
      <c r="BU183" s="40">
        <v>5.2122114668652273</v>
      </c>
      <c r="BV183" s="40">
        <v>10.788513406314454</v>
      </c>
      <c r="BW183" s="40">
        <v>7.7401345006978808</v>
      </c>
      <c r="BX183" s="40">
        <v>11.656192986012568</v>
      </c>
      <c r="BY183" s="40">
        <v>7.3606729758149321</v>
      </c>
      <c r="BZ183" s="40">
        <v>3.5792094615624026</v>
      </c>
      <c r="CA183" s="40">
        <v>5.4177283089714363</v>
      </c>
      <c r="CB183" s="40">
        <v>13.24575807334428</v>
      </c>
      <c r="CC183" s="40">
        <v>5.683701984559276</v>
      </c>
      <c r="CD183" s="40">
        <v>7.7267957645712109</v>
      </c>
      <c r="CE183" s="40">
        <v>5.2609603340292272</v>
      </c>
      <c r="CF183" s="40">
        <v>13.133208255159476</v>
      </c>
      <c r="CG183" s="40">
        <v>6.680356439494445</v>
      </c>
      <c r="CH183" s="39">
        <f>AVERAGE(I183,L183,N183:O183,R183:S183,W183,Y183,AA183,AE183,AJ183,AL183,AN183:AO183,AS183,AU183:AX183,BB183:BC183,BE183:BF183,BJ183,BL183,BQ183,BZ183:CA183,CC183:CE183)</f>
        <v>5.3676850150908102</v>
      </c>
      <c r="CI183" s="37">
        <f t="shared" si="63"/>
        <v>11.24449429635643</v>
      </c>
      <c r="CJ183" s="37">
        <f t="shared" si="64"/>
        <v>2.1708209907192964</v>
      </c>
    </row>
    <row r="184" spans="2:88" x14ac:dyDescent="0.35">
      <c r="B184" s="65">
        <v>181</v>
      </c>
      <c r="C184" s="51" t="s">
        <v>115</v>
      </c>
      <c r="D184" s="56" t="s">
        <v>248</v>
      </c>
      <c r="E184" s="52" t="s">
        <v>128</v>
      </c>
      <c r="F184" s="40">
        <v>7.7</v>
      </c>
      <c r="G184" s="40">
        <v>20.100000000000001</v>
      </c>
      <c r="H184" s="40">
        <v>15.4</v>
      </c>
      <c r="I184" s="40">
        <v>7.7</v>
      </c>
      <c r="J184" s="40">
        <v>16.2</v>
      </c>
      <c r="K184" s="40">
        <v>8.5</v>
      </c>
      <c r="L184" s="40">
        <v>3</v>
      </c>
      <c r="M184" s="40">
        <v>11.3</v>
      </c>
      <c r="N184" s="40">
        <v>1.7</v>
      </c>
      <c r="O184" s="40">
        <v>9.5</v>
      </c>
      <c r="P184" s="40">
        <v>6.6</v>
      </c>
      <c r="Q184" s="40">
        <v>9.5</v>
      </c>
      <c r="R184" s="40">
        <v>12.1</v>
      </c>
      <c r="S184" s="40">
        <v>14.5</v>
      </c>
      <c r="T184" s="40">
        <v>21.3</v>
      </c>
      <c r="U184" s="40">
        <v>19.399999999999999</v>
      </c>
      <c r="V184" s="40">
        <v>15.3</v>
      </c>
      <c r="W184" s="40">
        <v>7.3</v>
      </c>
      <c r="X184" s="40">
        <v>20.100000000000001</v>
      </c>
      <c r="Y184" s="40">
        <v>16.8</v>
      </c>
      <c r="Z184" s="40">
        <v>14</v>
      </c>
      <c r="AA184" s="40">
        <v>2.2999999999999998</v>
      </c>
      <c r="AB184" s="40">
        <v>7.3</v>
      </c>
      <c r="AC184" s="40">
        <v>5.3</v>
      </c>
      <c r="AD184" s="40">
        <v>14.2</v>
      </c>
      <c r="AE184" s="40">
        <v>17.5</v>
      </c>
      <c r="AF184" s="40">
        <v>12.8</v>
      </c>
      <c r="AG184" s="40">
        <v>16.600000000000001</v>
      </c>
      <c r="AH184" s="40">
        <v>7.6</v>
      </c>
      <c r="AI184" s="40">
        <v>5</v>
      </c>
      <c r="AJ184" s="40">
        <v>7.2</v>
      </c>
      <c r="AK184" s="40">
        <v>13.7</v>
      </c>
      <c r="AL184" s="40">
        <v>9.9</v>
      </c>
      <c r="AM184" s="40">
        <v>6.8</v>
      </c>
      <c r="AN184" s="40">
        <v>5.3</v>
      </c>
      <c r="AO184" s="40">
        <v>5.8</v>
      </c>
      <c r="AP184" s="40">
        <v>23.5</v>
      </c>
      <c r="AQ184" s="40">
        <v>21.1</v>
      </c>
      <c r="AR184" s="40">
        <v>3.4</v>
      </c>
      <c r="AS184" s="40">
        <v>1.9</v>
      </c>
      <c r="AT184" s="40">
        <v>1.9</v>
      </c>
      <c r="AU184" s="40">
        <v>6.5</v>
      </c>
      <c r="AV184" s="40">
        <v>5.0999999999999996</v>
      </c>
      <c r="AW184" s="40">
        <v>7.6</v>
      </c>
      <c r="AX184" s="40">
        <v>11.3</v>
      </c>
      <c r="AY184" s="40">
        <v>17.399999999999999</v>
      </c>
      <c r="AZ184" s="40">
        <v>6.7</v>
      </c>
      <c r="BA184" s="40">
        <v>9.4</v>
      </c>
      <c r="BB184" s="40">
        <v>3.2</v>
      </c>
      <c r="BC184" s="40">
        <v>5</v>
      </c>
      <c r="BD184" s="40">
        <v>13.8</v>
      </c>
      <c r="BE184" s="40">
        <v>5.3</v>
      </c>
      <c r="BF184" s="40">
        <v>11.6</v>
      </c>
      <c r="BG184" s="40">
        <v>8.4</v>
      </c>
      <c r="BH184" s="40">
        <v>7.5</v>
      </c>
      <c r="BI184" s="40">
        <v>8.8000000000000007</v>
      </c>
      <c r="BJ184" s="40">
        <v>1.4</v>
      </c>
      <c r="BK184" s="40">
        <v>9.9</v>
      </c>
      <c r="BL184" s="40">
        <v>7.5</v>
      </c>
      <c r="BM184" s="40">
        <v>12.1</v>
      </c>
      <c r="BN184" s="40">
        <v>1.8</v>
      </c>
      <c r="BO184" s="40">
        <v>8.1999999999999993</v>
      </c>
      <c r="BP184" s="40">
        <v>10.6</v>
      </c>
      <c r="BQ184" s="40">
        <v>2.8</v>
      </c>
      <c r="BR184" s="40">
        <v>5.5</v>
      </c>
      <c r="BS184" s="40">
        <v>4.8</v>
      </c>
      <c r="BT184" s="40">
        <v>14.1</v>
      </c>
      <c r="BU184" s="40">
        <v>10.1</v>
      </c>
      <c r="BV184" s="40">
        <v>10.1</v>
      </c>
      <c r="BW184" s="40">
        <v>11.2</v>
      </c>
      <c r="BX184" s="40">
        <v>13.6</v>
      </c>
      <c r="BY184" s="40">
        <v>8.9</v>
      </c>
      <c r="BZ184" s="40">
        <v>4.2</v>
      </c>
      <c r="CA184" s="40">
        <v>6.8</v>
      </c>
      <c r="CB184" s="40">
        <v>20.399999999999999</v>
      </c>
      <c r="CC184" s="40">
        <v>8.5</v>
      </c>
      <c r="CD184" s="40">
        <v>7.6</v>
      </c>
      <c r="CE184" s="40">
        <v>4.3</v>
      </c>
      <c r="CF184" s="40">
        <v>8.1</v>
      </c>
      <c r="CG184" s="40">
        <v>9.1999999999999993</v>
      </c>
      <c r="CH184" s="39">
        <f>AVERAGE(I184,L184,N184:O184,R184:S184,W184,Y184,AA184,AE184,AJ184,AL184,AN184:AO184,AS184,AU184:AX184,BB184:BC184,BE184:BF184,BJ184,BL184,BQ184,BZ184:CA184,CC184:CE184)</f>
        <v>7.1354838709677422</v>
      </c>
      <c r="CI184" s="37">
        <f t="shared" si="63"/>
        <v>17.360000000000003</v>
      </c>
      <c r="CJ184" s="37">
        <f t="shared" si="64"/>
        <v>2.16</v>
      </c>
    </row>
    <row r="185" spans="2:88" ht="21" x14ac:dyDescent="0.35">
      <c r="B185" s="65">
        <v>182</v>
      </c>
      <c r="C185" s="51" t="s">
        <v>115</v>
      </c>
      <c r="D185" s="56" t="s">
        <v>122</v>
      </c>
      <c r="E185" s="52" t="s">
        <v>174</v>
      </c>
      <c r="F185" s="40">
        <v>2.3594180102241449</v>
      </c>
      <c r="G185" s="40">
        <v>13.692946058091286</v>
      </c>
      <c r="H185" s="40">
        <v>10.504391922484832</v>
      </c>
      <c r="I185" s="40">
        <v>4.658385093167702</v>
      </c>
      <c r="J185" s="40">
        <v>6.1945421061443167</v>
      </c>
      <c r="K185" s="40">
        <v>4.9562682215743434</v>
      </c>
      <c r="L185" s="40">
        <v>1.7323121808898614</v>
      </c>
      <c r="M185" s="40">
        <v>14.383785550833606</v>
      </c>
      <c r="N185" s="40">
        <v>1.1548970451536578</v>
      </c>
      <c r="O185" s="40">
        <v>5.2754575533908694</v>
      </c>
      <c r="P185" s="40"/>
      <c r="Q185" s="40">
        <v>9.1845878136200714</v>
      </c>
      <c r="R185" s="40">
        <v>2.5642314847403087</v>
      </c>
      <c r="S185" s="40">
        <v>3.1776655507007887</v>
      </c>
      <c r="T185" s="40">
        <v>15.082956259426847</v>
      </c>
      <c r="U185" s="40">
        <v>8.7245533859576234</v>
      </c>
      <c r="V185" s="40">
        <v>6.3246661981728742</v>
      </c>
      <c r="W185" s="40">
        <v>6.7844147968465736</v>
      </c>
      <c r="X185" s="40">
        <v>9.4599054009459902</v>
      </c>
      <c r="Y185" s="40">
        <v>6.9321779703382767</v>
      </c>
      <c r="Z185" s="40">
        <v>12.520868113522537</v>
      </c>
      <c r="AA185" s="40">
        <v>1.2336106020019739</v>
      </c>
      <c r="AB185" s="40">
        <v>13.344630374920568</v>
      </c>
      <c r="AC185" s="40">
        <v>3.0941790756140009</v>
      </c>
      <c r="AD185" s="40">
        <v>9.4434651221354819</v>
      </c>
      <c r="AE185" s="40">
        <v>5.7044308835234805</v>
      </c>
      <c r="AF185" s="40">
        <v>7.8814429748254966</v>
      </c>
      <c r="AG185" s="40">
        <v>8.538359370058819</v>
      </c>
      <c r="AH185" s="40">
        <v>3.9603960396039604</v>
      </c>
      <c r="AI185" s="40">
        <v>9.2095165003837298</v>
      </c>
      <c r="AJ185" s="40">
        <v>4.2113119036195954</v>
      </c>
      <c r="AK185" s="40">
        <v>11.496746203904555</v>
      </c>
      <c r="AL185" s="40">
        <v>3.7630362326631546</v>
      </c>
      <c r="AM185" s="40">
        <v>2.4841291747170851</v>
      </c>
      <c r="AN185" s="40">
        <v>1.826126654927281</v>
      </c>
      <c r="AO185" s="40">
        <v>3.7972172631698262</v>
      </c>
      <c r="AP185" s="40">
        <v>17.175244747237649</v>
      </c>
      <c r="AQ185" s="40">
        <v>7.3800738007380069</v>
      </c>
      <c r="AR185" s="40">
        <v>2.9387455230048674</v>
      </c>
      <c r="AS185" s="40">
        <v>1.6342680199552726</v>
      </c>
      <c r="AT185" s="40"/>
      <c r="AU185" s="40">
        <v>7.1926765475152576</v>
      </c>
      <c r="AV185" s="40">
        <v>4.7974636018522379</v>
      </c>
      <c r="AW185" s="40">
        <v>19.424210891432537</v>
      </c>
      <c r="AX185" s="40">
        <v>4.5000330884785917</v>
      </c>
      <c r="AY185" s="40">
        <v>14.9902563333833</v>
      </c>
      <c r="AZ185" s="40">
        <v>6.1754684838160134</v>
      </c>
      <c r="BA185" s="40">
        <v>6.6788099574984825</v>
      </c>
      <c r="BB185" s="40">
        <v>3.5537466209033202</v>
      </c>
      <c r="BC185" s="40">
        <v>3.5656255641812602</v>
      </c>
      <c r="BD185" s="40">
        <v>4.2876901798063631</v>
      </c>
      <c r="BE185" s="40">
        <v>3.8171986003605132</v>
      </c>
      <c r="BF185" s="40">
        <v>3.6913990402362495</v>
      </c>
      <c r="BG185" s="40">
        <v>5.7628979143798018</v>
      </c>
      <c r="BH185" s="40">
        <v>9.6082779009608288</v>
      </c>
      <c r="BI185" s="40">
        <v>2.7942717429269996</v>
      </c>
      <c r="BJ185" s="40">
        <v>0.49909538960633848</v>
      </c>
      <c r="BK185" s="40">
        <v>13.86748844375963</v>
      </c>
      <c r="BL185" s="40">
        <v>5.9986481919567423</v>
      </c>
      <c r="BM185" s="40"/>
      <c r="BN185" s="40">
        <v>11.235955056179774</v>
      </c>
      <c r="BO185" s="40">
        <v>7.154471544715447</v>
      </c>
      <c r="BP185" s="40">
        <v>10.863942058975685</v>
      </c>
      <c r="BQ185" s="40">
        <v>2.1169621593014023</v>
      </c>
      <c r="BR185" s="40"/>
      <c r="BS185" s="40">
        <v>1.100975149418056</v>
      </c>
      <c r="BT185" s="40">
        <v>16.085790884718499</v>
      </c>
      <c r="BU185" s="40"/>
      <c r="BV185" s="40">
        <v>8.5673488814850067</v>
      </c>
      <c r="BW185" s="40">
        <v>14.97271919807131</v>
      </c>
      <c r="BX185" s="40">
        <v>10.946685586863977</v>
      </c>
      <c r="BY185" s="40"/>
      <c r="BZ185" s="40">
        <v>3.2057267351384997</v>
      </c>
      <c r="CA185" s="40">
        <v>3.1111707120826066</v>
      </c>
      <c r="CB185" s="40">
        <v>7.4438970990695124</v>
      </c>
      <c r="CC185" s="40">
        <v>2.5576658930516745</v>
      </c>
      <c r="CD185" s="40">
        <v>9.3484689497281312</v>
      </c>
      <c r="CE185" s="40">
        <v>4.203201113430759</v>
      </c>
      <c r="CF185" s="40">
        <v>9.3808630393996264</v>
      </c>
      <c r="CG185" s="40">
        <v>5.3685114349705572</v>
      </c>
      <c r="CH185" s="39">
        <f>AVERAGE(I185,L185,N185:O185,R185:S185,W185,Y185,AA185,AE185,AJ185,AL185,AN185:AO185,AS185,AU185:AX185,BB185:BC185,BE185:BF185,BJ185,BL185,BQ185,BZ185:CA185,CC185:CE185)</f>
        <v>4.3881560107853144</v>
      </c>
      <c r="CI185" s="37">
        <f t="shared" si="63"/>
        <v>9.6866349660925017</v>
      </c>
      <c r="CJ185" s="37">
        <f t="shared" si="64"/>
        <v>1.4275069589813065</v>
      </c>
    </row>
    <row r="186" spans="2:88" x14ac:dyDescent="0.35">
      <c r="B186" s="65">
        <v>183</v>
      </c>
      <c r="C186" s="51" t="s">
        <v>115</v>
      </c>
      <c r="D186" s="56" t="s">
        <v>249</v>
      </c>
      <c r="E186" s="52" t="s">
        <v>128</v>
      </c>
      <c r="F186" s="40">
        <v>15.8</v>
      </c>
      <c r="G186" s="40">
        <v>16.3</v>
      </c>
      <c r="H186" s="40">
        <v>15</v>
      </c>
      <c r="I186" s="40">
        <v>5.9</v>
      </c>
      <c r="J186" s="40">
        <v>22.9</v>
      </c>
      <c r="K186" s="40">
        <v>9.8000000000000007</v>
      </c>
      <c r="L186" s="40">
        <v>5.9</v>
      </c>
      <c r="M186" s="40">
        <v>35.4</v>
      </c>
      <c r="N186" s="40">
        <v>2.5</v>
      </c>
      <c r="O186" s="40">
        <v>8</v>
      </c>
      <c r="P186" s="40">
        <v>16.2</v>
      </c>
      <c r="Q186" s="40">
        <v>11.3</v>
      </c>
      <c r="R186" s="40">
        <v>0</v>
      </c>
      <c r="S186" s="40">
        <v>0</v>
      </c>
      <c r="T186" s="40">
        <v>14.4</v>
      </c>
      <c r="U186" s="40">
        <v>29.3</v>
      </c>
      <c r="V186" s="40">
        <v>13.3</v>
      </c>
      <c r="W186" s="40">
        <v>8.4</v>
      </c>
      <c r="X186" s="40">
        <v>15.9</v>
      </c>
      <c r="Y186" s="40">
        <v>12</v>
      </c>
      <c r="Z186" s="40">
        <v>16.3</v>
      </c>
      <c r="AA186" s="40">
        <v>3.5</v>
      </c>
      <c r="AB186" s="40">
        <v>16.7</v>
      </c>
      <c r="AC186" s="40">
        <v>4.9000000000000004</v>
      </c>
      <c r="AD186" s="40">
        <v>11.8</v>
      </c>
      <c r="AE186" s="40">
        <v>0</v>
      </c>
      <c r="AF186" s="40">
        <v>11.9</v>
      </c>
      <c r="AG186" s="40">
        <v>42.5</v>
      </c>
      <c r="AH186" s="40">
        <v>11.5</v>
      </c>
      <c r="AI186" s="40">
        <v>12.4</v>
      </c>
      <c r="AJ186" s="40">
        <v>5.2</v>
      </c>
      <c r="AK186" s="40">
        <v>23.3</v>
      </c>
      <c r="AL186" s="40">
        <v>10.9</v>
      </c>
      <c r="AM186" s="40">
        <v>10.7</v>
      </c>
      <c r="AN186" s="40">
        <v>6.6</v>
      </c>
      <c r="AO186" s="40">
        <v>5.6</v>
      </c>
      <c r="AP186" s="40">
        <v>14.9</v>
      </c>
      <c r="AQ186" s="40">
        <v>11.2</v>
      </c>
      <c r="AR186" s="40">
        <v>5.3</v>
      </c>
      <c r="AS186" s="40">
        <v>4.7</v>
      </c>
      <c r="AT186" s="40">
        <v>7.3</v>
      </c>
      <c r="AU186" s="40">
        <v>6.8</v>
      </c>
      <c r="AV186" s="40">
        <v>6.2</v>
      </c>
      <c r="AW186" s="40">
        <v>6.2</v>
      </c>
      <c r="AX186" s="40">
        <v>8.6999999999999993</v>
      </c>
      <c r="AY186" s="40">
        <v>19.5</v>
      </c>
      <c r="AZ186" s="40">
        <v>17.100000000000001</v>
      </c>
      <c r="BA186" s="40">
        <v>21.4</v>
      </c>
      <c r="BB186" s="40">
        <v>5.4</v>
      </c>
      <c r="BC186" s="40">
        <v>3.6</v>
      </c>
      <c r="BD186" s="40">
        <v>8.8000000000000007</v>
      </c>
      <c r="BE186" s="40">
        <v>7.2</v>
      </c>
      <c r="BF186" s="40">
        <v>7</v>
      </c>
      <c r="BG186" s="40">
        <v>7.2</v>
      </c>
      <c r="BH186" s="40">
        <v>14.8</v>
      </c>
      <c r="BI186" s="40">
        <v>14.7</v>
      </c>
      <c r="BJ186" s="40">
        <v>3.1</v>
      </c>
      <c r="BK186" s="40">
        <v>14.4</v>
      </c>
      <c r="BL186" s="40">
        <v>9.1</v>
      </c>
      <c r="BM186" s="40">
        <v>13.6</v>
      </c>
      <c r="BN186" s="40">
        <v>5.5</v>
      </c>
      <c r="BO186" s="40">
        <v>13.4</v>
      </c>
      <c r="BP186" s="40">
        <v>17.600000000000001</v>
      </c>
      <c r="BQ186" s="40">
        <v>4.0999999999999996</v>
      </c>
      <c r="BR186" s="40">
        <v>14.3</v>
      </c>
      <c r="BS186" s="40">
        <v>3</v>
      </c>
      <c r="BT186" s="40">
        <v>14.4</v>
      </c>
      <c r="BU186" s="40">
        <v>14.7</v>
      </c>
      <c r="BV186" s="40">
        <v>22</v>
      </c>
      <c r="BW186" s="40">
        <v>16</v>
      </c>
      <c r="BX186" s="40">
        <v>11.2</v>
      </c>
      <c r="BY186" s="40">
        <v>15.6</v>
      </c>
      <c r="BZ186" s="40">
        <v>4.9000000000000004</v>
      </c>
      <c r="CA186" s="40">
        <v>7.9</v>
      </c>
      <c r="CB186" s="40">
        <v>28.2</v>
      </c>
      <c r="CC186" s="40">
        <v>6.3</v>
      </c>
      <c r="CD186" s="40">
        <v>8.6999999999999993</v>
      </c>
      <c r="CE186" s="40">
        <v>6.6</v>
      </c>
      <c r="CF186" s="40">
        <v>12.2</v>
      </c>
      <c r="CG186" s="40">
        <v>9.3000000000000007</v>
      </c>
      <c r="CH186" s="39">
        <f>AVERAGE(I186,L186,N186:O186,R186:S186,W186,Y186,AA186,AE186,AJ186,AL186,AN186:AO186,AS186,AU186:AX186,BB186:BC186,BE186:BF186,BJ186,BL186,BQ186,BZ186:CA186,CC186:CE186)</f>
        <v>5.838709677419355</v>
      </c>
      <c r="CI186" s="37">
        <f t="shared" si="63"/>
        <v>10.62</v>
      </c>
      <c r="CJ186" s="37">
        <f t="shared" si="64"/>
        <v>4.0600000000000005</v>
      </c>
    </row>
    <row r="187" spans="2:88" x14ac:dyDescent="0.35">
      <c r="B187" s="65">
        <v>184</v>
      </c>
      <c r="C187" s="51" t="s">
        <v>115</v>
      </c>
      <c r="D187" s="43"/>
      <c r="E187" s="43"/>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c r="BJ187" s="41"/>
      <c r="BK187" s="41"/>
      <c r="BL187" s="41"/>
      <c r="BM187" s="41"/>
      <c r="BN187" s="41"/>
      <c r="BO187" s="41"/>
      <c r="BP187" s="41"/>
      <c r="BQ187" s="41"/>
      <c r="BR187" s="41"/>
      <c r="BS187" s="41"/>
      <c r="BT187" s="41"/>
      <c r="BU187" s="41"/>
      <c r="BV187" s="41"/>
      <c r="BW187" s="41"/>
      <c r="BX187" s="41"/>
      <c r="BY187" s="41"/>
      <c r="BZ187" s="41"/>
      <c r="CA187" s="41"/>
      <c r="CB187" s="41"/>
      <c r="CC187" s="41"/>
      <c r="CD187" s="41"/>
      <c r="CE187" s="41"/>
      <c r="CF187" s="41"/>
      <c r="CG187" s="41"/>
      <c r="CH187" s="41"/>
      <c r="CI187" s="41"/>
      <c r="CJ187" s="41"/>
    </row>
    <row r="188" spans="2:88" customFormat="1" x14ac:dyDescent="0.35">
      <c r="B188" s="65">
        <v>185</v>
      </c>
      <c r="C188" s="51" t="s">
        <v>115</v>
      </c>
      <c r="D188" s="43"/>
      <c r="E188" s="43"/>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c r="BJ188" s="41"/>
      <c r="BK188" s="41"/>
      <c r="BL188" s="41"/>
      <c r="BM188" s="41"/>
      <c r="BN188" s="41"/>
      <c r="BO188" s="41"/>
      <c r="BP188" s="41"/>
      <c r="BQ188" s="41"/>
      <c r="BR188" s="41"/>
      <c r="BS188" s="41"/>
      <c r="BT188" s="41"/>
      <c r="BU188" s="41"/>
      <c r="BV188" s="41"/>
      <c r="BW188" s="41"/>
      <c r="BX188" s="41"/>
      <c r="BY188" s="41"/>
      <c r="BZ188" s="41"/>
      <c r="CA188" s="41"/>
      <c r="CB188" s="41"/>
      <c r="CC188" s="41"/>
      <c r="CD188" s="41"/>
      <c r="CE188" s="41"/>
      <c r="CF188" s="41"/>
      <c r="CG188" s="41"/>
      <c r="CH188" s="41"/>
      <c r="CI188" s="41"/>
      <c r="CJ188" s="41"/>
    </row>
    <row r="189" spans="2:88" customFormat="1" x14ac:dyDescent="0.35">
      <c r="B189" s="65">
        <v>186</v>
      </c>
      <c r="C189" s="51" t="s">
        <v>115</v>
      </c>
      <c r="D189" s="43"/>
      <c r="E189" s="43"/>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c r="BJ189" s="41"/>
      <c r="BK189" s="41"/>
      <c r="BL189" s="41"/>
      <c r="BM189" s="41"/>
      <c r="BN189" s="41"/>
      <c r="BO189" s="41"/>
      <c r="BP189" s="41"/>
      <c r="BQ189" s="41"/>
      <c r="BR189" s="41"/>
      <c r="BS189" s="41"/>
      <c r="BT189" s="41"/>
      <c r="BU189" s="41"/>
      <c r="BV189" s="41"/>
      <c r="BW189" s="41"/>
      <c r="BX189" s="41"/>
      <c r="BY189" s="41"/>
      <c r="BZ189" s="41"/>
      <c r="CA189" s="41"/>
      <c r="CB189" s="41"/>
      <c r="CC189" s="41"/>
      <c r="CD189" s="41"/>
      <c r="CE189" s="41"/>
      <c r="CF189" s="41"/>
      <c r="CG189" s="41"/>
      <c r="CH189" s="41"/>
      <c r="CI189" s="41"/>
      <c r="CJ189" s="41"/>
    </row>
    <row r="190" spans="2:88" customFormat="1" x14ac:dyDescent="0.35">
      <c r="B190" s="65">
        <v>187</v>
      </c>
      <c r="C190" s="51" t="s">
        <v>175</v>
      </c>
      <c r="D190" s="60" t="s">
        <v>176</v>
      </c>
      <c r="E190" s="52"/>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c r="AW190" s="37"/>
      <c r="AX190" s="37"/>
      <c r="AY190" s="37"/>
      <c r="AZ190" s="37"/>
      <c r="BA190" s="37"/>
      <c r="BB190" s="37"/>
      <c r="BC190" s="37"/>
      <c r="BD190" s="37"/>
      <c r="BE190" s="37"/>
      <c r="BF190" s="37"/>
      <c r="BG190" s="37"/>
      <c r="BH190" s="37"/>
      <c r="BI190" s="37"/>
      <c r="BJ190" s="37"/>
      <c r="BK190" s="37"/>
      <c r="BL190" s="37"/>
      <c r="BM190" s="37"/>
      <c r="BN190" s="37"/>
      <c r="BO190" s="37"/>
      <c r="BP190" s="37"/>
      <c r="BQ190" s="37"/>
      <c r="BR190" s="37"/>
      <c r="BS190" s="37"/>
      <c r="BT190" s="37"/>
      <c r="BU190" s="37"/>
      <c r="BV190" s="37"/>
      <c r="BW190" s="37"/>
      <c r="BX190" s="37"/>
      <c r="BY190" s="37"/>
      <c r="BZ190" s="37"/>
      <c r="CA190" s="37"/>
      <c r="CB190" s="37"/>
      <c r="CC190" s="37"/>
      <c r="CD190" s="37"/>
      <c r="CE190" s="37"/>
      <c r="CF190" s="37"/>
      <c r="CG190" s="37"/>
      <c r="CH190" s="39"/>
      <c r="CI190" s="37"/>
      <c r="CJ190" s="37"/>
    </row>
    <row r="191" spans="2:88" customFormat="1" x14ac:dyDescent="0.35">
      <c r="B191" s="65">
        <v>188</v>
      </c>
      <c r="C191" s="51" t="s">
        <v>175</v>
      </c>
      <c r="D191" s="60" t="s">
        <v>228</v>
      </c>
      <c r="E191" s="52"/>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c r="AP191" s="37"/>
      <c r="AQ191" s="37"/>
      <c r="AR191" s="37"/>
      <c r="AS191" s="37"/>
      <c r="AT191" s="37"/>
      <c r="AU191" s="37"/>
      <c r="AV191" s="37"/>
      <c r="AW191" s="37"/>
      <c r="AX191" s="37"/>
      <c r="AY191" s="37"/>
      <c r="AZ191" s="37"/>
      <c r="BA191" s="37"/>
      <c r="BB191" s="37"/>
      <c r="BC191" s="37"/>
      <c r="BD191" s="37"/>
      <c r="BE191" s="37"/>
      <c r="BF191" s="37"/>
      <c r="BG191" s="37"/>
      <c r="BH191" s="37"/>
      <c r="BI191" s="37"/>
      <c r="BJ191" s="37"/>
      <c r="BK191" s="37"/>
      <c r="BL191" s="37"/>
      <c r="BM191" s="37"/>
      <c r="BN191" s="37"/>
      <c r="BO191" s="37"/>
      <c r="BP191" s="37"/>
      <c r="BQ191" s="37"/>
      <c r="BR191" s="37"/>
      <c r="BS191" s="37"/>
      <c r="BT191" s="37"/>
      <c r="BU191" s="37"/>
      <c r="BV191" s="37"/>
      <c r="BW191" s="37"/>
      <c r="BX191" s="37"/>
      <c r="BY191" s="37"/>
      <c r="BZ191" s="37"/>
      <c r="CA191" s="37"/>
      <c r="CB191" s="37"/>
      <c r="CC191" s="37"/>
      <c r="CD191" s="37"/>
      <c r="CE191" s="37"/>
      <c r="CF191" s="37"/>
      <c r="CG191" s="37"/>
      <c r="CH191" s="39"/>
      <c r="CI191" s="37"/>
      <c r="CJ191" s="37"/>
    </row>
    <row r="192" spans="2:88" ht="21" x14ac:dyDescent="0.35">
      <c r="B192" s="65">
        <v>189</v>
      </c>
      <c r="C192" s="51" t="s">
        <v>175</v>
      </c>
      <c r="D192" s="56" t="s">
        <v>250</v>
      </c>
      <c r="E192" s="52" t="s">
        <v>128</v>
      </c>
      <c r="F192" s="37">
        <v>6.8000000000000007</v>
      </c>
      <c r="G192" s="37">
        <v>5</v>
      </c>
      <c r="H192" s="37">
        <v>2.6</v>
      </c>
      <c r="I192" s="37">
        <v>4.3999999999999995</v>
      </c>
      <c r="J192" s="37">
        <v>6.4</v>
      </c>
      <c r="K192" s="37">
        <v>1.7000000000000002</v>
      </c>
      <c r="L192" s="37">
        <v>10.8</v>
      </c>
      <c r="M192" s="37">
        <v>1.7000000000000002</v>
      </c>
      <c r="N192" s="37">
        <v>3.6999999999999997</v>
      </c>
      <c r="O192" s="37"/>
      <c r="P192" s="37">
        <v>5.7</v>
      </c>
      <c r="Q192" s="37">
        <v>5.4</v>
      </c>
      <c r="R192" s="37">
        <v>5.5</v>
      </c>
      <c r="S192" s="37">
        <v>9.3000000000000007</v>
      </c>
      <c r="T192" s="37">
        <v>4.1000000000000005</v>
      </c>
      <c r="U192" s="37">
        <v>6</v>
      </c>
      <c r="V192" s="37">
        <v>2.6</v>
      </c>
      <c r="W192" s="37">
        <v>5.8999999999999995</v>
      </c>
      <c r="X192" s="37">
        <v>6.7</v>
      </c>
      <c r="Y192" s="37">
        <v>3.4000000000000004</v>
      </c>
      <c r="Z192" s="37">
        <v>2.1999999999999997</v>
      </c>
      <c r="AA192" s="37">
        <v>3.6999999999999997</v>
      </c>
      <c r="AB192" s="37">
        <v>2.4</v>
      </c>
      <c r="AC192" s="37">
        <v>5.8999999999999995</v>
      </c>
      <c r="AD192" s="37">
        <v>4.2</v>
      </c>
      <c r="AE192" s="37">
        <v>5.8000000000000007</v>
      </c>
      <c r="AF192" s="37">
        <v>6.2</v>
      </c>
      <c r="AG192" s="37"/>
      <c r="AH192" s="37"/>
      <c r="AI192" s="37">
        <v>3.5999999999999996</v>
      </c>
      <c r="AJ192" s="37">
        <v>4</v>
      </c>
      <c r="AK192" s="37">
        <v>5.5</v>
      </c>
      <c r="AL192" s="37">
        <v>4.7</v>
      </c>
      <c r="AM192" s="37">
        <v>3.1</v>
      </c>
      <c r="AN192" s="37">
        <v>4.5999999999999996</v>
      </c>
      <c r="AO192" s="37">
        <v>7.3999999999999995</v>
      </c>
      <c r="AP192" s="37"/>
      <c r="AQ192" s="37">
        <v>3.4000000000000004</v>
      </c>
      <c r="AR192" s="37">
        <v>2.9000000000000004</v>
      </c>
      <c r="AS192" s="37"/>
      <c r="AT192" s="37">
        <v>3.6999999999999997</v>
      </c>
      <c r="AU192" s="37">
        <v>3.8</v>
      </c>
      <c r="AV192" s="37">
        <v>2.1999999999999997</v>
      </c>
      <c r="AW192" s="37">
        <v>5.4</v>
      </c>
      <c r="AX192" s="37">
        <v>4.9000000000000004</v>
      </c>
      <c r="AY192" s="37">
        <v>5.8999999999999995</v>
      </c>
      <c r="AZ192" s="37">
        <v>6.9</v>
      </c>
      <c r="BA192" s="37">
        <v>1.9</v>
      </c>
      <c r="BB192" s="37">
        <v>2.5</v>
      </c>
      <c r="BC192" s="37">
        <v>4.7</v>
      </c>
      <c r="BD192" s="37">
        <v>3.1</v>
      </c>
      <c r="BE192" s="37">
        <v>4</v>
      </c>
      <c r="BF192" s="37"/>
      <c r="BG192" s="37">
        <v>4.1000000000000005</v>
      </c>
      <c r="BH192" s="37">
        <v>5.0999999999999996</v>
      </c>
      <c r="BI192" s="37">
        <v>3.4000000000000004</v>
      </c>
      <c r="BJ192" s="37"/>
      <c r="BK192" s="37">
        <v>2.4</v>
      </c>
      <c r="BL192" s="37"/>
      <c r="BM192" s="37"/>
      <c r="BN192" s="37">
        <v>3.6999999999999997</v>
      </c>
      <c r="BO192" s="37">
        <v>5.3</v>
      </c>
      <c r="BP192" s="37">
        <v>1.7000000000000002</v>
      </c>
      <c r="BQ192" s="37"/>
      <c r="BR192" s="37">
        <v>5.8000000000000007</v>
      </c>
      <c r="BS192" s="37">
        <v>6.8000000000000007</v>
      </c>
      <c r="BT192" s="37"/>
      <c r="BU192" s="37">
        <v>6.8000000000000007</v>
      </c>
      <c r="BV192" s="37">
        <v>3.1</v>
      </c>
      <c r="BW192" s="37">
        <v>7.3</v>
      </c>
      <c r="BX192" s="37"/>
      <c r="BY192" s="37">
        <v>1.7999999999999998</v>
      </c>
      <c r="BZ192" s="37">
        <v>5.3</v>
      </c>
      <c r="CA192" s="37">
        <v>8.1</v>
      </c>
      <c r="CB192" s="37">
        <v>5.2</v>
      </c>
      <c r="CC192" s="37">
        <v>2.1</v>
      </c>
      <c r="CD192" s="37">
        <v>4.3</v>
      </c>
      <c r="CE192" s="37"/>
      <c r="CF192" s="37">
        <v>4.3</v>
      </c>
      <c r="CG192" s="37">
        <v>3.9</v>
      </c>
      <c r="CH192" s="39">
        <f>AVERAGE(I192,L192,N192:O192,R192:S192,W192,Y192,AA192,AE192,AJ192,AL192,AN192:AO192,AS192,AU192:AX192,BB192:BC192,BE192:BF192,BJ192,BL192,BQ192,BZ192:CA192,CC192:CE192)</f>
        <v>5.020833333333333</v>
      </c>
      <c r="CI192" s="37">
        <f t="shared" ref="CI192:CI195" si="65">AVERAGE(T192,AE192,O192,AQ192,AY192)</f>
        <v>4.8000000000000007</v>
      </c>
      <c r="CJ192" s="37">
        <f t="shared" ref="CJ192:CJ195" si="66">AVERAGE(L192,N192,AS192,BJ192,BQ192)</f>
        <v>7.25</v>
      </c>
    </row>
    <row r="193" spans="2:88" x14ac:dyDescent="0.35">
      <c r="B193" s="65">
        <v>190</v>
      </c>
      <c r="C193" s="51" t="s">
        <v>175</v>
      </c>
      <c r="D193" s="56"/>
      <c r="E193" s="52"/>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40"/>
      <c r="BM193" s="40"/>
      <c r="BN193" s="40"/>
      <c r="BO193" s="40"/>
      <c r="BP193" s="40"/>
      <c r="BQ193" s="40"/>
      <c r="BR193" s="40"/>
      <c r="BS193" s="40"/>
      <c r="BT193" s="40"/>
      <c r="BU193" s="40"/>
      <c r="BV193" s="40"/>
      <c r="BW193" s="40"/>
      <c r="BX193" s="40"/>
      <c r="BY193" s="40"/>
      <c r="BZ193" s="40"/>
      <c r="CA193" s="40"/>
      <c r="CB193" s="40"/>
      <c r="CC193" s="40"/>
      <c r="CD193" s="40"/>
      <c r="CE193" s="40"/>
      <c r="CF193" s="40"/>
      <c r="CG193" s="40"/>
      <c r="CH193" s="39"/>
      <c r="CI193" s="37"/>
      <c r="CJ193" s="37"/>
    </row>
    <row r="194" spans="2:88" ht="31.5" x14ac:dyDescent="0.35">
      <c r="B194" s="65">
        <v>191</v>
      </c>
      <c r="C194" s="51" t="s">
        <v>175</v>
      </c>
      <c r="D194" s="56" t="s">
        <v>177</v>
      </c>
      <c r="E194" s="52" t="s">
        <v>171</v>
      </c>
      <c r="F194" s="40">
        <v>6.0869565217391308</v>
      </c>
      <c r="G194" s="40">
        <v>4.716981132075472</v>
      </c>
      <c r="H194" s="40">
        <v>6.0280759702725017</v>
      </c>
      <c r="I194" s="40">
        <v>3.0520646319569118</v>
      </c>
      <c r="J194" s="40">
        <v>6</v>
      </c>
      <c r="K194" s="40">
        <v>7.3129251700680271</v>
      </c>
      <c r="L194" s="40">
        <v>1.5124555160142348</v>
      </c>
      <c r="M194" s="40">
        <v>9.0909090909090917</v>
      </c>
      <c r="N194" s="40">
        <v>2.2207707380796866</v>
      </c>
      <c r="O194" s="40">
        <v>5.0392972723069818</v>
      </c>
      <c r="P194" s="40"/>
      <c r="Q194" s="40">
        <v>5.7446808510638299</v>
      </c>
      <c r="R194" s="40">
        <v>6.8199233716475103</v>
      </c>
      <c r="S194" s="40">
        <v>4.5329326321061858</v>
      </c>
      <c r="T194" s="40">
        <v>13.28125</v>
      </c>
      <c r="U194" s="40">
        <v>2.7777777777777777</v>
      </c>
      <c r="V194" s="40">
        <v>7.6023391812865491</v>
      </c>
      <c r="W194" s="40">
        <v>2.8657616892911011</v>
      </c>
      <c r="X194" s="40">
        <v>5.7377049180327866</v>
      </c>
      <c r="Y194" s="40">
        <v>6.3760572543916716</v>
      </c>
      <c r="Z194" s="40">
        <v>7.2072072072072073</v>
      </c>
      <c r="AA194" s="40">
        <v>2.3113528212100611</v>
      </c>
      <c r="AB194" s="40">
        <v>6.8322981366459627</v>
      </c>
      <c r="AC194" s="40">
        <v>6.3333333333333339</v>
      </c>
      <c r="AD194" s="40">
        <v>7.0552147239263796</v>
      </c>
      <c r="AE194" s="40">
        <v>4.0098704503392968</v>
      </c>
      <c r="AF194" s="40">
        <v>4.9423393739703458</v>
      </c>
      <c r="AG194" s="40">
        <v>8.5297418630751967</v>
      </c>
      <c r="AH194" s="40">
        <v>5.1948051948051948</v>
      </c>
      <c r="AI194" s="40">
        <v>9.375</v>
      </c>
      <c r="AJ194" s="40">
        <v>2.0787746170678334</v>
      </c>
      <c r="AK194" s="40">
        <v>9.2741935483870961</v>
      </c>
      <c r="AL194" s="40">
        <v>5.833333333333333</v>
      </c>
      <c r="AM194" s="40">
        <v>4.5197740112994351</v>
      </c>
      <c r="AN194" s="40">
        <v>2.9776674937965262</v>
      </c>
      <c r="AO194" s="40">
        <v>3.498727735368957</v>
      </c>
      <c r="AP194" s="40">
        <v>6.148491879350348</v>
      </c>
      <c r="AQ194" s="40">
        <v>7.1428571428571423</v>
      </c>
      <c r="AR194" s="40">
        <v>4.1916167664670656</v>
      </c>
      <c r="AS194" s="40">
        <v>2.6244343891402715</v>
      </c>
      <c r="AT194" s="40">
        <v>6.4516129032258061</v>
      </c>
      <c r="AU194" s="40">
        <v>2.584269662921348</v>
      </c>
      <c r="AV194" s="40">
        <v>4.983922829581994</v>
      </c>
      <c r="AW194" s="40">
        <v>1.7543859649122806</v>
      </c>
      <c r="AX194" s="40">
        <v>6.534772182254196</v>
      </c>
      <c r="AY194" s="40">
        <v>6.962025316455696</v>
      </c>
      <c r="AZ194" s="40">
        <v>7.8212290502793298</v>
      </c>
      <c r="BA194" s="40">
        <v>7.3394495412844041</v>
      </c>
      <c r="BB194" s="40">
        <v>3.0066145520144318</v>
      </c>
      <c r="BC194" s="40">
        <v>2.8708133971291865</v>
      </c>
      <c r="BD194" s="40">
        <v>3.669724770642202</v>
      </c>
      <c r="BE194" s="40">
        <v>4.2097998619737753</v>
      </c>
      <c r="BF194" s="40">
        <v>4.918032786885246</v>
      </c>
      <c r="BG194" s="40">
        <v>3.1055900621118013</v>
      </c>
      <c r="BH194" s="40">
        <v>4.4776119402985071</v>
      </c>
      <c r="BI194" s="40">
        <v>6.7415730337078648</v>
      </c>
      <c r="BJ194" s="40">
        <v>4.7794117647058822</v>
      </c>
      <c r="BK194" s="40">
        <v>7.6923076923076925</v>
      </c>
      <c r="BL194" s="40">
        <v>2.1156558533145273</v>
      </c>
      <c r="BM194" s="40"/>
      <c r="BN194" s="40"/>
      <c r="BO194" s="40">
        <v>3.9274924471299091</v>
      </c>
      <c r="BP194" s="40">
        <v>5.5900621118012426</v>
      </c>
      <c r="BQ194" s="40">
        <v>2.0989505247376314</v>
      </c>
      <c r="BR194" s="40">
        <v>5.7692307692307692</v>
      </c>
      <c r="BS194" s="40">
        <v>1.9184652278177456</v>
      </c>
      <c r="BT194" s="40">
        <v>6.7924528301886795</v>
      </c>
      <c r="BU194" s="40"/>
      <c r="BV194" s="40">
        <v>5.6547619047619051</v>
      </c>
      <c r="BW194" s="40">
        <v>6.395348837209303</v>
      </c>
      <c r="BX194" s="40">
        <v>6.8825910931174086</v>
      </c>
      <c r="BY194" s="40"/>
      <c r="BZ194" s="40">
        <v>3.0817610062893084</v>
      </c>
      <c r="CA194" s="40">
        <v>4.0851063829787231</v>
      </c>
      <c r="CB194" s="40">
        <v>7.5471698113207548</v>
      </c>
      <c r="CC194" s="40">
        <v>4.5637583892617446</v>
      </c>
      <c r="CD194" s="40">
        <v>2.6070763500931098</v>
      </c>
      <c r="CE194" s="40">
        <v>4.9019607843137258</v>
      </c>
      <c r="CF194" s="40">
        <v>6.024096385542169</v>
      </c>
      <c r="CG194" s="40">
        <v>4.5949958930940795</v>
      </c>
      <c r="CH194" s="39">
        <f>AVERAGE(I194,L194,N194:O194,R194:S194,W194,Y194,AA194,AE194,AJ194,AL194,AN194:AO194,AS194,AU194:AX194,BB194:BC194,BE194:BF194,BJ194,BL194,BQ194,BZ194:CA194,CC194:CE194)</f>
        <v>3.7048295561102482</v>
      </c>
      <c r="CI194" s="37">
        <f t="shared" si="65"/>
        <v>7.2870600363918232</v>
      </c>
      <c r="CJ194" s="37">
        <f t="shared" si="66"/>
        <v>2.6472045865355414</v>
      </c>
    </row>
    <row r="195" spans="2:88" ht="21" x14ac:dyDescent="0.35">
      <c r="B195" s="65">
        <v>192</v>
      </c>
      <c r="C195" s="51" t="s">
        <v>175</v>
      </c>
      <c r="D195" s="56" t="s">
        <v>218</v>
      </c>
      <c r="E195" s="52" t="s">
        <v>217</v>
      </c>
      <c r="F195" s="40">
        <v>10.434782608695652</v>
      </c>
      <c r="G195" s="40">
        <v>9.433962264150944</v>
      </c>
      <c r="H195" s="40">
        <v>12.303881090008257</v>
      </c>
      <c r="I195" s="40">
        <v>11.131059245960502</v>
      </c>
      <c r="J195" s="40">
        <v>9.7142857142857135</v>
      </c>
      <c r="K195" s="40">
        <v>11.394557823129253</v>
      </c>
      <c r="L195" s="40">
        <v>8.2740213523131665</v>
      </c>
      <c r="M195" s="40">
        <v>15.584415584415584</v>
      </c>
      <c r="N195" s="40">
        <v>10.254735467015024</v>
      </c>
      <c r="O195" s="40">
        <v>5.9639389736477115</v>
      </c>
      <c r="P195" s="40">
        <v>13.333333333333334</v>
      </c>
      <c r="Q195" s="40">
        <v>13.404255319148936</v>
      </c>
      <c r="R195" s="40">
        <v>11.187739463601533</v>
      </c>
      <c r="S195" s="40">
        <v>8.6150763836714237</v>
      </c>
      <c r="T195" s="40">
        <v>11.71875</v>
      </c>
      <c r="U195" s="40">
        <v>11.507936507936508</v>
      </c>
      <c r="V195" s="40">
        <v>11.111111111111111</v>
      </c>
      <c r="W195" s="40">
        <v>10.407239819004525</v>
      </c>
      <c r="X195" s="40">
        <v>11.475409836065573</v>
      </c>
      <c r="Y195" s="40">
        <v>11.320754716981133</v>
      </c>
      <c r="Z195" s="40">
        <v>11.711711711711711</v>
      </c>
      <c r="AA195" s="40">
        <v>9.4493541808293688</v>
      </c>
      <c r="AB195" s="40">
        <v>11.180124223602485</v>
      </c>
      <c r="AC195" s="40">
        <v>10.333333333333334</v>
      </c>
      <c r="AD195" s="40">
        <v>13.343558282208591</v>
      </c>
      <c r="AE195" s="40">
        <v>5.6138186304750155</v>
      </c>
      <c r="AF195" s="40">
        <v>11.367380560131796</v>
      </c>
      <c r="AG195" s="40">
        <v>10.21324354657688</v>
      </c>
      <c r="AH195" s="40">
        <v>14.285714285714285</v>
      </c>
      <c r="AI195" s="40">
        <v>10.9375</v>
      </c>
      <c r="AJ195" s="40">
        <v>9.0809628008752732</v>
      </c>
      <c r="AK195" s="40">
        <v>13.306451612903224</v>
      </c>
      <c r="AL195" s="40">
        <v>9.375</v>
      </c>
      <c r="AM195" s="40">
        <v>12.429378531073446</v>
      </c>
      <c r="AN195" s="40">
        <v>8.808933002481389</v>
      </c>
      <c r="AO195" s="40">
        <v>10.623409669211197</v>
      </c>
      <c r="AP195" s="40">
        <v>10.672853828306264</v>
      </c>
      <c r="AQ195" s="40">
        <v>10.714285714285714</v>
      </c>
      <c r="AR195" s="40">
        <v>11.826347305389222</v>
      </c>
      <c r="AS195" s="40">
        <v>10.135746606334841</v>
      </c>
      <c r="AT195" s="40">
        <v>10.75268817204301</v>
      </c>
      <c r="AU195" s="40">
        <v>9.1011235955056176</v>
      </c>
      <c r="AV195" s="40">
        <v>12.379421221864952</v>
      </c>
      <c r="AW195" s="40">
        <v>7.6023391812865491</v>
      </c>
      <c r="AX195" s="40">
        <v>8.8729016786570742</v>
      </c>
      <c r="AY195" s="40">
        <v>8.7025316455696213</v>
      </c>
      <c r="AZ195" s="40">
        <v>12.104283054003725</v>
      </c>
      <c r="BA195" s="40">
        <v>14.678899082568808</v>
      </c>
      <c r="BB195" s="40">
        <v>7.9374624173181001</v>
      </c>
      <c r="BC195" s="40">
        <v>9.2105263157894726</v>
      </c>
      <c r="BD195" s="40">
        <v>9.6330275229357802</v>
      </c>
      <c r="BE195" s="40">
        <v>10.07591442374051</v>
      </c>
      <c r="BF195" s="40">
        <v>10.910118711136235</v>
      </c>
      <c r="BG195" s="40">
        <v>11.801242236024844</v>
      </c>
      <c r="BH195" s="40">
        <v>12.437810945273633</v>
      </c>
      <c r="BI195" s="40">
        <v>14.04494382022472</v>
      </c>
      <c r="BJ195" s="40">
        <v>11.397058823529411</v>
      </c>
      <c r="BK195" s="40">
        <v>8.791208791208792</v>
      </c>
      <c r="BL195" s="40">
        <v>10.437235543018335</v>
      </c>
      <c r="BM195" s="40">
        <v>11.76470588235294</v>
      </c>
      <c r="BN195" s="40"/>
      <c r="BO195" s="40">
        <v>11.178247734138973</v>
      </c>
      <c r="BP195" s="40">
        <v>11.801242236024844</v>
      </c>
      <c r="BQ195" s="40">
        <v>9.2953523238380811</v>
      </c>
      <c r="BR195" s="40">
        <v>11.538461538461538</v>
      </c>
      <c r="BS195" s="40">
        <v>8.8729016786570742</v>
      </c>
      <c r="BT195" s="40">
        <v>10.566037735849058</v>
      </c>
      <c r="BU195" s="40">
        <v>15.068493150684931</v>
      </c>
      <c r="BV195" s="40">
        <v>12.797619047619047</v>
      </c>
      <c r="BW195" s="40">
        <v>7.8488372093023253</v>
      </c>
      <c r="BX195" s="40">
        <v>10.931174089068826</v>
      </c>
      <c r="BY195" s="40"/>
      <c r="BZ195" s="40">
        <v>9.8742138364779883</v>
      </c>
      <c r="CA195" s="40">
        <v>7.1063829787234036</v>
      </c>
      <c r="CB195" s="40">
        <v>12.578616352201259</v>
      </c>
      <c r="CC195" s="40">
        <v>7.9530201342281881</v>
      </c>
      <c r="CD195" s="40">
        <v>8.3798882681564244</v>
      </c>
      <c r="CE195" s="40">
        <v>12.51441753171857</v>
      </c>
      <c r="CF195" s="40">
        <v>8.4337349397590362</v>
      </c>
      <c r="CG195" s="40">
        <v>11.429271133265601</v>
      </c>
      <c r="CH195" s="39">
        <f>AVERAGE(I195,L195,N195:O195,R195:S195,W195,Y195,AA195,AE195,AJ195,AL195,AN195:AO195,AS195,AU195:AX195,BB195:BC195,BE195:BF195,BJ195,BL195,BQ195,BZ195:CA195,CC195:CE195)</f>
        <v>9.4609408805610009</v>
      </c>
      <c r="CI195" s="37">
        <f t="shared" si="65"/>
        <v>8.5426649927956113</v>
      </c>
      <c r="CJ195" s="37">
        <f t="shared" si="66"/>
        <v>9.8713829146061052</v>
      </c>
    </row>
    <row r="196" spans="2:88" x14ac:dyDescent="0.35">
      <c r="B196" s="65">
        <v>193</v>
      </c>
      <c r="C196" s="51"/>
      <c r="D196" s="56"/>
      <c r="E196" s="52"/>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c r="BJ196" s="40"/>
      <c r="BK196" s="40"/>
      <c r="BL196" s="40"/>
      <c r="BM196" s="40"/>
      <c r="BN196" s="40"/>
      <c r="BO196" s="40"/>
      <c r="BP196" s="40"/>
      <c r="BQ196" s="40"/>
      <c r="BR196" s="40"/>
      <c r="BS196" s="40"/>
      <c r="BT196" s="40"/>
      <c r="BU196" s="40"/>
      <c r="BV196" s="40"/>
      <c r="BW196" s="40"/>
      <c r="BX196" s="40"/>
      <c r="BY196" s="40"/>
      <c r="BZ196" s="40"/>
      <c r="CA196" s="40"/>
      <c r="CB196" s="40"/>
      <c r="CC196" s="40"/>
      <c r="CD196" s="40"/>
      <c r="CE196" s="40"/>
      <c r="CF196" s="40"/>
      <c r="CG196" s="40"/>
      <c r="CH196" s="39"/>
      <c r="CI196" s="37"/>
      <c r="CJ196" s="37"/>
    </row>
    <row r="197" spans="2:88" x14ac:dyDescent="0.35">
      <c r="B197" s="65">
        <v>194</v>
      </c>
      <c r="C197" s="51" t="s">
        <v>175</v>
      </c>
      <c r="D197" s="60" t="s">
        <v>178</v>
      </c>
      <c r="E197" s="52"/>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c r="BJ197" s="40"/>
      <c r="BK197" s="40"/>
      <c r="BL197" s="40"/>
      <c r="BM197" s="40"/>
      <c r="BN197" s="40"/>
      <c r="BO197" s="40"/>
      <c r="BP197" s="40"/>
      <c r="BQ197" s="40"/>
      <c r="BR197" s="40"/>
      <c r="BS197" s="40"/>
      <c r="BT197" s="40"/>
      <c r="BU197" s="40"/>
      <c r="BV197" s="40"/>
      <c r="BW197" s="40"/>
      <c r="BX197" s="40"/>
      <c r="BY197" s="40"/>
      <c r="BZ197" s="40"/>
      <c r="CA197" s="40"/>
      <c r="CB197" s="40"/>
      <c r="CC197" s="40"/>
      <c r="CD197" s="40"/>
      <c r="CE197" s="40"/>
      <c r="CF197" s="40"/>
      <c r="CG197" s="40"/>
      <c r="CH197" s="39"/>
      <c r="CI197" s="37"/>
      <c r="CJ197" s="37"/>
    </row>
    <row r="198" spans="2:88" ht="19" x14ac:dyDescent="0.35">
      <c r="B198" s="65">
        <v>195</v>
      </c>
      <c r="C198" s="51" t="s">
        <v>175</v>
      </c>
      <c r="D198" s="56" t="s">
        <v>214</v>
      </c>
      <c r="E198" s="52" t="s">
        <v>104</v>
      </c>
      <c r="F198" s="40">
        <v>17.004048582995949</v>
      </c>
      <c r="G198" s="40">
        <v>24.88262910798122</v>
      </c>
      <c r="H198" s="40">
        <v>22.474747474747474</v>
      </c>
      <c r="I198" s="40">
        <v>13.114754098360656</v>
      </c>
      <c r="J198" s="40">
        <v>20.588235294117645</v>
      </c>
      <c r="K198" s="40">
        <v>17.249154453213077</v>
      </c>
      <c r="L198" s="40">
        <v>15.200517464424321</v>
      </c>
      <c r="M198" s="40">
        <v>26.712328767123289</v>
      </c>
      <c r="N198" s="40">
        <v>12.924132672512389</v>
      </c>
      <c r="O198" s="40">
        <v>16.21808143547274</v>
      </c>
      <c r="P198" s="40">
        <v>11.864406779661017</v>
      </c>
      <c r="Q198" s="40">
        <v>17.926186291739896</v>
      </c>
      <c r="R198" s="40">
        <v>18</v>
      </c>
      <c r="S198" s="40">
        <v>15.174013921113689</v>
      </c>
      <c r="T198" s="40">
        <v>27.751196172248804</v>
      </c>
      <c r="U198" s="40">
        <v>25</v>
      </c>
      <c r="V198" s="40">
        <v>22.846441947565545</v>
      </c>
      <c r="W198" s="40">
        <v>13.374028856825749</v>
      </c>
      <c r="X198" s="40">
        <v>18.396846254927727</v>
      </c>
      <c r="Y198" s="40">
        <v>15.651030249890399</v>
      </c>
      <c r="Z198" s="40">
        <v>12.5</v>
      </c>
      <c r="AA198" s="40">
        <v>13.960867265996827</v>
      </c>
      <c r="AB198" s="40">
        <v>24.17910447761194</v>
      </c>
      <c r="AC198" s="40">
        <v>20.689655172413794</v>
      </c>
      <c r="AD198" s="40">
        <v>20.596510973550927</v>
      </c>
      <c r="AE198" s="40">
        <v>13.703176861071597</v>
      </c>
      <c r="AF198" s="40">
        <v>16.708437761069341</v>
      </c>
      <c r="AG198" s="40">
        <v>17.845659163987136</v>
      </c>
      <c r="AH198" s="40">
        <v>22.807017543859647</v>
      </c>
      <c r="AI198" s="40">
        <v>19.512195121951219</v>
      </c>
      <c r="AJ198" s="40">
        <v>16.437414030261348</v>
      </c>
      <c r="AK198" s="40">
        <v>17.350157728706623</v>
      </c>
      <c r="AL198" s="40">
        <v>15.551885494082027</v>
      </c>
      <c r="AM198" s="40">
        <v>15.015974440894569</v>
      </c>
      <c r="AN198" s="40">
        <v>14.42521083000444</v>
      </c>
      <c r="AO198" s="40">
        <v>14.67693624304664</v>
      </c>
      <c r="AP198" s="40">
        <v>20.1091192517537</v>
      </c>
      <c r="AQ198" s="40">
        <v>39.568345323741006</v>
      </c>
      <c r="AR198" s="40">
        <v>13.987730061349692</v>
      </c>
      <c r="AS198" s="40">
        <v>13.412017167381974</v>
      </c>
      <c r="AT198" s="40">
        <v>10.810810810810811</v>
      </c>
      <c r="AU198" s="40">
        <v>15.851272015655576</v>
      </c>
      <c r="AV198" s="40">
        <v>11.491712707182321</v>
      </c>
      <c r="AW198" s="40">
        <v>12.629399585921325</v>
      </c>
      <c r="AX198" s="40">
        <v>16.880053908355794</v>
      </c>
      <c r="AY198" s="40">
        <v>18.984962406015036</v>
      </c>
      <c r="AZ198" s="40">
        <v>26.227390180878551</v>
      </c>
      <c r="BA198" s="40">
        <v>14.506172839506174</v>
      </c>
      <c r="BB198" s="40">
        <v>12.435400516795864</v>
      </c>
      <c r="BC198" s="40">
        <v>17.64300482425913</v>
      </c>
      <c r="BD198" s="40">
        <v>18.125</v>
      </c>
      <c r="BE198" s="40">
        <v>14.958625079567156</v>
      </c>
      <c r="BF198" s="40">
        <v>17.32605729877217</v>
      </c>
      <c r="BG198" s="40">
        <v>17.721518987341771</v>
      </c>
      <c r="BH198" s="40">
        <v>19.047619047619047</v>
      </c>
      <c r="BI198" s="40">
        <v>10</v>
      </c>
      <c r="BJ198" s="40">
        <v>10.968229954614221</v>
      </c>
      <c r="BK198" s="40">
        <v>22.155688622754489</v>
      </c>
      <c r="BL198" s="40">
        <v>13.151927437641723</v>
      </c>
      <c r="BM198" s="40">
        <v>15</v>
      </c>
      <c r="BN198" s="40">
        <v>15.384615384615385</v>
      </c>
      <c r="BO198" s="40">
        <v>18.370883882149048</v>
      </c>
      <c r="BP198" s="40">
        <v>19.117647058823529</v>
      </c>
      <c r="BQ198" s="40">
        <v>17.862371888726209</v>
      </c>
      <c r="BR198" s="40">
        <v>16.666666666666664</v>
      </c>
      <c r="BS198" s="40">
        <v>15.96774193548387</v>
      </c>
      <c r="BT198" s="40">
        <v>20.055710306406684</v>
      </c>
      <c r="BU198" s="40">
        <v>15.151515151515152</v>
      </c>
      <c r="BV198" s="40">
        <v>15.762273901808785</v>
      </c>
      <c r="BW198" s="40">
        <v>15.242494226327944</v>
      </c>
      <c r="BX198" s="40">
        <v>18.575418994413408</v>
      </c>
      <c r="BY198" s="40">
        <v>19.298245614035086</v>
      </c>
      <c r="BZ198" s="40">
        <v>10.768659487560342</v>
      </c>
      <c r="CA198" s="40">
        <v>14.912549861920835</v>
      </c>
      <c r="CB198" s="40">
        <v>22.009569377990431</v>
      </c>
      <c r="CC198" s="40">
        <v>15.559529892692897</v>
      </c>
      <c r="CD198" s="40">
        <v>16.416666666666664</v>
      </c>
      <c r="CE198" s="40">
        <v>15.073529411764705</v>
      </c>
      <c r="CF198" s="40">
        <v>12.280701754385964</v>
      </c>
      <c r="CG198" s="40">
        <v>14.918971672188409</v>
      </c>
      <c r="CH198" s="39">
        <f>AVERAGE(I198,L198,N198:O198,R198:S198,W198,Y198,AA198,AE198,AJ198,AL198,AN198:AO198,AS198,AU198:AX198,BB198:BC198,BE198:BF198,BJ198,BL198,BQ198,BZ198:CA198,CC198:CE198)</f>
        <v>14.701711520275545</v>
      </c>
      <c r="CI198" s="37">
        <f t="shared" ref="CI198:CI201" si="67">AVERAGE(T198,AE198,O198,AQ198,AY198)</f>
        <v>23.245152439709834</v>
      </c>
      <c r="CJ198" s="37">
        <f t="shared" ref="CJ198:CJ201" si="68">AVERAGE(L198,N198,AS198,BJ198,BQ198)</f>
        <v>14.073453829531823</v>
      </c>
    </row>
    <row r="199" spans="2:88" ht="19" x14ac:dyDescent="0.35">
      <c r="B199" s="65">
        <v>196</v>
      </c>
      <c r="C199" s="51" t="s">
        <v>175</v>
      </c>
      <c r="D199" s="56" t="s">
        <v>213</v>
      </c>
      <c r="E199" s="52" t="s">
        <v>104</v>
      </c>
      <c r="F199" s="40">
        <v>17.171717171717169</v>
      </c>
      <c r="G199" s="40">
        <v>34.965034965034967</v>
      </c>
      <c r="H199" s="40">
        <v>25.906183368869932</v>
      </c>
      <c r="I199" s="40">
        <v>13.692768506632436</v>
      </c>
      <c r="J199" s="40">
        <v>25.438596491228072</v>
      </c>
      <c r="K199" s="40">
        <v>23.409269442262374</v>
      </c>
      <c r="L199" s="40">
        <v>12.32741617357002</v>
      </c>
      <c r="M199" s="40">
        <v>34.868421052631575</v>
      </c>
      <c r="N199" s="40">
        <v>12.009803921568627</v>
      </c>
      <c r="O199" s="40">
        <v>15.168403198449237</v>
      </c>
      <c r="P199" s="40">
        <v>14.499999999999998</v>
      </c>
      <c r="Q199" s="40">
        <v>25.939849624060152</v>
      </c>
      <c r="R199" s="40">
        <v>21.125074805505687</v>
      </c>
      <c r="S199" s="40">
        <v>16.309996942830939</v>
      </c>
      <c r="T199" s="40">
        <v>32.44274809160305</v>
      </c>
      <c r="U199" s="40">
        <v>26.136363636363637</v>
      </c>
      <c r="V199" s="40">
        <v>18</v>
      </c>
      <c r="W199" s="40">
        <v>15.600393700787402</v>
      </c>
      <c r="X199" s="40">
        <v>28.515625</v>
      </c>
      <c r="Y199" s="40">
        <v>20.19830028328612</v>
      </c>
      <c r="Z199" s="40">
        <v>24.623115577889447</v>
      </c>
      <c r="AA199" s="40">
        <v>13.088745661874071</v>
      </c>
      <c r="AB199" s="40">
        <v>22.342733188720175</v>
      </c>
      <c r="AC199" s="40">
        <v>33.057851239669425</v>
      </c>
      <c r="AD199" s="40">
        <v>21.137026239067055</v>
      </c>
      <c r="AE199" s="40">
        <v>15.03957783641161</v>
      </c>
      <c r="AF199" s="40">
        <v>17.381014988167237</v>
      </c>
      <c r="AG199" s="40">
        <v>22.689844464775845</v>
      </c>
      <c r="AH199" s="40">
        <v>24.03846153846154</v>
      </c>
      <c r="AI199" s="40">
        <v>20.571428571428569</v>
      </c>
      <c r="AJ199" s="40">
        <v>17.138599105812222</v>
      </c>
      <c r="AK199" s="40">
        <v>18.269230769230766</v>
      </c>
      <c r="AL199" s="40">
        <v>16.261171797418072</v>
      </c>
      <c r="AM199" s="40">
        <v>23.722627737226276</v>
      </c>
      <c r="AN199" s="40">
        <v>15.859030837004406</v>
      </c>
      <c r="AO199" s="40">
        <v>19.642857142857142</v>
      </c>
      <c r="AP199" s="40">
        <v>24.148148148148149</v>
      </c>
      <c r="AQ199" s="40">
        <v>24.043715846994534</v>
      </c>
      <c r="AR199" s="40">
        <v>13.80813953488372</v>
      </c>
      <c r="AS199" s="40">
        <v>15.879396984924623</v>
      </c>
      <c r="AT199" s="40">
        <v>21.890547263681594</v>
      </c>
      <c r="AU199" s="40">
        <v>14.249999999999998</v>
      </c>
      <c r="AV199" s="40">
        <v>17.144495412844037</v>
      </c>
      <c r="AW199" s="40">
        <v>12.841530054644808</v>
      </c>
      <c r="AX199" s="40">
        <v>16.962599168870419</v>
      </c>
      <c r="AY199" s="40">
        <v>19.500402900886382</v>
      </c>
      <c r="AZ199" s="40">
        <v>27.506775067750677</v>
      </c>
      <c r="BA199" s="40">
        <v>22.437137330754354</v>
      </c>
      <c r="BB199" s="40">
        <v>14.188180072541071</v>
      </c>
      <c r="BC199" s="40">
        <v>15.629386991109032</v>
      </c>
      <c r="BD199" s="40">
        <v>24.296675191815854</v>
      </c>
      <c r="BE199" s="40">
        <v>14.71861471861472</v>
      </c>
      <c r="BF199" s="40">
        <v>18.200836820083683</v>
      </c>
      <c r="BG199" s="40">
        <v>28.040540540540544</v>
      </c>
      <c r="BH199" s="40">
        <v>24.752475247524753</v>
      </c>
      <c r="BI199" s="40">
        <v>20.912547528517113</v>
      </c>
      <c r="BJ199" s="40">
        <v>15.617977528089888</v>
      </c>
      <c r="BK199" s="40">
        <v>31.147540983606557</v>
      </c>
      <c r="BL199" s="40">
        <v>12.367491166077739</v>
      </c>
      <c r="BM199" s="40">
        <v>7.8947368421052628</v>
      </c>
      <c r="BN199" s="40"/>
      <c r="BO199" s="40">
        <v>20.536912751677853</v>
      </c>
      <c r="BP199" s="40">
        <v>30</v>
      </c>
      <c r="BQ199" s="40">
        <v>7.3359073359073363</v>
      </c>
      <c r="BR199" s="40">
        <v>33.812949640287769</v>
      </c>
      <c r="BS199" s="40">
        <v>19.646799116997794</v>
      </c>
      <c r="BT199" s="40">
        <v>29.045643153526974</v>
      </c>
      <c r="BU199" s="40">
        <v>22.779922779922778</v>
      </c>
      <c r="BV199" s="40">
        <v>25.6</v>
      </c>
      <c r="BW199" s="40">
        <v>14.333333333333334</v>
      </c>
      <c r="BX199" s="40">
        <v>16.666666666666664</v>
      </c>
      <c r="BY199" s="40">
        <v>23.958333333333336</v>
      </c>
      <c r="BZ199" s="40">
        <v>12.610469068660777</v>
      </c>
      <c r="CA199" s="40">
        <v>17.802831672784478</v>
      </c>
      <c r="CB199" s="40">
        <v>28.35130970724191</v>
      </c>
      <c r="CC199" s="40">
        <v>14.85394655065258</v>
      </c>
      <c r="CD199" s="40">
        <v>10.486891385767791</v>
      </c>
      <c r="CE199" s="40">
        <v>18.193506910961105</v>
      </c>
      <c r="CF199" s="40">
        <v>22.966507177033492</v>
      </c>
      <c r="CG199" s="40">
        <v>20.363210310486231</v>
      </c>
      <c r="CH199" s="39">
        <f>AVERAGE(I199,L199,N199:O199,R199:S199,W199,Y199,AA199,AE199,AJ199,AL199,AN199:AO199,AS199,AU199:AX199,BB199:BC199,BE199:BF199,BJ199,BL199,BQ199,BZ199:CA199,CC199:CE199)</f>
        <v>15.243425863114263</v>
      </c>
      <c r="CI199" s="37">
        <f t="shared" si="67"/>
        <v>21.238969574868964</v>
      </c>
      <c r="CJ199" s="37">
        <f t="shared" si="68"/>
        <v>12.634100388812099</v>
      </c>
    </row>
    <row r="200" spans="2:88" ht="21" x14ac:dyDescent="0.35">
      <c r="B200" s="65">
        <v>197</v>
      </c>
      <c r="C200" s="51" t="s">
        <v>175</v>
      </c>
      <c r="D200" s="56" t="s">
        <v>215</v>
      </c>
      <c r="E200" s="52" t="s">
        <v>104</v>
      </c>
      <c r="F200" s="40">
        <v>19.399999999999999</v>
      </c>
      <c r="G200" s="40">
        <v>16.600000000000009</v>
      </c>
      <c r="H200" s="40">
        <v>18.100000000000009</v>
      </c>
      <c r="I200" s="40">
        <v>11.599999999999994</v>
      </c>
      <c r="J200" s="40">
        <v>10.299999999999997</v>
      </c>
      <c r="K200" s="40">
        <v>18.799999999999997</v>
      </c>
      <c r="L200" s="40">
        <v>10</v>
      </c>
      <c r="M200" s="40">
        <v>28.900000000000006</v>
      </c>
      <c r="N200" s="40">
        <v>13.599999999999994</v>
      </c>
      <c r="O200" s="40">
        <v>14.600000000000009</v>
      </c>
      <c r="P200" s="40">
        <v>12.799999999999997</v>
      </c>
      <c r="Q200" s="40">
        <v>15.400000000000006</v>
      </c>
      <c r="R200" s="40">
        <v>14.700000000000003</v>
      </c>
      <c r="S200" s="40">
        <v>15.200000000000003</v>
      </c>
      <c r="T200" s="40">
        <v>17.5</v>
      </c>
      <c r="U200" s="40">
        <v>20.700000000000003</v>
      </c>
      <c r="V200" s="40">
        <v>14.700000000000003</v>
      </c>
      <c r="W200" s="40">
        <v>12.5</v>
      </c>
      <c r="X200" s="40">
        <v>15.799999999999997</v>
      </c>
      <c r="Y200" s="40">
        <v>16.600000000000009</v>
      </c>
      <c r="Z200" s="40">
        <v>7.8999999999999915</v>
      </c>
      <c r="AA200" s="40">
        <v>14.600000000000009</v>
      </c>
      <c r="AB200" s="40">
        <v>24.799999999999997</v>
      </c>
      <c r="AC200" s="40">
        <v>9.2999999999999972</v>
      </c>
      <c r="AD200" s="40">
        <v>17.600000000000009</v>
      </c>
      <c r="AE200" s="40">
        <v>13.099999999999994</v>
      </c>
      <c r="AF200" s="40">
        <v>15.299999999999997</v>
      </c>
      <c r="AG200" s="40">
        <v>12.900000000000006</v>
      </c>
      <c r="AH200" s="40">
        <v>16.299999999999997</v>
      </c>
      <c r="AI200" s="40">
        <v>8.5999999999999943</v>
      </c>
      <c r="AJ200" s="40">
        <v>14.600000000000009</v>
      </c>
      <c r="AK200" s="40">
        <v>14.099999999999994</v>
      </c>
      <c r="AL200" s="40">
        <v>17.100000000000009</v>
      </c>
      <c r="AM200" s="40">
        <v>20.700000000000003</v>
      </c>
      <c r="AN200" s="40">
        <v>9.5999999999999943</v>
      </c>
      <c r="AO200" s="40">
        <v>15.799999999999997</v>
      </c>
      <c r="AP200" s="40">
        <v>18.799999999999997</v>
      </c>
      <c r="AQ200" s="40">
        <v>12.900000000000006</v>
      </c>
      <c r="AR200" s="40">
        <v>14.799999999999997</v>
      </c>
      <c r="AS200" s="40">
        <v>9.7000000000000028</v>
      </c>
      <c r="AT200" s="40">
        <v>3.7000000000000028</v>
      </c>
      <c r="AU200" s="40">
        <v>14</v>
      </c>
      <c r="AV200" s="40">
        <v>10.799999999999997</v>
      </c>
      <c r="AW200" s="40">
        <v>18.200000000000003</v>
      </c>
      <c r="AX200" s="40">
        <v>20.700000000000003</v>
      </c>
      <c r="AY200" s="40">
        <v>15.5</v>
      </c>
      <c r="AZ200" s="40">
        <v>25.200000000000003</v>
      </c>
      <c r="BA200" s="40">
        <v>13.5</v>
      </c>
      <c r="BB200" s="40">
        <v>16.400000000000006</v>
      </c>
      <c r="BC200" s="40">
        <v>13.200000000000003</v>
      </c>
      <c r="BD200" s="40">
        <v>12.299999999999997</v>
      </c>
      <c r="BE200" s="40">
        <v>14.299999999999997</v>
      </c>
      <c r="BF200" s="40">
        <v>17</v>
      </c>
      <c r="BG200" s="40">
        <v>14</v>
      </c>
      <c r="BH200" s="40">
        <v>13.599999999999994</v>
      </c>
      <c r="BI200" s="40">
        <v>12.599999999999994</v>
      </c>
      <c r="BJ200" s="40">
        <v>12.799999999999997</v>
      </c>
      <c r="BK200" s="40">
        <v>8.3999999999999915</v>
      </c>
      <c r="BL200" s="40">
        <v>16</v>
      </c>
      <c r="BM200" s="40">
        <v>27</v>
      </c>
      <c r="BN200" s="40">
        <v>21.099999999999994</v>
      </c>
      <c r="BO200" s="40">
        <v>18.200000000000003</v>
      </c>
      <c r="BP200" s="40">
        <v>12.5</v>
      </c>
      <c r="BQ200" s="40">
        <v>16.5</v>
      </c>
      <c r="BR200" s="40">
        <v>12.700000000000003</v>
      </c>
      <c r="BS200" s="40">
        <v>16.700000000000003</v>
      </c>
      <c r="BT200" s="40">
        <v>18.400000000000006</v>
      </c>
      <c r="BU200" s="40">
        <v>8.5999999999999943</v>
      </c>
      <c r="BV200" s="40">
        <v>14.099999999999994</v>
      </c>
      <c r="BW200" s="40">
        <v>9.7999999999999972</v>
      </c>
      <c r="BX200" s="40">
        <v>14.799999999999997</v>
      </c>
      <c r="BY200" s="40">
        <v>21.599999999999994</v>
      </c>
      <c r="BZ200" s="40">
        <v>9.8999999999999915</v>
      </c>
      <c r="CA200" s="40">
        <v>15.600000000000009</v>
      </c>
      <c r="CB200" s="40">
        <v>28.700000000000003</v>
      </c>
      <c r="CC200" s="40">
        <v>21.5</v>
      </c>
      <c r="CD200" s="40">
        <v>16.200000000000003</v>
      </c>
      <c r="CE200" s="40">
        <v>15.900000000000006</v>
      </c>
      <c r="CF200" s="40">
        <v>23</v>
      </c>
      <c r="CG200" s="40">
        <v>14.161853428869136</v>
      </c>
      <c r="CH200" s="39">
        <f>AVERAGE(I200,L200,N200:O200,R200:S200,W200,Y200,AA200,AE200,AJ200,AL200,AN200:AO200,AS200,AU200:AX200,BB200:BC200,BE200:BF200,BJ200,BL200,BQ200,BZ200:CA200,CC200:CE200)</f>
        <v>14.590322580645159</v>
      </c>
      <c r="CI200" s="37">
        <f t="shared" si="67"/>
        <v>14.720000000000002</v>
      </c>
      <c r="CJ200" s="37">
        <f t="shared" si="68"/>
        <v>12.52</v>
      </c>
    </row>
    <row r="201" spans="2:88" ht="21" x14ac:dyDescent="0.35">
      <c r="B201" s="65">
        <v>198</v>
      </c>
      <c r="C201" s="51" t="s">
        <v>175</v>
      </c>
      <c r="D201" s="56" t="s">
        <v>216</v>
      </c>
      <c r="E201" s="52" t="s">
        <v>104</v>
      </c>
      <c r="F201" s="40">
        <v>37.200000000000003</v>
      </c>
      <c r="G201" s="40">
        <v>47.599999999999994</v>
      </c>
      <c r="H201" s="40">
        <v>39</v>
      </c>
      <c r="I201" s="40">
        <v>34.899999999999991</v>
      </c>
      <c r="J201" s="40">
        <v>31.5</v>
      </c>
      <c r="K201" s="40">
        <v>38.4</v>
      </c>
      <c r="L201" s="40">
        <v>32</v>
      </c>
      <c r="M201" s="40">
        <v>61.1</v>
      </c>
      <c r="N201" s="40">
        <v>32.599999999999994</v>
      </c>
      <c r="O201" s="40">
        <v>41</v>
      </c>
      <c r="P201" s="40">
        <v>21.399999999999991</v>
      </c>
      <c r="Q201" s="40">
        <v>37.1</v>
      </c>
      <c r="R201" s="40">
        <v>46</v>
      </c>
      <c r="S201" s="40">
        <v>38.800000000000004</v>
      </c>
      <c r="T201" s="40">
        <v>54</v>
      </c>
      <c r="U201" s="40">
        <v>44.3</v>
      </c>
      <c r="V201" s="40">
        <v>33.899999999999991</v>
      </c>
      <c r="W201" s="40">
        <v>30.900000000000006</v>
      </c>
      <c r="X201" s="40">
        <v>49</v>
      </c>
      <c r="Y201" s="40">
        <v>38.6</v>
      </c>
      <c r="Z201" s="40">
        <v>35.799999999999997</v>
      </c>
      <c r="AA201" s="40">
        <v>27.299999999999997</v>
      </c>
      <c r="AB201" s="40">
        <v>38</v>
      </c>
      <c r="AC201" s="40"/>
      <c r="AD201" s="40">
        <v>46.199999999999996</v>
      </c>
      <c r="AE201" s="40">
        <v>37.1</v>
      </c>
      <c r="AF201" s="40">
        <v>37</v>
      </c>
      <c r="AG201" s="40">
        <v>40.200000000000003</v>
      </c>
      <c r="AH201" s="40">
        <v>48.1</v>
      </c>
      <c r="AI201" s="40">
        <v>20.099999999999994</v>
      </c>
      <c r="AJ201" s="40">
        <v>30.700000000000003</v>
      </c>
      <c r="AK201" s="40">
        <v>43.2</v>
      </c>
      <c r="AL201" s="40">
        <v>41.7</v>
      </c>
      <c r="AM201" s="40">
        <v>31.699999999999989</v>
      </c>
      <c r="AN201" s="40">
        <v>31.699999999999989</v>
      </c>
      <c r="AO201" s="40">
        <v>41.800000000000004</v>
      </c>
      <c r="AP201" s="40">
        <v>52.5</v>
      </c>
      <c r="AQ201" s="40">
        <v>34.200000000000003</v>
      </c>
      <c r="AR201" s="40">
        <v>35.700000000000003</v>
      </c>
      <c r="AS201" s="40">
        <v>36.6</v>
      </c>
      <c r="AT201" s="40">
        <v>36.9</v>
      </c>
      <c r="AU201" s="40">
        <v>31.599999999999994</v>
      </c>
      <c r="AV201" s="40">
        <v>36.199999999999996</v>
      </c>
      <c r="AW201" s="40">
        <v>28.200000000000003</v>
      </c>
      <c r="AX201" s="40">
        <v>42.1</v>
      </c>
      <c r="AY201" s="40">
        <v>44.099999999999994</v>
      </c>
      <c r="AZ201" s="40">
        <v>48.5</v>
      </c>
      <c r="BA201" s="40">
        <v>36.700000000000003</v>
      </c>
      <c r="BB201" s="40">
        <v>36.299999999999997</v>
      </c>
      <c r="BC201" s="40">
        <v>36.700000000000003</v>
      </c>
      <c r="BD201" s="40">
        <v>50.4</v>
      </c>
      <c r="BE201" s="40">
        <v>45.599999999999994</v>
      </c>
      <c r="BF201" s="40">
        <v>39.4</v>
      </c>
      <c r="BG201" s="40">
        <v>36.700000000000003</v>
      </c>
      <c r="BH201" s="40">
        <v>30.400000000000006</v>
      </c>
      <c r="BI201" s="40">
        <v>24.599999999999994</v>
      </c>
      <c r="BJ201" s="40">
        <v>33.200000000000003</v>
      </c>
      <c r="BK201" s="40">
        <v>49.3</v>
      </c>
      <c r="BL201" s="40">
        <v>35</v>
      </c>
      <c r="BM201" s="40">
        <v>11</v>
      </c>
      <c r="BN201" s="40"/>
      <c r="BO201" s="40">
        <v>41.2</v>
      </c>
      <c r="BP201" s="40">
        <v>9.0999999999999943</v>
      </c>
      <c r="BQ201" s="40">
        <v>24</v>
      </c>
      <c r="BR201" s="40">
        <v>26.400000000000006</v>
      </c>
      <c r="BS201" s="40">
        <v>37.700000000000003</v>
      </c>
      <c r="BT201" s="40">
        <v>41.5</v>
      </c>
      <c r="BU201" s="40">
        <v>28.200000000000003</v>
      </c>
      <c r="BV201" s="40">
        <v>47.699999999999996</v>
      </c>
      <c r="BW201" s="40">
        <v>39.900000000000006</v>
      </c>
      <c r="BX201" s="40">
        <v>33.5</v>
      </c>
      <c r="BY201" s="40">
        <v>47.199999999999996</v>
      </c>
      <c r="BZ201" s="40">
        <v>35</v>
      </c>
      <c r="CA201" s="40">
        <v>37.5</v>
      </c>
      <c r="CB201" s="40"/>
      <c r="CC201" s="40">
        <v>38.700000000000003</v>
      </c>
      <c r="CD201" s="40">
        <v>27.900000000000006</v>
      </c>
      <c r="CE201" s="40">
        <v>39</v>
      </c>
      <c r="CF201" s="40">
        <v>30.700000000000003</v>
      </c>
      <c r="CG201" s="40">
        <v>38.290118679050565</v>
      </c>
      <c r="CH201" s="39">
        <f>AVERAGE(I201,L201,N201:O201,R201:S201,W201,Y201,AA201,AE201,AJ201,AL201,AN201:AO201,AS201,AU201:AX201,BB201:BC201,BE201:BF201,BJ201,BL201,BQ201,BZ201:CA201,CC201:CE201)</f>
        <v>35.745161290322592</v>
      </c>
      <c r="CI201" s="37">
        <f t="shared" si="67"/>
        <v>42.08</v>
      </c>
      <c r="CJ201" s="37">
        <f t="shared" si="68"/>
        <v>31.679999999999996</v>
      </c>
    </row>
    <row r="202" spans="2:88" customFormat="1" x14ac:dyDescent="0.35">
      <c r="B202" s="65">
        <v>199</v>
      </c>
      <c r="C202" s="51" t="s">
        <v>175</v>
      </c>
      <c r="D202" s="56"/>
      <c r="E202" s="52"/>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c r="AO202" s="37"/>
      <c r="AP202" s="37"/>
      <c r="AQ202" s="37"/>
      <c r="AR202" s="37"/>
      <c r="AS202" s="37"/>
      <c r="AT202" s="37"/>
      <c r="AU202" s="37"/>
      <c r="AV202" s="37"/>
      <c r="AW202" s="37"/>
      <c r="AX202" s="37"/>
      <c r="AY202" s="37"/>
      <c r="AZ202" s="37"/>
      <c r="BA202" s="37"/>
      <c r="BB202" s="37"/>
      <c r="BC202" s="37"/>
      <c r="BD202" s="37"/>
      <c r="BE202" s="37"/>
      <c r="BF202" s="37"/>
      <c r="BG202" s="37"/>
      <c r="BH202" s="37"/>
      <c r="BI202" s="37"/>
      <c r="BJ202" s="37"/>
      <c r="BK202" s="37"/>
      <c r="BL202" s="37"/>
      <c r="BM202" s="37"/>
      <c r="BN202" s="37"/>
      <c r="BO202" s="37"/>
      <c r="BP202" s="37"/>
      <c r="BQ202" s="37"/>
      <c r="BR202" s="37"/>
      <c r="BS202" s="37"/>
      <c r="BT202" s="37"/>
      <c r="BU202" s="37"/>
      <c r="BV202" s="37"/>
      <c r="BW202" s="37"/>
      <c r="BX202" s="37"/>
      <c r="BY202" s="37"/>
      <c r="BZ202" s="37"/>
      <c r="CA202" s="37"/>
      <c r="CB202" s="37"/>
      <c r="CC202" s="37"/>
      <c r="CD202" s="37"/>
      <c r="CE202" s="37"/>
      <c r="CF202" s="37"/>
      <c r="CG202" s="37"/>
      <c r="CH202" s="42"/>
      <c r="CI202" s="37"/>
      <c r="CJ202" s="37"/>
    </row>
    <row r="203" spans="2:88" customFormat="1" x14ac:dyDescent="0.35">
      <c r="B203" s="65">
        <v>200</v>
      </c>
      <c r="C203" s="51" t="s">
        <v>175</v>
      </c>
      <c r="D203" s="56"/>
      <c r="E203" s="52"/>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c r="AP203" s="37"/>
      <c r="AQ203" s="37"/>
      <c r="AR203" s="37"/>
      <c r="AS203" s="37"/>
      <c r="AT203" s="37"/>
      <c r="AU203" s="37"/>
      <c r="AV203" s="37"/>
      <c r="AW203" s="37"/>
      <c r="AX203" s="37"/>
      <c r="AY203" s="37"/>
      <c r="AZ203" s="37"/>
      <c r="BA203" s="37"/>
      <c r="BB203" s="37"/>
      <c r="BC203" s="37"/>
      <c r="BD203" s="37"/>
      <c r="BE203" s="37"/>
      <c r="BF203" s="37"/>
      <c r="BG203" s="37"/>
      <c r="BH203" s="37"/>
      <c r="BI203" s="37"/>
      <c r="BJ203" s="37"/>
      <c r="BK203" s="37"/>
      <c r="BL203" s="37"/>
      <c r="BM203" s="37"/>
      <c r="BN203" s="37"/>
      <c r="BO203" s="37"/>
      <c r="BP203" s="37"/>
      <c r="BQ203" s="37"/>
      <c r="BR203" s="37"/>
      <c r="BS203" s="37"/>
      <c r="BT203" s="37"/>
      <c r="BU203" s="37"/>
      <c r="BV203" s="37"/>
      <c r="BW203" s="37"/>
      <c r="BX203" s="37"/>
      <c r="BY203" s="37"/>
      <c r="BZ203" s="37"/>
      <c r="CA203" s="37"/>
      <c r="CB203" s="37"/>
      <c r="CC203" s="37"/>
      <c r="CD203" s="37"/>
      <c r="CE203" s="37"/>
      <c r="CF203" s="37"/>
      <c r="CG203" s="37"/>
      <c r="CH203" s="42"/>
      <c r="CI203" s="37"/>
      <c r="CJ203" s="37"/>
    </row>
    <row r="204" spans="2:88" ht="19" x14ac:dyDescent="0.35">
      <c r="B204" s="65">
        <v>201</v>
      </c>
      <c r="C204" s="51" t="s">
        <v>186</v>
      </c>
      <c r="D204" s="60" t="s">
        <v>187</v>
      </c>
      <c r="E204" s="52"/>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c r="AN204" s="37"/>
      <c r="AO204" s="37"/>
      <c r="AP204" s="37"/>
      <c r="AQ204" s="37"/>
      <c r="AR204" s="37"/>
      <c r="AS204" s="37"/>
      <c r="AT204" s="37"/>
      <c r="AU204" s="37"/>
      <c r="AV204" s="37"/>
      <c r="AW204" s="37"/>
      <c r="AX204" s="37"/>
      <c r="AY204" s="37"/>
      <c r="AZ204" s="37"/>
      <c r="BA204" s="37"/>
      <c r="BB204" s="37"/>
      <c r="BC204" s="37"/>
      <c r="BD204" s="37"/>
      <c r="BE204" s="37"/>
      <c r="BF204" s="37"/>
      <c r="BG204" s="37"/>
      <c r="BH204" s="37"/>
      <c r="BI204" s="37"/>
      <c r="BJ204" s="37"/>
      <c r="BK204" s="37"/>
      <c r="BL204" s="37"/>
      <c r="BM204" s="37"/>
      <c r="BN204" s="37"/>
      <c r="BO204" s="37"/>
      <c r="BP204" s="37"/>
      <c r="BQ204" s="37"/>
      <c r="BR204" s="37"/>
      <c r="BS204" s="37"/>
      <c r="BT204" s="37"/>
      <c r="BU204" s="37"/>
      <c r="BV204" s="37"/>
      <c r="BW204" s="37"/>
      <c r="BX204" s="37"/>
      <c r="BY204" s="37"/>
      <c r="BZ204" s="37"/>
      <c r="CA204" s="37"/>
      <c r="CB204" s="37"/>
      <c r="CC204" s="37"/>
      <c r="CD204" s="37"/>
      <c r="CE204" s="37"/>
      <c r="CF204" s="37"/>
      <c r="CG204" s="37"/>
      <c r="CH204" s="42"/>
      <c r="CI204" s="37"/>
      <c r="CJ204" s="37"/>
    </row>
    <row r="205" spans="2:88" ht="19" x14ac:dyDescent="0.35">
      <c r="B205" s="65">
        <v>202</v>
      </c>
      <c r="C205" s="51" t="s">
        <v>186</v>
      </c>
      <c r="D205" s="56" t="s">
        <v>312</v>
      </c>
      <c r="E205" s="52" t="s">
        <v>137</v>
      </c>
      <c r="F205" s="40">
        <v>31</v>
      </c>
      <c r="G205" s="40">
        <v>36.6</v>
      </c>
      <c r="H205" s="40">
        <v>35</v>
      </c>
      <c r="I205" s="40">
        <v>27.7</v>
      </c>
      <c r="J205" s="40">
        <v>33.1</v>
      </c>
      <c r="K205" s="40">
        <v>38.200000000000003</v>
      </c>
      <c r="L205" s="40">
        <v>31.7</v>
      </c>
      <c r="M205" s="40">
        <v>30.8</v>
      </c>
      <c r="N205" s="40">
        <v>30.4</v>
      </c>
      <c r="O205" s="40">
        <v>51.6</v>
      </c>
      <c r="P205" s="40">
        <v>35.6</v>
      </c>
      <c r="Q205" s="40">
        <v>39.6</v>
      </c>
      <c r="R205" s="40">
        <v>33.799999999999997</v>
      </c>
      <c r="S205" s="40">
        <v>44.8</v>
      </c>
      <c r="T205" s="40">
        <v>29.5</v>
      </c>
      <c r="U205" s="40">
        <v>37.4</v>
      </c>
      <c r="V205" s="40">
        <v>31.4</v>
      </c>
      <c r="W205" s="40">
        <v>29</v>
      </c>
      <c r="X205" s="40">
        <v>30.8</v>
      </c>
      <c r="Y205" s="40">
        <v>35.700000000000003</v>
      </c>
      <c r="Z205" s="40">
        <v>34</v>
      </c>
      <c r="AA205" s="40">
        <v>37.799999999999997</v>
      </c>
      <c r="AB205" s="40">
        <v>29.8</v>
      </c>
      <c r="AC205" s="40">
        <v>24.9</v>
      </c>
      <c r="AD205" s="40">
        <v>28.2</v>
      </c>
      <c r="AE205" s="40">
        <v>52.5</v>
      </c>
      <c r="AF205" s="40">
        <v>30.7</v>
      </c>
      <c r="AG205" s="40">
        <v>35.700000000000003</v>
      </c>
      <c r="AH205" s="40">
        <v>31.3</v>
      </c>
      <c r="AI205" s="40">
        <v>29.6</v>
      </c>
      <c r="AJ205" s="40">
        <v>35.6</v>
      </c>
      <c r="AK205" s="40">
        <v>27.5</v>
      </c>
      <c r="AL205" s="40">
        <v>40.4</v>
      </c>
      <c r="AM205" s="40">
        <v>18.3</v>
      </c>
      <c r="AN205" s="40">
        <v>34.799999999999997</v>
      </c>
      <c r="AO205" s="40">
        <v>36.799999999999997</v>
      </c>
      <c r="AP205" s="40">
        <v>37</v>
      </c>
      <c r="AQ205" s="40">
        <v>36.5</v>
      </c>
      <c r="AR205" s="40">
        <v>28.3</v>
      </c>
      <c r="AS205" s="40">
        <v>41.9</v>
      </c>
      <c r="AT205" s="40">
        <v>28.1</v>
      </c>
      <c r="AU205" s="40">
        <v>37</v>
      </c>
      <c r="AV205" s="40">
        <v>32</v>
      </c>
      <c r="AW205" s="40">
        <v>40.4</v>
      </c>
      <c r="AX205" s="40">
        <v>40.9</v>
      </c>
      <c r="AY205" s="40">
        <v>33.5</v>
      </c>
      <c r="AZ205" s="40">
        <v>36.4</v>
      </c>
      <c r="BA205" s="40">
        <v>26.2</v>
      </c>
      <c r="BB205" s="40">
        <v>45.4</v>
      </c>
      <c r="BC205" s="40">
        <v>31.3</v>
      </c>
      <c r="BD205" s="40">
        <v>31.7</v>
      </c>
      <c r="BE205" s="40">
        <v>32.700000000000003</v>
      </c>
      <c r="BF205" s="40">
        <v>28.5</v>
      </c>
      <c r="BG205" s="40">
        <v>21</v>
      </c>
      <c r="BH205" s="40">
        <v>30.2</v>
      </c>
      <c r="BI205" s="40">
        <v>26.8</v>
      </c>
      <c r="BJ205" s="40">
        <v>29.9</v>
      </c>
      <c r="BK205" s="40">
        <v>38</v>
      </c>
      <c r="BL205" s="40">
        <v>32.1</v>
      </c>
      <c r="BM205" s="40">
        <v>42.5</v>
      </c>
      <c r="BN205" s="40">
        <v>23.1</v>
      </c>
      <c r="BO205" s="40">
        <v>22.2</v>
      </c>
      <c r="BP205" s="40">
        <v>38.299999999999997</v>
      </c>
      <c r="BQ205" s="40">
        <v>27.2</v>
      </c>
      <c r="BR205" s="40">
        <v>28.6</v>
      </c>
      <c r="BS205" s="40">
        <v>25.2</v>
      </c>
      <c r="BT205" s="40">
        <v>38.4</v>
      </c>
      <c r="BU205" s="40">
        <v>38</v>
      </c>
      <c r="BV205" s="40">
        <v>34.6</v>
      </c>
      <c r="BW205" s="40">
        <v>26.3</v>
      </c>
      <c r="BX205" s="40">
        <v>28.5</v>
      </c>
      <c r="BY205" s="40">
        <v>37.1</v>
      </c>
      <c r="BZ205" s="40">
        <v>34.9</v>
      </c>
      <c r="CA205" s="40">
        <v>39.1</v>
      </c>
      <c r="CB205" s="40">
        <v>33.5</v>
      </c>
      <c r="CC205" s="40">
        <v>42.2</v>
      </c>
      <c r="CD205" s="40">
        <v>31.9</v>
      </c>
      <c r="CE205" s="40">
        <v>25.7</v>
      </c>
      <c r="CF205" s="40">
        <v>38</v>
      </c>
      <c r="CG205" s="40">
        <v>35.700000000000003</v>
      </c>
      <c r="CH205" s="39">
        <f>AVERAGE(I205,L205,N205:O205,R205:S205,W205,Y205,AA205,AE205,AJ205,AL205,AN205:AO205,AS205,AU205:AX205,BB205:BC205,BE205:BF205,BJ205,BL205,BQ205,BZ205:CA205,CC205:CE205)</f>
        <v>35.990322580645163</v>
      </c>
      <c r="CI205" s="37">
        <f t="shared" ref="CI205:CI206" si="69">AVERAGE(T205,AE205,O205,AQ205,AY205)</f>
        <v>40.72</v>
      </c>
      <c r="CJ205" s="37">
        <f t="shared" ref="CJ205:CJ206" si="70">AVERAGE(L205,N205,AS205,BJ205,BQ205)</f>
        <v>32.22</v>
      </c>
    </row>
    <row r="206" spans="2:88" ht="21" x14ac:dyDescent="0.35">
      <c r="B206" s="65">
        <v>203</v>
      </c>
      <c r="C206" s="51" t="s">
        <v>186</v>
      </c>
      <c r="D206" s="56" t="s">
        <v>313</v>
      </c>
      <c r="E206" s="52" t="s">
        <v>81</v>
      </c>
      <c r="F206" s="37">
        <v>91.9</v>
      </c>
      <c r="G206" s="37">
        <v>92.7</v>
      </c>
      <c r="H206" s="37">
        <v>94.6</v>
      </c>
      <c r="I206" s="37">
        <v>96</v>
      </c>
      <c r="J206" s="37">
        <v>94.5</v>
      </c>
      <c r="K206" s="37">
        <v>92.7</v>
      </c>
      <c r="L206" s="37">
        <v>96.3</v>
      </c>
      <c r="M206" s="37">
        <v>90.4</v>
      </c>
      <c r="N206" s="37">
        <v>95.5</v>
      </c>
      <c r="O206" s="37">
        <v>90.7</v>
      </c>
      <c r="P206" s="37">
        <v>94</v>
      </c>
      <c r="Q206" s="37">
        <v>93.1</v>
      </c>
      <c r="R206" s="37">
        <v>96</v>
      </c>
      <c r="S206" s="37">
        <v>92</v>
      </c>
      <c r="T206" s="37">
        <v>90.7</v>
      </c>
      <c r="U206" s="37">
        <v>90.3</v>
      </c>
      <c r="V206" s="37">
        <v>93.9</v>
      </c>
      <c r="W206" s="37">
        <v>89.9</v>
      </c>
      <c r="X206" s="37">
        <v>94.2</v>
      </c>
      <c r="Y206" s="37">
        <v>92.1</v>
      </c>
      <c r="Z206" s="37">
        <v>93.8</v>
      </c>
      <c r="AA206" s="37">
        <v>92.5</v>
      </c>
      <c r="AB206" s="37">
        <v>94.3</v>
      </c>
      <c r="AC206" s="37">
        <v>93.5</v>
      </c>
      <c r="AD206" s="37">
        <v>96.7</v>
      </c>
      <c r="AE206" s="37">
        <v>87.9</v>
      </c>
      <c r="AF206" s="37">
        <v>91.4</v>
      </c>
      <c r="AG206" s="37">
        <v>91.9</v>
      </c>
      <c r="AH206" s="37">
        <v>93.3</v>
      </c>
      <c r="AI206" s="37">
        <v>87.9</v>
      </c>
      <c r="AJ206" s="37">
        <v>92.5</v>
      </c>
      <c r="AK206" s="37">
        <v>90.5</v>
      </c>
      <c r="AL206" s="37">
        <v>93.1</v>
      </c>
      <c r="AM206" s="37">
        <v>93.8</v>
      </c>
      <c r="AN206" s="37">
        <v>94.8</v>
      </c>
      <c r="AO206" s="37">
        <v>92.7</v>
      </c>
      <c r="AP206" s="37">
        <v>94.7</v>
      </c>
      <c r="AQ206" s="37">
        <v>93.3</v>
      </c>
      <c r="AR206" s="37">
        <v>93.9</v>
      </c>
      <c r="AS206" s="37">
        <v>90</v>
      </c>
      <c r="AT206" s="37">
        <v>96.1</v>
      </c>
      <c r="AU206" s="37">
        <v>88.2</v>
      </c>
      <c r="AV206" s="37">
        <v>95.1</v>
      </c>
      <c r="AW206" s="37">
        <v>96</v>
      </c>
      <c r="AX206" s="37">
        <v>89.9</v>
      </c>
      <c r="AY206" s="37">
        <v>93</v>
      </c>
      <c r="AZ206" s="37">
        <v>93.8</v>
      </c>
      <c r="BA206" s="37">
        <v>92.3</v>
      </c>
      <c r="BB206" s="37">
        <v>92.9</v>
      </c>
      <c r="BC206" s="37">
        <v>91.4</v>
      </c>
      <c r="BD206" s="37">
        <v>92.2</v>
      </c>
      <c r="BE206" s="37">
        <v>93.8</v>
      </c>
      <c r="BF206" s="37">
        <v>92.3</v>
      </c>
      <c r="BG206" s="37">
        <v>95.1</v>
      </c>
      <c r="BH206" s="37">
        <v>92.9</v>
      </c>
      <c r="BI206" s="37">
        <v>93.9</v>
      </c>
      <c r="BJ206" s="37">
        <v>97</v>
      </c>
      <c r="BK206" s="37">
        <v>94.6</v>
      </c>
      <c r="BL206" s="37">
        <v>95.5</v>
      </c>
      <c r="BM206" s="37">
        <v>92</v>
      </c>
      <c r="BN206" s="37">
        <v>94.6</v>
      </c>
      <c r="BO206" s="37">
        <v>95.9</v>
      </c>
      <c r="BP206" s="37">
        <v>93.7</v>
      </c>
      <c r="BQ206" s="37">
        <v>94.8</v>
      </c>
      <c r="BR206" s="37">
        <v>92.7</v>
      </c>
      <c r="BS206" s="37">
        <v>95.5</v>
      </c>
      <c r="BT206" s="37">
        <v>92.2</v>
      </c>
      <c r="BU206" s="37">
        <v>96.8</v>
      </c>
      <c r="BV206" s="37">
        <v>92.2</v>
      </c>
      <c r="BW206" s="37">
        <v>92.7</v>
      </c>
      <c r="BX206" s="37">
        <v>93.1</v>
      </c>
      <c r="BY206" s="37">
        <v>91.8</v>
      </c>
      <c r="BZ206" s="37">
        <v>94.9</v>
      </c>
      <c r="CA206" s="37">
        <v>90.3</v>
      </c>
      <c r="CB206" s="37">
        <v>94.4</v>
      </c>
      <c r="CC206" s="37">
        <v>93</v>
      </c>
      <c r="CD206" s="37">
        <v>94.9</v>
      </c>
      <c r="CE206" s="37">
        <v>96.3</v>
      </c>
      <c r="CF206" s="37">
        <v>91.9</v>
      </c>
      <c r="CG206" s="37">
        <v>93.1</v>
      </c>
      <c r="CH206" s="39">
        <f>AVERAGE(I206,L206,N206:O206,R206:S206,W206,Y206,AA206,AE206,AJ206,AL206,AN206:AO206,AS206,AU206:AX206,BB206:BC206,BE206:BF206,BJ206,BL206,BQ206,BZ206:CA206,CC206:CE206)</f>
        <v>93.170967741935513</v>
      </c>
      <c r="CI206" s="37">
        <f t="shared" si="69"/>
        <v>91.12</v>
      </c>
      <c r="CJ206" s="37">
        <f t="shared" si="70"/>
        <v>94.72</v>
      </c>
    </row>
    <row r="207" spans="2:88" ht="19" x14ac:dyDescent="0.35">
      <c r="B207" s="65">
        <v>204</v>
      </c>
      <c r="C207" s="51" t="s">
        <v>186</v>
      </c>
      <c r="D207" s="43"/>
      <c r="E207" s="43"/>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c r="BG207" s="41"/>
      <c r="BH207" s="41"/>
      <c r="BI207" s="41"/>
      <c r="BJ207" s="41"/>
      <c r="BK207" s="41"/>
      <c r="BL207" s="41"/>
      <c r="BM207" s="41"/>
      <c r="BN207" s="41"/>
      <c r="BO207" s="41"/>
      <c r="BP207" s="41"/>
      <c r="BQ207" s="41"/>
      <c r="BR207" s="41"/>
      <c r="BS207" s="41"/>
      <c r="BT207" s="41"/>
      <c r="BU207" s="41"/>
      <c r="BV207" s="41"/>
      <c r="BW207" s="41"/>
      <c r="BX207" s="41"/>
      <c r="BY207" s="41"/>
      <c r="BZ207" s="41"/>
      <c r="CA207" s="41"/>
      <c r="CB207" s="41"/>
      <c r="CC207" s="41"/>
      <c r="CD207" s="41"/>
      <c r="CE207" s="41"/>
      <c r="CF207" s="41"/>
      <c r="CG207" s="41"/>
      <c r="CH207" s="41"/>
      <c r="CI207" s="44"/>
      <c r="CJ207" s="44"/>
    </row>
    <row r="208" spans="2:88" ht="19" x14ac:dyDescent="0.35">
      <c r="B208" s="65">
        <v>205</v>
      </c>
      <c r="C208" s="51" t="s">
        <v>186</v>
      </c>
      <c r="D208" s="43"/>
      <c r="E208" s="43"/>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c r="BE208" s="41"/>
      <c r="BF208" s="41"/>
      <c r="BG208" s="41"/>
      <c r="BH208" s="41"/>
      <c r="BI208" s="41"/>
      <c r="BJ208" s="41"/>
      <c r="BK208" s="41"/>
      <c r="BL208" s="41"/>
      <c r="BM208" s="41"/>
      <c r="BN208" s="41"/>
      <c r="BO208" s="41"/>
      <c r="BP208" s="41"/>
      <c r="BQ208" s="41"/>
      <c r="BR208" s="41"/>
      <c r="BS208" s="41"/>
      <c r="BT208" s="41"/>
      <c r="BU208" s="41"/>
      <c r="BV208" s="41"/>
      <c r="BW208" s="41"/>
      <c r="BX208" s="41"/>
      <c r="BY208" s="41"/>
      <c r="BZ208" s="41"/>
      <c r="CA208" s="41"/>
      <c r="CB208" s="41"/>
      <c r="CC208" s="41"/>
      <c r="CD208" s="41"/>
      <c r="CE208" s="41"/>
      <c r="CF208" s="41"/>
      <c r="CG208" s="41"/>
      <c r="CH208" s="41"/>
      <c r="CI208" s="44"/>
      <c r="CJ208" s="44"/>
    </row>
    <row r="209" spans="1:88" x14ac:dyDescent="0.35">
      <c r="B209" s="65">
        <v>206</v>
      </c>
      <c r="C209" s="51" t="s">
        <v>188</v>
      </c>
      <c r="D209" s="60" t="s">
        <v>189</v>
      </c>
      <c r="E209" s="52"/>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c r="AN209" s="37"/>
      <c r="AO209" s="37"/>
      <c r="AP209" s="37"/>
      <c r="AQ209" s="37"/>
      <c r="AR209" s="37"/>
      <c r="AS209" s="37"/>
      <c r="AT209" s="37"/>
      <c r="AU209" s="37"/>
      <c r="AV209" s="37"/>
      <c r="AW209" s="37"/>
      <c r="AX209" s="37"/>
      <c r="AY209" s="37"/>
      <c r="AZ209" s="37"/>
      <c r="BA209" s="37"/>
      <c r="BB209" s="37"/>
      <c r="BC209" s="37"/>
      <c r="BD209" s="37"/>
      <c r="BE209" s="37"/>
      <c r="BF209" s="37"/>
      <c r="BG209" s="37"/>
      <c r="BH209" s="37"/>
      <c r="BI209" s="37"/>
      <c r="BJ209" s="37"/>
      <c r="BK209" s="37"/>
      <c r="BL209" s="37"/>
      <c r="BM209" s="37"/>
      <c r="BN209" s="37"/>
      <c r="BO209" s="37"/>
      <c r="BP209" s="37"/>
      <c r="BQ209" s="37"/>
      <c r="BR209" s="37"/>
      <c r="BS209" s="37"/>
      <c r="BT209" s="37"/>
      <c r="BU209" s="37"/>
      <c r="BV209" s="37"/>
      <c r="BW209" s="37"/>
      <c r="BX209" s="37"/>
      <c r="BY209" s="37"/>
      <c r="BZ209" s="37"/>
      <c r="CA209" s="37"/>
      <c r="CB209" s="37"/>
      <c r="CC209" s="37"/>
      <c r="CD209" s="37"/>
      <c r="CE209" s="37"/>
      <c r="CF209" s="37"/>
      <c r="CG209" s="37"/>
      <c r="CH209" s="42"/>
      <c r="CI209" s="37"/>
      <c r="CJ209" s="37"/>
    </row>
    <row r="210" spans="1:88" x14ac:dyDescent="0.35">
      <c r="B210" s="65">
        <v>207</v>
      </c>
      <c r="C210" s="51" t="s">
        <v>188</v>
      </c>
      <c r="D210" s="60" t="s">
        <v>190</v>
      </c>
      <c r="E210" s="52"/>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c r="AN210" s="37"/>
      <c r="AO210" s="37"/>
      <c r="AP210" s="37"/>
      <c r="AQ210" s="37"/>
      <c r="AR210" s="37"/>
      <c r="AS210" s="37"/>
      <c r="AT210" s="37"/>
      <c r="AU210" s="37"/>
      <c r="AV210" s="37"/>
      <c r="AW210" s="37"/>
      <c r="AX210" s="37"/>
      <c r="AY210" s="37"/>
      <c r="AZ210" s="37"/>
      <c r="BA210" s="37"/>
      <c r="BB210" s="37"/>
      <c r="BC210" s="37"/>
      <c r="BD210" s="37"/>
      <c r="BE210" s="37"/>
      <c r="BF210" s="37"/>
      <c r="BG210" s="37"/>
      <c r="BH210" s="37"/>
      <c r="BI210" s="37"/>
      <c r="BJ210" s="37"/>
      <c r="BK210" s="37"/>
      <c r="BL210" s="37"/>
      <c r="BM210" s="37"/>
      <c r="BN210" s="37"/>
      <c r="BO210" s="37"/>
      <c r="BP210" s="37"/>
      <c r="BQ210" s="37"/>
      <c r="BR210" s="37"/>
      <c r="BS210" s="37"/>
      <c r="BT210" s="37"/>
      <c r="BU210" s="37"/>
      <c r="BV210" s="37"/>
      <c r="BW210" s="37"/>
      <c r="BX210" s="37"/>
      <c r="BY210" s="37"/>
      <c r="BZ210" s="37"/>
      <c r="CA210" s="37"/>
      <c r="CB210" s="37"/>
      <c r="CC210" s="37"/>
      <c r="CD210" s="37"/>
      <c r="CE210" s="37"/>
      <c r="CF210" s="37"/>
      <c r="CG210" s="37"/>
      <c r="CH210" s="42"/>
      <c r="CI210" s="37"/>
      <c r="CJ210" s="37"/>
    </row>
    <row r="211" spans="1:88" x14ac:dyDescent="0.35">
      <c r="B211" s="65">
        <v>208</v>
      </c>
      <c r="C211" s="51" t="s">
        <v>188</v>
      </c>
      <c r="D211" s="56" t="s">
        <v>272</v>
      </c>
      <c r="E211" s="52" t="s">
        <v>128</v>
      </c>
      <c r="F211" s="37">
        <v>106</v>
      </c>
      <c r="G211" s="37">
        <v>47</v>
      </c>
      <c r="H211" s="37">
        <v>435</v>
      </c>
      <c r="I211" s="37">
        <v>615</v>
      </c>
      <c r="J211" s="37">
        <v>177</v>
      </c>
      <c r="K211" s="37">
        <v>201</v>
      </c>
      <c r="L211" s="37">
        <v>638</v>
      </c>
      <c r="M211" s="37">
        <v>73</v>
      </c>
      <c r="N211" s="37">
        <v>1020</v>
      </c>
      <c r="O211" s="37">
        <v>680</v>
      </c>
      <c r="P211" s="37">
        <v>42</v>
      </c>
      <c r="Q211" s="37">
        <v>271</v>
      </c>
      <c r="R211" s="37">
        <v>254</v>
      </c>
      <c r="S211" s="37">
        <v>917</v>
      </c>
      <c r="T211" s="37">
        <v>60</v>
      </c>
      <c r="U211" s="37">
        <v>114</v>
      </c>
      <c r="V211" s="37">
        <v>92</v>
      </c>
      <c r="W211" s="37">
        <v>606</v>
      </c>
      <c r="X211" s="37">
        <v>311</v>
      </c>
      <c r="Y211" s="37">
        <v>568</v>
      </c>
      <c r="Z211" s="37">
        <v>51</v>
      </c>
      <c r="AA211" s="37">
        <v>725</v>
      </c>
      <c r="AB211" s="37">
        <v>143</v>
      </c>
      <c r="AC211" s="37">
        <v>60</v>
      </c>
      <c r="AD211" s="37">
        <v>548</v>
      </c>
      <c r="AE211" s="37">
        <v>768</v>
      </c>
      <c r="AF211" s="37">
        <v>1342</v>
      </c>
      <c r="AG211" s="37">
        <v>359</v>
      </c>
      <c r="AH211" s="37">
        <v>63</v>
      </c>
      <c r="AI211" s="37">
        <v>66</v>
      </c>
      <c r="AJ211" s="37">
        <v>460</v>
      </c>
      <c r="AK211" s="37">
        <v>90</v>
      </c>
      <c r="AL211" s="37">
        <v>346</v>
      </c>
      <c r="AM211" s="37">
        <v>106</v>
      </c>
      <c r="AN211" s="37">
        <v>590</v>
      </c>
      <c r="AO211" s="37">
        <v>638</v>
      </c>
      <c r="AP211" s="37">
        <v>335</v>
      </c>
      <c r="AQ211" s="37">
        <v>25</v>
      </c>
      <c r="AR211" s="37">
        <v>186</v>
      </c>
      <c r="AS211" s="37">
        <v>605</v>
      </c>
      <c r="AT211" s="37">
        <v>30</v>
      </c>
      <c r="AU211" s="37">
        <v>339</v>
      </c>
      <c r="AV211" s="37">
        <v>523</v>
      </c>
      <c r="AW211" s="37">
        <v>230</v>
      </c>
      <c r="AX211" s="37">
        <v>161</v>
      </c>
      <c r="AY211" s="37">
        <v>306</v>
      </c>
      <c r="AZ211" s="37">
        <v>105</v>
      </c>
      <c r="BA211" s="37">
        <v>150</v>
      </c>
      <c r="BB211" s="37">
        <v>666</v>
      </c>
      <c r="BC211" s="37">
        <v>552</v>
      </c>
      <c r="BD211" s="37">
        <v>51</v>
      </c>
      <c r="BE211" s="37">
        <v>739</v>
      </c>
      <c r="BF211" s="37">
        <v>863</v>
      </c>
      <c r="BG211" s="37">
        <v>106</v>
      </c>
      <c r="BH211" s="37">
        <v>30</v>
      </c>
      <c r="BI211" s="37">
        <v>51</v>
      </c>
      <c r="BJ211" s="37">
        <v>197</v>
      </c>
      <c r="BK211" s="37">
        <v>66</v>
      </c>
      <c r="BL211" s="37">
        <v>315</v>
      </c>
      <c r="BM211" s="37">
        <v>35</v>
      </c>
      <c r="BN211" s="37">
        <v>0</v>
      </c>
      <c r="BO211" s="37">
        <v>116</v>
      </c>
      <c r="BP211" s="37">
        <v>104</v>
      </c>
      <c r="BQ211" s="37">
        <v>421</v>
      </c>
      <c r="BR211" s="37">
        <v>75</v>
      </c>
      <c r="BS211" s="37">
        <v>102</v>
      </c>
      <c r="BT211" s="37">
        <v>88</v>
      </c>
      <c r="BU211" s="37">
        <v>39</v>
      </c>
      <c r="BV211" s="37">
        <v>152</v>
      </c>
      <c r="BW211" s="37">
        <v>210</v>
      </c>
      <c r="BX211" s="37">
        <v>180</v>
      </c>
      <c r="BY211" s="37">
        <v>29</v>
      </c>
      <c r="BZ211" s="37">
        <v>811</v>
      </c>
      <c r="CA211" s="37">
        <v>629</v>
      </c>
      <c r="CB211" s="37">
        <v>169</v>
      </c>
      <c r="CC211" s="37">
        <v>309</v>
      </c>
      <c r="CD211" s="37">
        <v>111</v>
      </c>
      <c r="CE211" s="37">
        <v>426</v>
      </c>
      <c r="CF211" s="37">
        <v>65</v>
      </c>
      <c r="CG211" s="37">
        <v>24284</v>
      </c>
      <c r="CH211" s="39">
        <f>AVERAGE(I211,L211,N211:O211,R211:S211,W211,Y211,AA211,AE211,AJ211,AL211,AN211:AO211,AS211,AU211:AX211,BB211:BC211,BE211:BF211,BJ211,BL211,BQ211,BZ211:CA211,CC211:CE211)</f>
        <v>539.41935483870964</v>
      </c>
      <c r="CI211" s="37">
        <f t="shared" ref="CI211:CI214" si="71">AVERAGE(T211,AE211,O211,AQ211,AY211)</f>
        <v>367.8</v>
      </c>
      <c r="CJ211" s="37">
        <f t="shared" ref="CJ211:CJ214" si="72">AVERAGE(L211,N211,AS211,BJ211,BQ211)</f>
        <v>576.20000000000005</v>
      </c>
    </row>
    <row r="212" spans="1:88" x14ac:dyDescent="0.35">
      <c r="B212" s="65">
        <v>209</v>
      </c>
      <c r="C212" s="51" t="s">
        <v>188</v>
      </c>
      <c r="D212" s="56" t="s">
        <v>273</v>
      </c>
      <c r="E212" s="52" t="s">
        <v>128</v>
      </c>
      <c r="F212" s="37">
        <v>60</v>
      </c>
      <c r="G212" s="37">
        <v>97</v>
      </c>
      <c r="H212" s="37">
        <v>304</v>
      </c>
      <c r="I212" s="37">
        <v>475</v>
      </c>
      <c r="J212" s="37">
        <v>299</v>
      </c>
      <c r="K212" s="37">
        <v>208</v>
      </c>
      <c r="L212" s="37">
        <v>572</v>
      </c>
      <c r="M212" s="37">
        <v>95</v>
      </c>
      <c r="N212" s="37">
        <v>994</v>
      </c>
      <c r="O212" s="37">
        <v>546</v>
      </c>
      <c r="P212" s="37">
        <v>43</v>
      </c>
      <c r="Q212" s="37">
        <v>296</v>
      </c>
      <c r="R212" s="37">
        <v>260</v>
      </c>
      <c r="S212" s="37">
        <v>665</v>
      </c>
      <c r="T212" s="37">
        <v>131</v>
      </c>
      <c r="U212" s="37">
        <v>160</v>
      </c>
      <c r="V212" s="37">
        <v>133</v>
      </c>
      <c r="W212" s="37">
        <v>759</v>
      </c>
      <c r="X212" s="37">
        <v>266</v>
      </c>
      <c r="Y212" s="37">
        <v>460</v>
      </c>
      <c r="Z212" s="37">
        <v>96</v>
      </c>
      <c r="AA212" s="37">
        <v>713</v>
      </c>
      <c r="AB212" s="37">
        <v>125</v>
      </c>
      <c r="AC212" s="37">
        <v>60</v>
      </c>
      <c r="AD212" s="37">
        <v>561</v>
      </c>
      <c r="AE212" s="37">
        <v>661</v>
      </c>
      <c r="AF212" s="37">
        <v>1270</v>
      </c>
      <c r="AG212" s="37">
        <v>382</v>
      </c>
      <c r="AH212" s="37">
        <v>97</v>
      </c>
      <c r="AI212" s="37">
        <v>82</v>
      </c>
      <c r="AJ212" s="37">
        <v>296</v>
      </c>
      <c r="AK212" s="37">
        <v>132</v>
      </c>
      <c r="AL212" s="37">
        <v>399</v>
      </c>
      <c r="AM212" s="37">
        <v>82</v>
      </c>
      <c r="AN212" s="37">
        <v>860</v>
      </c>
      <c r="AO212" s="37">
        <v>803</v>
      </c>
      <c r="AP212" s="37">
        <v>461</v>
      </c>
      <c r="AQ212" s="37">
        <v>72</v>
      </c>
      <c r="AR212" s="37">
        <v>176</v>
      </c>
      <c r="AS212" s="37">
        <v>516</v>
      </c>
      <c r="AT212" s="37">
        <v>42</v>
      </c>
      <c r="AU212" s="37">
        <v>329</v>
      </c>
      <c r="AV212" s="37">
        <v>699</v>
      </c>
      <c r="AW212" s="37">
        <v>540</v>
      </c>
      <c r="AX212" s="37">
        <v>205</v>
      </c>
      <c r="AY212" s="37">
        <v>316</v>
      </c>
      <c r="AZ212" s="37">
        <v>125</v>
      </c>
      <c r="BA212" s="37">
        <v>222</v>
      </c>
      <c r="BB212" s="37">
        <v>1100</v>
      </c>
      <c r="BC212" s="37">
        <v>485</v>
      </c>
      <c r="BD212" s="37">
        <v>88</v>
      </c>
      <c r="BE212" s="37">
        <v>882</v>
      </c>
      <c r="BF212" s="37">
        <v>820</v>
      </c>
      <c r="BG212" s="37">
        <v>102</v>
      </c>
      <c r="BH212" s="37">
        <v>92</v>
      </c>
      <c r="BI212" s="37">
        <v>65</v>
      </c>
      <c r="BJ212" s="37">
        <v>114</v>
      </c>
      <c r="BK212" s="37">
        <v>127</v>
      </c>
      <c r="BL212" s="37">
        <v>386</v>
      </c>
      <c r="BM212" s="37">
        <v>22</v>
      </c>
      <c r="BN212" s="37">
        <v>0</v>
      </c>
      <c r="BO212" s="37">
        <v>172</v>
      </c>
      <c r="BP212" s="37">
        <v>130</v>
      </c>
      <c r="BQ212" s="37">
        <v>333</v>
      </c>
      <c r="BR212" s="37">
        <v>99</v>
      </c>
      <c r="BS212" s="37">
        <v>108</v>
      </c>
      <c r="BT212" s="37">
        <v>124</v>
      </c>
      <c r="BU212" s="37">
        <v>64</v>
      </c>
      <c r="BV212" s="37">
        <v>174</v>
      </c>
      <c r="BW212" s="37">
        <v>198</v>
      </c>
      <c r="BX212" s="37">
        <v>193</v>
      </c>
      <c r="BY212" s="37">
        <v>32</v>
      </c>
      <c r="BZ212" s="37">
        <v>924</v>
      </c>
      <c r="CA212" s="37">
        <v>472</v>
      </c>
      <c r="CB212" s="37">
        <v>125</v>
      </c>
      <c r="CC212" s="37">
        <v>330</v>
      </c>
      <c r="CD212" s="37">
        <v>194</v>
      </c>
      <c r="CE212" s="37">
        <v>451</v>
      </c>
      <c r="CF212" s="37">
        <v>89</v>
      </c>
      <c r="CG212" s="37">
        <v>25637</v>
      </c>
      <c r="CH212" s="39">
        <f>AVERAGE(I212,L212,N212:O212,R212:S212,W212,Y212,AA212,AE212,AJ212,AL212,AN212:AO212,AS212,AU212:AX212,BB212:BC212,BE212:BF212,BJ212,BL212,BQ212,BZ212:CA212,CC212:CE212)</f>
        <v>556.22580645161293</v>
      </c>
      <c r="CI212" s="37">
        <f t="shared" si="71"/>
        <v>345.2</v>
      </c>
      <c r="CJ212" s="37">
        <f t="shared" si="72"/>
        <v>505.8</v>
      </c>
    </row>
    <row r="213" spans="1:88" x14ac:dyDescent="0.35">
      <c r="B213" s="65">
        <v>210</v>
      </c>
      <c r="C213" s="51" t="s">
        <v>188</v>
      </c>
      <c r="D213" s="56" t="s">
        <v>274</v>
      </c>
      <c r="E213" s="52" t="s">
        <v>128</v>
      </c>
      <c r="F213" s="37">
        <v>281</v>
      </c>
      <c r="G213" s="37">
        <v>654.4</v>
      </c>
      <c r="H213" s="37">
        <v>228</v>
      </c>
      <c r="I213" s="37">
        <v>395.3</v>
      </c>
      <c r="J213" s="37">
        <v>484.4</v>
      </c>
      <c r="K213" s="37">
        <v>265</v>
      </c>
      <c r="L213" s="37">
        <v>449.8</v>
      </c>
      <c r="M213" s="37">
        <v>295.7</v>
      </c>
      <c r="N213" s="37">
        <v>543.20000000000005</v>
      </c>
      <c r="O213" s="37">
        <v>195.3</v>
      </c>
      <c r="P213" s="37">
        <v>504.3</v>
      </c>
      <c r="Q213" s="37">
        <v>538.4</v>
      </c>
      <c r="R213" s="37">
        <v>212.9</v>
      </c>
      <c r="S213" s="37">
        <v>230</v>
      </c>
      <c r="T213" s="37">
        <v>231.6</v>
      </c>
      <c r="U213" s="37">
        <v>500.8</v>
      </c>
      <c r="V213" s="37">
        <v>548.6</v>
      </c>
      <c r="W213" s="37">
        <v>276</v>
      </c>
      <c r="X213" s="37">
        <v>936.7</v>
      </c>
      <c r="Y213" s="37">
        <v>349.5</v>
      </c>
      <c r="Z213" s="37">
        <v>943.5</v>
      </c>
      <c r="AA213" s="37">
        <v>391</v>
      </c>
      <c r="AB213" s="37">
        <v>702.2</v>
      </c>
      <c r="AC213" s="37">
        <v>377.7</v>
      </c>
      <c r="AD213" s="37">
        <v>300.3</v>
      </c>
      <c r="AE213" s="37">
        <v>198.4</v>
      </c>
      <c r="AF213" s="37">
        <v>301.10000000000002</v>
      </c>
      <c r="AG213" s="37">
        <v>308.39999999999998</v>
      </c>
      <c r="AH213" s="37">
        <v>281.5</v>
      </c>
      <c r="AI213" s="37">
        <v>509.2</v>
      </c>
      <c r="AJ213" s="37">
        <v>311.89999999999998</v>
      </c>
      <c r="AK213" s="37">
        <v>379.3</v>
      </c>
      <c r="AL213" s="37">
        <v>176</v>
      </c>
      <c r="AM213" s="37">
        <v>379.8</v>
      </c>
      <c r="AN213" s="37">
        <v>306.39999999999998</v>
      </c>
      <c r="AO213" s="37">
        <v>238.6</v>
      </c>
      <c r="AP213" s="37">
        <v>294</v>
      </c>
      <c r="AQ213" s="37">
        <v>914.3</v>
      </c>
      <c r="AR213" s="37">
        <v>405</v>
      </c>
      <c r="AS213" s="37">
        <v>320.2</v>
      </c>
      <c r="AT213" s="37">
        <v>228.1</v>
      </c>
      <c r="AU213" s="37">
        <v>363.9</v>
      </c>
      <c r="AV213" s="37">
        <v>315.3</v>
      </c>
      <c r="AW213" s="37">
        <v>1463.6</v>
      </c>
      <c r="AX213" s="37">
        <v>193.4</v>
      </c>
      <c r="AY213" s="37">
        <v>429.2</v>
      </c>
      <c r="AZ213" s="37">
        <v>212.3</v>
      </c>
      <c r="BA213" s="37">
        <v>271.2</v>
      </c>
      <c r="BB213" s="37">
        <v>236</v>
      </c>
      <c r="BC213" s="37">
        <v>462.6</v>
      </c>
      <c r="BD213" s="37">
        <v>391.7</v>
      </c>
      <c r="BE213" s="37">
        <v>263.60000000000002</v>
      </c>
      <c r="BF213" s="37">
        <v>483.8</v>
      </c>
      <c r="BG213" s="37">
        <v>366.4</v>
      </c>
      <c r="BH213" s="37">
        <v>658.6</v>
      </c>
      <c r="BI213" s="37">
        <v>259.89999999999998</v>
      </c>
      <c r="BJ213" s="37">
        <v>295.10000000000002</v>
      </c>
      <c r="BK213" s="37">
        <v>257.2</v>
      </c>
      <c r="BL213" s="37">
        <v>592</v>
      </c>
      <c r="BM213" s="37">
        <v>229.8</v>
      </c>
      <c r="BN213" s="37">
        <v>588.9</v>
      </c>
      <c r="BO213" s="37">
        <v>833.1</v>
      </c>
      <c r="BP213" s="37">
        <v>1320.2</v>
      </c>
      <c r="BQ213" s="37">
        <v>523.6</v>
      </c>
      <c r="BR213" s="37">
        <v>466.8</v>
      </c>
      <c r="BS213" s="37">
        <v>690.5</v>
      </c>
      <c r="BT213" s="37">
        <v>417.6</v>
      </c>
      <c r="BU213" s="37">
        <v>497.7</v>
      </c>
      <c r="BV213" s="37">
        <v>257.7</v>
      </c>
      <c r="BW213" s="37">
        <v>383.2</v>
      </c>
      <c r="BX213" s="37">
        <v>455.3</v>
      </c>
      <c r="BY213" s="37">
        <v>1663</v>
      </c>
      <c r="BZ213" s="37">
        <v>305.5</v>
      </c>
      <c r="CA213" s="37">
        <v>164.3</v>
      </c>
      <c r="CB213" s="37">
        <v>300.10000000000002</v>
      </c>
      <c r="CC213" s="37">
        <v>204.7</v>
      </c>
      <c r="CD213" s="37">
        <v>428.7</v>
      </c>
      <c r="CE213" s="37">
        <v>275.60000000000002</v>
      </c>
      <c r="CF213" s="37">
        <v>927.9</v>
      </c>
      <c r="CG213" s="37">
        <v>319.5</v>
      </c>
      <c r="CH213" s="39">
        <f>AVERAGE(I213,L213,N213:O213,R213:S213,W213,Y213,AA213,AE213,AJ213,AL213,AN213:AO213,AS213,AU213:AX213,BB213:BC213,BE213:BF213,BJ213,BL213,BQ213,BZ213:CA213,CC213:CE213)</f>
        <v>360.20000000000005</v>
      </c>
      <c r="CI213" s="37">
        <f t="shared" si="71"/>
        <v>393.76</v>
      </c>
      <c r="CJ213" s="37">
        <f t="shared" si="72"/>
        <v>426.38</v>
      </c>
    </row>
    <row r="214" spans="1:88" x14ac:dyDescent="0.35">
      <c r="B214" s="65">
        <v>211</v>
      </c>
      <c r="C214" s="51" t="s">
        <v>188</v>
      </c>
      <c r="D214" s="56" t="s">
        <v>275</v>
      </c>
      <c r="E214" s="52" t="s">
        <v>128</v>
      </c>
      <c r="F214" s="37">
        <v>965.9</v>
      </c>
      <c r="G214" s="37">
        <v>1070.5</v>
      </c>
      <c r="H214" s="37">
        <v>784.4</v>
      </c>
      <c r="I214" s="37">
        <v>807.4</v>
      </c>
      <c r="J214" s="37">
        <v>1220.5999999999999</v>
      </c>
      <c r="K214" s="37">
        <v>996.8</v>
      </c>
      <c r="L214" s="37">
        <v>1036.5</v>
      </c>
      <c r="M214" s="37">
        <v>929.3</v>
      </c>
      <c r="N214" s="37">
        <v>807</v>
      </c>
      <c r="O214" s="37">
        <v>410.6</v>
      </c>
      <c r="P214" s="37">
        <v>1373</v>
      </c>
      <c r="Q214" s="37">
        <v>1115.4000000000001</v>
      </c>
      <c r="R214" s="37">
        <v>670.2</v>
      </c>
      <c r="S214" s="37">
        <v>485.3</v>
      </c>
      <c r="T214" s="37">
        <v>822.4</v>
      </c>
      <c r="U214" s="37">
        <v>1138.0999999999999</v>
      </c>
      <c r="V214" s="37">
        <v>1330.9</v>
      </c>
      <c r="W214" s="37">
        <v>500.8</v>
      </c>
      <c r="X214" s="37">
        <v>1270.7</v>
      </c>
      <c r="Y214" s="37">
        <v>852.1</v>
      </c>
      <c r="Z214" s="37">
        <v>1657</v>
      </c>
      <c r="AA214" s="37">
        <v>754.4</v>
      </c>
      <c r="AB214" s="37">
        <v>1057.9000000000001</v>
      </c>
      <c r="AC214" s="37">
        <v>1172.8</v>
      </c>
      <c r="AD214" s="37">
        <v>928.9</v>
      </c>
      <c r="AE214" s="37">
        <v>453.2</v>
      </c>
      <c r="AF214" s="37">
        <v>827.2</v>
      </c>
      <c r="AG214" s="37">
        <v>734.3</v>
      </c>
      <c r="AH214" s="37">
        <v>825.8</v>
      </c>
      <c r="AI214" s="37">
        <v>1336.1</v>
      </c>
      <c r="AJ214" s="37">
        <v>547.20000000000005</v>
      </c>
      <c r="AK214" s="37">
        <v>1044.8</v>
      </c>
      <c r="AL214" s="37">
        <v>507.4</v>
      </c>
      <c r="AM214" s="37">
        <v>919</v>
      </c>
      <c r="AN214" s="37">
        <v>795.1</v>
      </c>
      <c r="AO214" s="37">
        <v>775.8</v>
      </c>
      <c r="AP214" s="37">
        <v>847.3</v>
      </c>
      <c r="AQ214" s="37">
        <v>1611</v>
      </c>
      <c r="AR214" s="37">
        <v>1085.9000000000001</v>
      </c>
      <c r="AS214" s="37">
        <v>813.2</v>
      </c>
      <c r="AT214" s="37">
        <v>1020.1</v>
      </c>
      <c r="AU214" s="37">
        <v>558.29999999999995</v>
      </c>
      <c r="AV214" s="37">
        <v>776.2</v>
      </c>
      <c r="AW214" s="37">
        <v>748.5</v>
      </c>
      <c r="AX214" s="37">
        <v>537.29999999999995</v>
      </c>
      <c r="AY214" s="37">
        <v>1007.9</v>
      </c>
      <c r="AZ214" s="37">
        <v>763.2</v>
      </c>
      <c r="BA214" s="37">
        <v>1013.5</v>
      </c>
      <c r="BB214" s="37">
        <v>684.9</v>
      </c>
      <c r="BC214" s="37">
        <v>568.9</v>
      </c>
      <c r="BD214" s="37">
        <v>1136.7</v>
      </c>
      <c r="BE214" s="37">
        <v>544.29999999999995</v>
      </c>
      <c r="BF214" s="37">
        <v>1078.9000000000001</v>
      </c>
      <c r="BG214" s="37">
        <v>1788.7</v>
      </c>
      <c r="BH214" s="37">
        <v>1514.9</v>
      </c>
      <c r="BI214" s="37">
        <v>979.7</v>
      </c>
      <c r="BJ214" s="37">
        <v>961.9</v>
      </c>
      <c r="BK214" s="37">
        <v>906.9</v>
      </c>
      <c r="BL214" s="37">
        <v>920.5</v>
      </c>
      <c r="BM214" s="37">
        <v>738.2</v>
      </c>
      <c r="BN214" s="37">
        <v>1334.5</v>
      </c>
      <c r="BO214" s="37">
        <v>1227.0999999999999</v>
      </c>
      <c r="BP214" s="37">
        <v>1345.9</v>
      </c>
      <c r="BQ214" s="37">
        <v>780.6</v>
      </c>
      <c r="BR214" s="37">
        <v>1084.8</v>
      </c>
      <c r="BS214" s="37">
        <v>1630.3</v>
      </c>
      <c r="BT214" s="37">
        <v>1032.4000000000001</v>
      </c>
      <c r="BU214" s="37">
        <v>1357.1</v>
      </c>
      <c r="BV214" s="37">
        <v>1071</v>
      </c>
      <c r="BW214" s="37">
        <v>930.8</v>
      </c>
      <c r="BX214" s="37">
        <v>913.3</v>
      </c>
      <c r="BY214" s="37">
        <v>1972</v>
      </c>
      <c r="BZ214" s="37">
        <v>921.3</v>
      </c>
      <c r="CA214" s="37">
        <v>409.1</v>
      </c>
      <c r="CB214" s="37">
        <v>811.7</v>
      </c>
      <c r="CC214" s="37">
        <v>543.9</v>
      </c>
      <c r="CD214" s="37">
        <v>590.6</v>
      </c>
      <c r="CE214" s="37">
        <v>827.4</v>
      </c>
      <c r="CF214" s="37">
        <v>1514.8</v>
      </c>
      <c r="CG214" s="37">
        <v>746.4</v>
      </c>
      <c r="CH214" s="39">
        <f>AVERAGE(I214,L214,N214:O214,R214:S214,W214,Y214,AA214,AE214,AJ214,AL214,AN214:AO214,AS214,AU214:AX214,BB214:BC214,BE214:BF214,BJ214,BL214,BQ214,BZ214:CA214,CC214:CE214)</f>
        <v>698.99354838709667</v>
      </c>
      <c r="CI214" s="37">
        <f t="shared" si="71"/>
        <v>861.01999999999987</v>
      </c>
      <c r="CJ214" s="37">
        <f t="shared" si="72"/>
        <v>879.83999999999992</v>
      </c>
    </row>
    <row r="215" spans="1:88" x14ac:dyDescent="0.35">
      <c r="B215" s="65">
        <v>212</v>
      </c>
      <c r="C215" s="51" t="s">
        <v>188</v>
      </c>
      <c r="D215" s="56"/>
      <c r="E215" s="52"/>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c r="AO215" s="37"/>
      <c r="AP215" s="37"/>
      <c r="AQ215" s="37"/>
      <c r="AR215" s="37"/>
      <c r="AS215" s="37"/>
      <c r="AT215" s="37"/>
      <c r="AU215" s="37"/>
      <c r="AV215" s="37"/>
      <c r="AW215" s="37"/>
      <c r="AX215" s="37"/>
      <c r="AY215" s="37"/>
      <c r="AZ215" s="37"/>
      <c r="BA215" s="37"/>
      <c r="BB215" s="37"/>
      <c r="BC215" s="37"/>
      <c r="BD215" s="37"/>
      <c r="BE215" s="37"/>
      <c r="BF215" s="37"/>
      <c r="BG215" s="37"/>
      <c r="BH215" s="37"/>
      <c r="BI215" s="37"/>
      <c r="BJ215" s="37"/>
      <c r="BK215" s="37"/>
      <c r="BL215" s="37"/>
      <c r="BM215" s="37"/>
      <c r="BN215" s="37"/>
      <c r="BO215" s="37"/>
      <c r="BP215" s="37"/>
      <c r="BQ215" s="37"/>
      <c r="BR215" s="37"/>
      <c r="BS215" s="37"/>
      <c r="BT215" s="37"/>
      <c r="BU215" s="37"/>
      <c r="BV215" s="37"/>
      <c r="BW215" s="37"/>
      <c r="BX215" s="37"/>
      <c r="BY215" s="37"/>
      <c r="BZ215" s="37"/>
      <c r="CA215" s="37"/>
      <c r="CB215" s="37"/>
      <c r="CC215" s="37"/>
      <c r="CD215" s="37"/>
      <c r="CE215" s="37"/>
      <c r="CF215" s="37"/>
      <c r="CG215" s="37"/>
      <c r="CH215" s="39"/>
      <c r="CI215" s="37"/>
      <c r="CJ215" s="37"/>
    </row>
    <row r="216" spans="1:88" x14ac:dyDescent="0.35">
      <c r="B216" s="65">
        <v>213</v>
      </c>
      <c r="C216" s="51" t="s">
        <v>188</v>
      </c>
      <c r="D216" s="60" t="s">
        <v>191</v>
      </c>
      <c r="E216" s="52"/>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c r="AP216" s="37"/>
      <c r="AQ216" s="37"/>
      <c r="AR216" s="37"/>
      <c r="AS216" s="37"/>
      <c r="AT216" s="37"/>
      <c r="AU216" s="37"/>
      <c r="AV216" s="37"/>
      <c r="AW216" s="37"/>
      <c r="AX216" s="37"/>
      <c r="AY216" s="37"/>
      <c r="AZ216" s="37"/>
      <c r="BA216" s="37"/>
      <c r="BB216" s="37"/>
      <c r="BC216" s="37"/>
      <c r="BD216" s="37"/>
      <c r="BE216" s="37"/>
      <c r="BF216" s="37"/>
      <c r="BG216" s="37"/>
      <c r="BH216" s="37"/>
      <c r="BI216" s="37"/>
      <c r="BJ216" s="37"/>
      <c r="BK216" s="37"/>
      <c r="BL216" s="37"/>
      <c r="BM216" s="37"/>
      <c r="BN216" s="37"/>
      <c r="BO216" s="37"/>
      <c r="BP216" s="37"/>
      <c r="BQ216" s="37"/>
      <c r="BR216" s="37"/>
      <c r="BS216" s="37"/>
      <c r="BT216" s="37"/>
      <c r="BU216" s="37"/>
      <c r="BV216" s="37"/>
      <c r="BW216" s="37"/>
      <c r="BX216" s="37"/>
      <c r="BY216" s="37"/>
      <c r="BZ216" s="37"/>
      <c r="CA216" s="37"/>
      <c r="CB216" s="37"/>
      <c r="CC216" s="37"/>
      <c r="CD216" s="37"/>
      <c r="CE216" s="37"/>
      <c r="CF216" s="37"/>
      <c r="CG216" s="37"/>
      <c r="CH216" s="39"/>
      <c r="CI216" s="37"/>
      <c r="CJ216" s="37"/>
    </row>
    <row r="217" spans="1:88" ht="21" x14ac:dyDescent="0.35">
      <c r="A217" s="57"/>
      <c r="B217" s="65">
        <v>214</v>
      </c>
      <c r="C217" s="51" t="s">
        <v>188</v>
      </c>
      <c r="D217" s="56" t="s">
        <v>303</v>
      </c>
      <c r="E217" s="52" t="s">
        <v>283</v>
      </c>
      <c r="F217" s="37">
        <v>16.899999999999999</v>
      </c>
      <c r="G217" s="37">
        <v>23.8</v>
      </c>
      <c r="H217" s="37">
        <v>24.1</v>
      </c>
      <c r="I217" s="37">
        <v>19.2</v>
      </c>
      <c r="J217" s="37">
        <v>19.8</v>
      </c>
      <c r="K217" s="37">
        <v>20.7</v>
      </c>
      <c r="L217" s="37">
        <v>15.9</v>
      </c>
      <c r="M217" s="37">
        <v>23.6</v>
      </c>
      <c r="N217" s="37">
        <v>16.3</v>
      </c>
      <c r="O217" s="37">
        <v>16.100000000000001</v>
      </c>
      <c r="P217" s="37">
        <v>23.3</v>
      </c>
      <c r="Q217" s="37">
        <v>23.1</v>
      </c>
      <c r="R217" s="37">
        <v>24.9</v>
      </c>
      <c r="S217" s="37">
        <v>16</v>
      </c>
      <c r="T217" s="37">
        <v>26.3</v>
      </c>
      <c r="U217" s="37">
        <v>20.9</v>
      </c>
      <c r="V217" s="37">
        <v>18.3</v>
      </c>
      <c r="W217" s="37">
        <v>20.7</v>
      </c>
      <c r="X217" s="37">
        <v>24.6</v>
      </c>
      <c r="Y217" s="37">
        <v>23.6</v>
      </c>
      <c r="Z217" s="37">
        <v>21.8</v>
      </c>
      <c r="AA217" s="37">
        <v>15.6</v>
      </c>
      <c r="AB217" s="37">
        <v>27.1</v>
      </c>
      <c r="AC217" s="37">
        <v>23.6</v>
      </c>
      <c r="AD217" s="37">
        <v>22.8</v>
      </c>
      <c r="AE217" s="37">
        <v>15.1</v>
      </c>
      <c r="AF217" s="37">
        <v>18.600000000000001</v>
      </c>
      <c r="AG217" s="37">
        <v>21.7</v>
      </c>
      <c r="AH217" s="37">
        <v>22.4</v>
      </c>
      <c r="AI217" s="37">
        <v>19.7</v>
      </c>
      <c r="AJ217" s="37">
        <v>21.7</v>
      </c>
      <c r="AK217" s="37">
        <v>22.3</v>
      </c>
      <c r="AL217" s="37">
        <v>23.4</v>
      </c>
      <c r="AM217" s="37">
        <v>23.7</v>
      </c>
      <c r="AN217" s="37">
        <v>21.7</v>
      </c>
      <c r="AO217" s="37">
        <v>20</v>
      </c>
      <c r="AP217" s="37">
        <v>19.399999999999999</v>
      </c>
      <c r="AQ217" s="37">
        <v>23.1</v>
      </c>
      <c r="AR217" s="37">
        <v>17.600000000000001</v>
      </c>
      <c r="AS217" s="37">
        <v>13.7</v>
      </c>
      <c r="AT217" s="37">
        <v>17.899999999999999</v>
      </c>
      <c r="AU217" s="37">
        <v>20.5</v>
      </c>
      <c r="AV217" s="37">
        <v>23</v>
      </c>
      <c r="AW217" s="37">
        <v>17</v>
      </c>
      <c r="AX217" s="37">
        <v>23.3</v>
      </c>
      <c r="AY217" s="37">
        <v>27.3</v>
      </c>
      <c r="AZ217" s="37">
        <v>23.4</v>
      </c>
      <c r="BA217" s="37">
        <v>22.4</v>
      </c>
      <c r="BB217" s="37">
        <v>16.2</v>
      </c>
      <c r="BC217" s="37">
        <v>18.5</v>
      </c>
      <c r="BD217" s="37">
        <v>22.9</v>
      </c>
      <c r="BE217" s="37">
        <v>20.2</v>
      </c>
      <c r="BF217" s="37">
        <v>17.600000000000001</v>
      </c>
      <c r="BG217" s="37">
        <v>16.8</v>
      </c>
      <c r="BH217" s="37">
        <v>20.8</v>
      </c>
      <c r="BI217" s="37">
        <v>28.8</v>
      </c>
      <c r="BJ217" s="37">
        <v>20.9</v>
      </c>
      <c r="BK217" s="37">
        <v>29.5</v>
      </c>
      <c r="BL217" s="37">
        <v>21.6</v>
      </c>
      <c r="BM217" s="37">
        <v>26.8</v>
      </c>
      <c r="BN217" s="37">
        <v>12.3</v>
      </c>
      <c r="BO217" s="37">
        <v>19.5</v>
      </c>
      <c r="BP217" s="37">
        <v>24.5</v>
      </c>
      <c r="BQ217" s="37">
        <v>14.1</v>
      </c>
      <c r="BR217" s="37">
        <v>19.600000000000001</v>
      </c>
      <c r="BS217" s="37">
        <v>19.5</v>
      </c>
      <c r="BT217" s="37">
        <v>24.3</v>
      </c>
      <c r="BU217" s="37">
        <v>21.7</v>
      </c>
      <c r="BV217" s="37">
        <v>20.3</v>
      </c>
      <c r="BW217" s="37">
        <v>21.9</v>
      </c>
      <c r="BX217" s="37">
        <v>23</v>
      </c>
      <c r="BY217" s="37">
        <v>26.7</v>
      </c>
      <c r="BZ217" s="37">
        <v>13.8</v>
      </c>
      <c r="CA217" s="37">
        <v>20.5</v>
      </c>
      <c r="CB217" s="37">
        <v>27.3</v>
      </c>
      <c r="CC217" s="37">
        <v>19.399999999999999</v>
      </c>
      <c r="CD217" s="37">
        <v>18.5</v>
      </c>
      <c r="CE217" s="37">
        <v>19.3</v>
      </c>
      <c r="CF217" s="37">
        <v>20.9</v>
      </c>
      <c r="CG217" s="37">
        <v>19.5</v>
      </c>
      <c r="CH217" s="39">
        <f t="shared" ref="CH217:CH219" si="73">AVERAGE(I217,L217,N217:O217,R217:S217,W217,Y217,AA217,AE217,AJ217,AL217,AN217:AO217,AS217,AU217:AX217,BB217:BC217,BE217:BF217,BJ217,BL217,BQ217,BZ217:CA217,CC217:CE217)</f>
        <v>18.977419354838705</v>
      </c>
      <c r="CI217" s="37">
        <f t="shared" ref="CI217:CI219" si="74">AVERAGE(T217,AE217,O217,AQ217,AY217)</f>
        <v>21.58</v>
      </c>
      <c r="CJ217" s="37">
        <f t="shared" ref="CJ217:CJ219" si="75">AVERAGE(L217,N217,AS217,BJ217,BQ217)</f>
        <v>16.18</v>
      </c>
    </row>
    <row r="218" spans="1:88" ht="21" x14ac:dyDescent="0.35">
      <c r="A218" s="57"/>
      <c r="B218" s="65">
        <v>215</v>
      </c>
      <c r="C218" s="51" t="s">
        <v>188</v>
      </c>
      <c r="D218" s="56" t="s">
        <v>304</v>
      </c>
      <c r="E218" s="52" t="s">
        <v>283</v>
      </c>
      <c r="F218" s="37">
        <v>25.470600000000001</v>
      </c>
      <c r="G218" s="37">
        <v>22.800599999999999</v>
      </c>
      <c r="H218" s="37">
        <v>17.635300000000001</v>
      </c>
      <c r="I218" s="37">
        <v>37.0197</v>
      </c>
      <c r="J218" s="37">
        <v>14.0807</v>
      </c>
      <c r="K218" s="37">
        <v>17.9572</v>
      </c>
      <c r="L218" s="37">
        <v>27.607500000000002</v>
      </c>
      <c r="M218" s="37">
        <v>27.002300000000002</v>
      </c>
      <c r="N218" s="37">
        <v>31.931699999999999</v>
      </c>
      <c r="O218" s="37">
        <v>28.075600000000001</v>
      </c>
      <c r="P218" s="37">
        <v>10.334300000000001</v>
      </c>
      <c r="Q218" s="37">
        <v>11.075100000000001</v>
      </c>
      <c r="R218" s="37">
        <v>15.127000000000001</v>
      </c>
      <c r="S218" s="37">
        <v>21.875800000000002</v>
      </c>
      <c r="T218" s="37">
        <v>11.887</v>
      </c>
      <c r="U218" s="37">
        <v>14.423</v>
      </c>
      <c r="V218" s="37">
        <v>17.9513</v>
      </c>
      <c r="W218" s="37">
        <v>22.639800000000001</v>
      </c>
      <c r="X218" s="37">
        <v>8.5195000000000007</v>
      </c>
      <c r="Y218" s="37">
        <v>28.411200000000001</v>
      </c>
      <c r="Z218" s="37">
        <v>9.4688999999999997</v>
      </c>
      <c r="AA218" s="37">
        <v>31.120100000000001</v>
      </c>
      <c r="AB218" s="37">
        <v>8.6052999999999997</v>
      </c>
      <c r="AC218" s="37">
        <v>19.3306</v>
      </c>
      <c r="AD218" s="37">
        <v>17.934000000000001</v>
      </c>
      <c r="AE218" s="37">
        <v>18.7532</v>
      </c>
      <c r="AF218" s="37">
        <v>34.033099999999997</v>
      </c>
      <c r="AG218" s="37">
        <v>10.772</v>
      </c>
      <c r="AH218" s="37">
        <v>27.3675</v>
      </c>
      <c r="AI218" s="37">
        <v>10.7721</v>
      </c>
      <c r="AJ218" s="37">
        <v>20.5168</v>
      </c>
      <c r="AK218" s="37">
        <v>2.6907000000000001</v>
      </c>
      <c r="AL218" s="37">
        <v>17.2211</v>
      </c>
      <c r="AM218" s="37">
        <v>10.893000000000001</v>
      </c>
      <c r="AN218" s="37">
        <v>20.693200000000001</v>
      </c>
      <c r="AO218" s="37">
        <v>23.113499999999998</v>
      </c>
      <c r="AP218" s="37">
        <v>12.1592</v>
      </c>
      <c r="AQ218" s="37">
        <v>21.106400000000001</v>
      </c>
      <c r="AR218" s="37">
        <v>24.773399999999999</v>
      </c>
      <c r="AS218" s="37">
        <v>20.619399999999999</v>
      </c>
      <c r="AT218" s="37">
        <v>14.9391</v>
      </c>
      <c r="AU218" s="37">
        <v>30.9725</v>
      </c>
      <c r="AV218" s="37">
        <v>35.135899999999999</v>
      </c>
      <c r="AW218" s="37">
        <v>36.454300000000003</v>
      </c>
      <c r="AX218" s="37">
        <v>15.404999999999999</v>
      </c>
      <c r="AY218" s="37">
        <v>17.4194</v>
      </c>
      <c r="AZ218" s="37">
        <v>13.041499999999999</v>
      </c>
      <c r="BA218" s="37">
        <v>18.727499999999999</v>
      </c>
      <c r="BB218" s="37">
        <v>22.427700000000002</v>
      </c>
      <c r="BC218" s="37">
        <v>26.1524</v>
      </c>
      <c r="BD218" s="37">
        <v>17.236999999999998</v>
      </c>
      <c r="BE218" s="37">
        <v>17.596900000000002</v>
      </c>
      <c r="BF218" s="37">
        <v>17.146699999999999</v>
      </c>
      <c r="BG218" s="37">
        <v>17.055499999999999</v>
      </c>
      <c r="BH218" s="37">
        <v>16.5185</v>
      </c>
      <c r="BI218" s="37">
        <v>12.9963</v>
      </c>
      <c r="BJ218" s="37">
        <v>19.678599999999999</v>
      </c>
      <c r="BK218" s="37">
        <v>10.5564</v>
      </c>
      <c r="BL218" s="37">
        <v>31.157499999999999</v>
      </c>
      <c r="BM218" s="37">
        <v>15.4071</v>
      </c>
      <c r="BN218" s="37">
        <v>3.0623</v>
      </c>
      <c r="BO218" s="37">
        <v>10.4575</v>
      </c>
      <c r="BP218" s="37">
        <v>8.4939999999999998</v>
      </c>
      <c r="BQ218" s="37">
        <v>37.0124</v>
      </c>
      <c r="BR218" s="37">
        <v>11.148999999999999</v>
      </c>
      <c r="BS218" s="37">
        <v>22.450800000000001</v>
      </c>
      <c r="BT218" s="37">
        <v>10.5303</v>
      </c>
      <c r="BU218" s="37">
        <v>10.2187</v>
      </c>
      <c r="BV218" s="37">
        <v>14.096500000000001</v>
      </c>
      <c r="BW218" s="37">
        <v>25.2088</v>
      </c>
      <c r="BX218" s="37">
        <v>13.825900000000001</v>
      </c>
      <c r="BY218" s="37">
        <v>7.9832000000000001</v>
      </c>
      <c r="BZ218" s="37">
        <v>21.727799999999998</v>
      </c>
      <c r="CA218" s="37">
        <v>21.105699999999999</v>
      </c>
      <c r="CB218" s="37">
        <v>27.255500000000001</v>
      </c>
      <c r="CC218" s="37">
        <v>28.9285</v>
      </c>
      <c r="CD218" s="37">
        <v>36.997300000000003</v>
      </c>
      <c r="CE218" s="37">
        <v>25.665299999999998</v>
      </c>
      <c r="CF218" s="37">
        <v>7.0843999999999996</v>
      </c>
      <c r="CG218" s="37">
        <v>22.8855</v>
      </c>
      <c r="CH218" s="39">
        <f t="shared" si="73"/>
        <v>25.428712903225804</v>
      </c>
      <c r="CI218" s="37">
        <f t="shared" si="74"/>
        <v>19.448320000000002</v>
      </c>
      <c r="CJ218" s="37">
        <f t="shared" si="75"/>
        <v>27.36992</v>
      </c>
    </row>
    <row r="219" spans="1:88" ht="31.5" x14ac:dyDescent="0.35">
      <c r="A219" s="57"/>
      <c r="B219" s="65">
        <v>216</v>
      </c>
      <c r="C219" s="51" t="s">
        <v>188</v>
      </c>
      <c r="D219" s="56" t="s">
        <v>305</v>
      </c>
      <c r="E219" s="52" t="s">
        <v>283</v>
      </c>
      <c r="F219" s="37">
        <v>31.9499</v>
      </c>
      <c r="G219" s="37">
        <v>52.209200000000003</v>
      </c>
      <c r="H219" s="37">
        <v>32.171399999999998</v>
      </c>
      <c r="I219" s="37">
        <v>21.500299999999999</v>
      </c>
      <c r="J219" s="37">
        <v>48.005699999999997</v>
      </c>
      <c r="K219" s="37">
        <v>33.173299999999998</v>
      </c>
      <c r="L219" s="37">
        <v>27.289899999999999</v>
      </c>
      <c r="M219" s="37">
        <v>42.162199999999999</v>
      </c>
      <c r="N219" s="37">
        <v>21.9421</v>
      </c>
      <c r="O219" s="37">
        <v>28.888300000000001</v>
      </c>
      <c r="P219" s="37">
        <v>47.501899999999999</v>
      </c>
      <c r="Q219" s="37">
        <v>59.076500000000003</v>
      </c>
      <c r="R219" s="37">
        <v>29.7943</v>
      </c>
      <c r="S219" s="37">
        <v>32.949300000000001</v>
      </c>
      <c r="T219" s="37">
        <v>57.382599999999996</v>
      </c>
      <c r="U219" s="37">
        <v>35.203600000000002</v>
      </c>
      <c r="V219" s="37">
        <v>29.623999999999999</v>
      </c>
      <c r="W219" s="37">
        <v>32.072400000000002</v>
      </c>
      <c r="X219" s="37">
        <v>47.797499999999999</v>
      </c>
      <c r="Y219" s="37">
        <v>32.508499999999998</v>
      </c>
      <c r="Z219" s="37">
        <v>56.8018</v>
      </c>
      <c r="AA219" s="37">
        <v>32.8979</v>
      </c>
      <c r="AB219" s="37">
        <v>52.767800000000001</v>
      </c>
      <c r="AC219" s="37">
        <v>36.671100000000003</v>
      </c>
      <c r="AD219" s="37">
        <v>53.448599999999999</v>
      </c>
      <c r="AE219" s="37">
        <v>26.715499999999999</v>
      </c>
      <c r="AF219" s="37">
        <v>35.010199999999998</v>
      </c>
      <c r="AG219" s="37">
        <v>52.993000000000002</v>
      </c>
      <c r="AH219" s="37">
        <v>18.783200000000001</v>
      </c>
      <c r="AI219" s="37">
        <v>52.073799999999999</v>
      </c>
      <c r="AJ219" s="37">
        <v>24.679600000000001</v>
      </c>
      <c r="AK219" s="37">
        <v>63.581400000000002</v>
      </c>
      <c r="AL219" s="37">
        <v>48.0989</v>
      </c>
      <c r="AM219" s="37">
        <v>53.128500000000003</v>
      </c>
      <c r="AN219" s="37">
        <v>41.860700000000001</v>
      </c>
      <c r="AO219" s="37">
        <v>31.639399999999998</v>
      </c>
      <c r="AP219" s="37">
        <v>42.903399999999998</v>
      </c>
      <c r="AQ219" s="37">
        <v>32.393099999999997</v>
      </c>
      <c r="AR219" s="37">
        <v>40.341500000000003</v>
      </c>
      <c r="AS219" s="37">
        <v>31.368400000000001</v>
      </c>
      <c r="AT219" s="37">
        <v>63.007399999999997</v>
      </c>
      <c r="AU219" s="37">
        <v>20.6646</v>
      </c>
      <c r="AV219" s="37">
        <v>26.882300000000001</v>
      </c>
      <c r="AW219" s="37">
        <v>23.980899999999998</v>
      </c>
      <c r="AX219" s="37">
        <v>40.578299999999999</v>
      </c>
      <c r="AY219" s="37">
        <v>62.111400000000003</v>
      </c>
      <c r="AZ219" s="37">
        <v>47.582799999999999</v>
      </c>
      <c r="BA219" s="37">
        <v>53.064799999999998</v>
      </c>
      <c r="BB219" s="37">
        <v>33.314300000000003</v>
      </c>
      <c r="BC219" s="37">
        <v>32.322400000000002</v>
      </c>
      <c r="BD219" s="37">
        <v>38.781999999999996</v>
      </c>
      <c r="BE219" s="37">
        <v>42.439399999999999</v>
      </c>
      <c r="BF219" s="37">
        <v>33.765999999999998</v>
      </c>
      <c r="BG219" s="37">
        <v>37.704599999999999</v>
      </c>
      <c r="BH219" s="37">
        <v>46.392600000000002</v>
      </c>
      <c r="BI219" s="37">
        <v>47.118000000000002</v>
      </c>
      <c r="BJ219" s="37">
        <v>47.150399999999998</v>
      </c>
      <c r="BK219" s="37">
        <v>60.151400000000002</v>
      </c>
      <c r="BL219" s="37">
        <v>17.5823</v>
      </c>
      <c r="BM219" s="37">
        <v>39.895299999999999</v>
      </c>
      <c r="BN219" s="37">
        <v>66.1143</v>
      </c>
      <c r="BO219" s="37">
        <v>52.898699999999998</v>
      </c>
      <c r="BP219" s="37">
        <v>67.487200000000001</v>
      </c>
      <c r="BQ219" s="37">
        <v>28.148099999999999</v>
      </c>
      <c r="BR219" s="37">
        <v>37.490699999999997</v>
      </c>
      <c r="BS219" s="37">
        <v>40.069499999999998</v>
      </c>
      <c r="BT219" s="37">
        <v>57.044499999999999</v>
      </c>
      <c r="BU219" s="37">
        <v>54.752200000000002</v>
      </c>
      <c r="BV219" s="37">
        <v>46.834899999999998</v>
      </c>
      <c r="BW219" s="37">
        <v>41.8065</v>
      </c>
      <c r="BX219" s="37">
        <v>36.050400000000003</v>
      </c>
      <c r="BY219" s="37">
        <v>32.533099999999997</v>
      </c>
      <c r="BZ219" s="37">
        <v>18.589099999999998</v>
      </c>
      <c r="CA219" s="37">
        <v>33.119799999999998</v>
      </c>
      <c r="CB219" s="37">
        <v>43.904200000000003</v>
      </c>
      <c r="CC219" s="37">
        <v>33.11</v>
      </c>
      <c r="CD219" s="37">
        <v>16.415600000000001</v>
      </c>
      <c r="CE219" s="37">
        <v>36.7226</v>
      </c>
      <c r="CF219" s="37">
        <v>34.500399999999999</v>
      </c>
      <c r="CG219" s="37">
        <v>35.456099999999999</v>
      </c>
      <c r="CH219" s="39">
        <f t="shared" si="73"/>
        <v>30.612632258064519</v>
      </c>
      <c r="CI219" s="37">
        <f t="shared" si="74"/>
        <v>41.498179999999998</v>
      </c>
      <c r="CJ219" s="37">
        <f t="shared" si="75"/>
        <v>31.179780000000001</v>
      </c>
    </row>
    <row r="220" spans="1:88" x14ac:dyDescent="0.35">
      <c r="B220" s="65">
        <v>217</v>
      </c>
      <c r="C220" s="51" t="s">
        <v>188</v>
      </c>
      <c r="D220" s="56"/>
      <c r="E220" s="52"/>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c r="AN220" s="37"/>
      <c r="AO220" s="37"/>
      <c r="AP220" s="37"/>
      <c r="AQ220" s="37"/>
      <c r="AR220" s="37"/>
      <c r="AS220" s="37"/>
      <c r="AT220" s="37"/>
      <c r="AU220" s="37"/>
      <c r="AV220" s="37"/>
      <c r="AW220" s="37"/>
      <c r="AX220" s="37"/>
      <c r="AY220" s="37"/>
      <c r="AZ220" s="37"/>
      <c r="BA220" s="37"/>
      <c r="BB220" s="37"/>
      <c r="BC220" s="37"/>
      <c r="BD220" s="37"/>
      <c r="BE220" s="37"/>
      <c r="BF220" s="37"/>
      <c r="BG220" s="37"/>
      <c r="BH220" s="37"/>
      <c r="BI220" s="37"/>
      <c r="BJ220" s="37"/>
      <c r="BK220" s="37"/>
      <c r="BL220" s="37"/>
      <c r="BM220" s="37"/>
      <c r="BN220" s="37"/>
      <c r="BO220" s="37"/>
      <c r="BP220" s="37"/>
      <c r="BQ220" s="37"/>
      <c r="BR220" s="37"/>
      <c r="BS220" s="37"/>
      <c r="BT220" s="37"/>
      <c r="BU220" s="37"/>
      <c r="BV220" s="37"/>
      <c r="BW220" s="37"/>
      <c r="BX220" s="37"/>
      <c r="BY220" s="37"/>
      <c r="BZ220" s="37"/>
      <c r="CA220" s="37"/>
      <c r="CB220" s="37"/>
      <c r="CC220" s="37"/>
      <c r="CD220" s="37"/>
      <c r="CE220" s="37"/>
      <c r="CF220" s="37"/>
      <c r="CG220" s="37"/>
      <c r="CH220" s="39"/>
      <c r="CI220" s="37"/>
      <c r="CJ220" s="37"/>
    </row>
    <row r="221" spans="1:88" x14ac:dyDescent="0.35">
      <c r="B221" s="65">
        <v>218</v>
      </c>
      <c r="C221" s="51" t="s">
        <v>188</v>
      </c>
      <c r="D221" s="60" t="s">
        <v>192</v>
      </c>
      <c r="E221" s="52"/>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37"/>
      <c r="AN221" s="37"/>
      <c r="AO221" s="37"/>
      <c r="AP221" s="37"/>
      <c r="AQ221" s="37"/>
      <c r="AR221" s="37"/>
      <c r="AS221" s="37"/>
      <c r="AT221" s="37"/>
      <c r="AU221" s="37"/>
      <c r="AV221" s="37"/>
      <c r="AW221" s="37"/>
      <c r="AX221" s="37"/>
      <c r="AY221" s="37"/>
      <c r="AZ221" s="37"/>
      <c r="BA221" s="37"/>
      <c r="BB221" s="37"/>
      <c r="BC221" s="37"/>
      <c r="BD221" s="37"/>
      <c r="BE221" s="37"/>
      <c r="BF221" s="37"/>
      <c r="BG221" s="37"/>
      <c r="BH221" s="37"/>
      <c r="BI221" s="37"/>
      <c r="BJ221" s="37"/>
      <c r="BK221" s="37"/>
      <c r="BL221" s="37"/>
      <c r="BM221" s="37"/>
      <c r="BN221" s="37"/>
      <c r="BO221" s="37"/>
      <c r="BP221" s="37"/>
      <c r="BQ221" s="37"/>
      <c r="BR221" s="37"/>
      <c r="BS221" s="37"/>
      <c r="BT221" s="37"/>
      <c r="BU221" s="37"/>
      <c r="BV221" s="37"/>
      <c r="BW221" s="37"/>
      <c r="BX221" s="37"/>
      <c r="BY221" s="37"/>
      <c r="BZ221" s="37"/>
      <c r="CA221" s="37"/>
      <c r="CB221" s="37"/>
      <c r="CC221" s="37"/>
      <c r="CD221" s="37"/>
      <c r="CE221" s="37"/>
      <c r="CF221" s="37"/>
      <c r="CG221" s="37"/>
      <c r="CH221" s="42"/>
      <c r="CI221" s="37"/>
      <c r="CJ221" s="37"/>
    </row>
    <row r="222" spans="1:88" x14ac:dyDescent="0.35">
      <c r="B222" s="65">
        <v>219</v>
      </c>
      <c r="C222" s="51" t="s">
        <v>188</v>
      </c>
      <c r="D222" s="67" t="s">
        <v>307</v>
      </c>
      <c r="E222" s="67" t="s">
        <v>283</v>
      </c>
      <c r="F222" s="68">
        <v>23.244520000000001</v>
      </c>
      <c r="G222" s="68">
        <v>29.52291</v>
      </c>
      <c r="H222" s="68">
        <v>23.12349</v>
      </c>
      <c r="I222" s="68">
        <v>18.171289999999999</v>
      </c>
      <c r="J222" s="68">
        <v>26.699059999999999</v>
      </c>
      <c r="K222" s="68">
        <v>26.694610000000001</v>
      </c>
      <c r="L222" s="68">
        <v>12.769159999999999</v>
      </c>
      <c r="M222" s="68">
        <v>28.53603</v>
      </c>
      <c r="N222" s="68">
        <v>13.21585</v>
      </c>
      <c r="O222" s="68">
        <v>24.822220000000002</v>
      </c>
      <c r="P222" s="68">
        <v>34.355319999999999</v>
      </c>
      <c r="Q222" s="68">
        <v>26.518039999999999</v>
      </c>
      <c r="R222" s="68">
        <v>28.83109</v>
      </c>
      <c r="S222" s="68">
        <v>27.405860000000001</v>
      </c>
      <c r="T222" s="68">
        <v>33.409880000000001</v>
      </c>
      <c r="U222" s="68">
        <v>29.351109999999998</v>
      </c>
      <c r="V222" s="68">
        <v>25.818339999999999</v>
      </c>
      <c r="W222" s="68">
        <v>25.34028</v>
      </c>
      <c r="X222" s="68">
        <v>27.580660000000002</v>
      </c>
      <c r="Y222" s="68">
        <v>33.351559999999999</v>
      </c>
      <c r="Z222" s="68">
        <v>24.748930000000001</v>
      </c>
      <c r="AA222" s="68">
        <v>16.403089999999999</v>
      </c>
      <c r="AB222" s="68">
        <v>32.000030000000002</v>
      </c>
      <c r="AC222" s="68">
        <v>25.306519999999999</v>
      </c>
      <c r="AD222" s="68">
        <v>21.885929999999998</v>
      </c>
      <c r="AE222" s="68">
        <v>22.379770000000001</v>
      </c>
      <c r="AF222" s="68">
        <v>20.673929999999999</v>
      </c>
      <c r="AG222" s="68">
        <v>26.593530000000001</v>
      </c>
      <c r="AH222" s="68">
        <v>26.846029999999999</v>
      </c>
      <c r="AI222" s="68">
        <v>25.57105</v>
      </c>
      <c r="AJ222" s="68">
        <v>19.76118</v>
      </c>
      <c r="AK222" s="68">
        <v>25.870799999999999</v>
      </c>
      <c r="AL222" s="68">
        <v>26.376200000000001</v>
      </c>
      <c r="AM222" s="68">
        <v>23.866389999999999</v>
      </c>
      <c r="AN222" s="68">
        <v>21.64527</v>
      </c>
      <c r="AO222" s="68">
        <v>22.50433</v>
      </c>
      <c r="AP222" s="68">
        <v>29.347490000000001</v>
      </c>
      <c r="AQ222" s="68">
        <v>25.089559999999999</v>
      </c>
      <c r="AR222" s="68">
        <v>21.610029999999998</v>
      </c>
      <c r="AS222" s="68">
        <v>20.009419999999999</v>
      </c>
      <c r="AT222" s="68">
        <v>24.36814</v>
      </c>
      <c r="AU222" s="68">
        <v>22.75046</v>
      </c>
      <c r="AV222" s="68">
        <v>24.323530000000002</v>
      </c>
      <c r="AW222" s="68">
        <v>14.842930000000001</v>
      </c>
      <c r="AX222" s="68">
        <v>22.55724</v>
      </c>
      <c r="AY222" s="68">
        <v>25.651689999999999</v>
      </c>
      <c r="AZ222" s="68">
        <v>21.808599999999998</v>
      </c>
      <c r="BA222" s="68">
        <v>31.438469999999999</v>
      </c>
      <c r="BB222" s="68">
        <v>18.467639999999999</v>
      </c>
      <c r="BC222" s="68">
        <v>19.880980000000001</v>
      </c>
      <c r="BD222" s="68">
        <v>27.92906</v>
      </c>
      <c r="BE222" s="68">
        <v>19.705760000000001</v>
      </c>
      <c r="BF222" s="68">
        <v>22.874469999999999</v>
      </c>
      <c r="BG222" s="68">
        <v>21.475239999999999</v>
      </c>
      <c r="BH222" s="68">
        <v>23.817630000000001</v>
      </c>
      <c r="BI222" s="68">
        <v>28.984359999999999</v>
      </c>
      <c r="BJ222" s="68">
        <v>18.366569999999999</v>
      </c>
      <c r="BK222" s="68">
        <v>26.036110000000001</v>
      </c>
      <c r="BL222" s="68">
        <v>15.37847</v>
      </c>
      <c r="BM222" s="68">
        <v>29.566459999999999</v>
      </c>
      <c r="BN222" s="68">
        <v>15.35683</v>
      </c>
      <c r="BO222" s="68">
        <v>23.652419999999999</v>
      </c>
      <c r="BP222" s="68">
        <v>23.83004</v>
      </c>
      <c r="BQ222" s="68">
        <v>13.44922</v>
      </c>
      <c r="BR222" s="68">
        <v>25.316929999999999</v>
      </c>
      <c r="BS222" s="68">
        <v>17.786100000000001</v>
      </c>
      <c r="BT222" s="68">
        <v>24.168510000000001</v>
      </c>
      <c r="BU222" s="68">
        <v>27.934370000000001</v>
      </c>
      <c r="BV222" s="68">
        <v>23.794370000000001</v>
      </c>
      <c r="BW222" s="68">
        <v>25.866790000000002</v>
      </c>
      <c r="BX222" s="68">
        <v>27.567830000000001</v>
      </c>
      <c r="BY222" s="68">
        <v>32.11112</v>
      </c>
      <c r="BZ222" s="68">
        <v>20.111830000000001</v>
      </c>
      <c r="CA222" s="68">
        <v>27.455500000000001</v>
      </c>
      <c r="CB222" s="68">
        <v>28.04965</v>
      </c>
      <c r="CC222" s="68">
        <v>26.099419999999999</v>
      </c>
      <c r="CD222" s="68">
        <v>16.205490000000001</v>
      </c>
      <c r="CE222" s="68">
        <v>18.861090000000001</v>
      </c>
      <c r="CF222" s="68">
        <v>29.617619999999999</v>
      </c>
      <c r="CG222" s="68">
        <v>22.518370000000001</v>
      </c>
      <c r="CH222" s="39">
        <f t="shared" ref="CH222:CH223" si="76">AVERAGE(I222,L222,N222:O222,R222:S222,W222,Y222,AA222,AE222,AJ222,AL222,AN222:AO222,AS222,AU222:AX222,BB222:BC222,BE222:BF222,BJ222,BL222,BQ222,BZ222:CA222,CC222:CE222)</f>
        <v>21.107005483870967</v>
      </c>
      <c r="CI222" s="37">
        <f t="shared" ref="CI222:CI223" si="77">AVERAGE(T222,AE222,O222,AQ222,AY222)</f>
        <v>26.270624000000005</v>
      </c>
      <c r="CJ222" s="37">
        <f t="shared" ref="CJ222:CJ223" si="78">AVERAGE(L222,N222,AS222,BJ222,BQ222)</f>
        <v>15.562043999999997</v>
      </c>
    </row>
    <row r="223" spans="1:88" customFormat="1" x14ac:dyDescent="0.35">
      <c r="B223" s="65">
        <v>220</v>
      </c>
      <c r="C223" s="51" t="s">
        <v>188</v>
      </c>
      <c r="D223" s="67" t="s">
        <v>308</v>
      </c>
      <c r="E223" s="67" t="s">
        <v>283</v>
      </c>
      <c r="F223" s="68">
        <v>66.554839999999999</v>
      </c>
      <c r="G223" s="68">
        <v>72.279880000000006</v>
      </c>
      <c r="H223" s="68">
        <v>60.244869999999999</v>
      </c>
      <c r="I223" s="68">
        <v>72.939530000000005</v>
      </c>
      <c r="J223" s="68">
        <v>62.504330000000003</v>
      </c>
      <c r="K223" s="68">
        <v>63.07743</v>
      </c>
      <c r="L223" s="68">
        <v>76.921210000000002</v>
      </c>
      <c r="M223" s="68">
        <v>60.487760000000002</v>
      </c>
      <c r="N223" s="68">
        <v>74.881180000000001</v>
      </c>
      <c r="O223" s="68">
        <v>68.985079999999996</v>
      </c>
      <c r="P223" s="68">
        <v>73.284199999999998</v>
      </c>
      <c r="Q223" s="68">
        <v>69.371589999999998</v>
      </c>
      <c r="R223" s="68">
        <v>57.174750000000003</v>
      </c>
      <c r="S223" s="68">
        <v>67.885300000000001</v>
      </c>
      <c r="T223" s="68">
        <v>65.648510000000002</v>
      </c>
      <c r="U223" s="68">
        <v>62.68262</v>
      </c>
      <c r="V223" s="68">
        <v>70.666529999999995</v>
      </c>
      <c r="W223" s="68">
        <v>63.802950000000003</v>
      </c>
      <c r="X223" s="68">
        <v>70.151110000000003</v>
      </c>
      <c r="Y223" s="68">
        <v>59.685119999999998</v>
      </c>
      <c r="Z223" s="68">
        <v>74.995599999999996</v>
      </c>
      <c r="AA223" s="68">
        <v>72.765600000000006</v>
      </c>
      <c r="AB223" s="68">
        <v>62.523180000000004</v>
      </c>
      <c r="AC223" s="68">
        <v>64.439220000000006</v>
      </c>
      <c r="AD223" s="68">
        <v>68.497259999999997</v>
      </c>
      <c r="AE223" s="68">
        <v>69.389150000000001</v>
      </c>
      <c r="AF223" s="68">
        <v>67.285600000000002</v>
      </c>
      <c r="AG223" s="68">
        <v>68.865700000000004</v>
      </c>
      <c r="AH223" s="68">
        <v>61.427160000000001</v>
      </c>
      <c r="AI223" s="68">
        <v>76.865750000000006</v>
      </c>
      <c r="AJ223" s="68">
        <v>66.789339999999996</v>
      </c>
      <c r="AK223" s="68">
        <v>71.883660000000006</v>
      </c>
      <c r="AL223" s="68">
        <v>64.07696</v>
      </c>
      <c r="AM223" s="68">
        <v>71.293850000000006</v>
      </c>
      <c r="AN223" s="68">
        <v>68.881929999999997</v>
      </c>
      <c r="AO223" s="68">
        <v>68.091220000000007</v>
      </c>
      <c r="AP223" s="68">
        <v>63.96631</v>
      </c>
      <c r="AQ223" s="68">
        <v>69.969729999999998</v>
      </c>
      <c r="AR223" s="68">
        <v>65.02337</v>
      </c>
      <c r="AS223" s="68">
        <v>72.55171</v>
      </c>
      <c r="AT223" s="68">
        <v>65.869789999999995</v>
      </c>
      <c r="AU223" s="68">
        <v>65.213989999999995</v>
      </c>
      <c r="AV223" s="68">
        <v>64.278630000000007</v>
      </c>
      <c r="AW223" s="68">
        <v>69.296570000000003</v>
      </c>
      <c r="AX223" s="68">
        <v>62.918979999999998</v>
      </c>
      <c r="AY223" s="68">
        <v>70.816199999999995</v>
      </c>
      <c r="AZ223" s="68">
        <v>66.262270000000001</v>
      </c>
      <c r="BA223" s="68">
        <v>64.152209999999997</v>
      </c>
      <c r="BB223" s="68">
        <v>71.748689999999996</v>
      </c>
      <c r="BC223" s="68">
        <v>71.411659999999998</v>
      </c>
      <c r="BD223" s="68">
        <v>60.661349999999999</v>
      </c>
      <c r="BE223" s="68">
        <v>61.632040000000003</v>
      </c>
      <c r="BF223" s="68">
        <v>66.903559999999999</v>
      </c>
      <c r="BG223" s="68">
        <v>64.357979999999998</v>
      </c>
      <c r="BH223" s="68">
        <v>71.881609999999995</v>
      </c>
      <c r="BI223" s="68">
        <v>66.071579999999997</v>
      </c>
      <c r="BJ223" s="68">
        <v>72.749139999999997</v>
      </c>
      <c r="BK223" s="68">
        <v>66.375709999999998</v>
      </c>
      <c r="BL223" s="68">
        <v>65.812070000000006</v>
      </c>
      <c r="BM223" s="68">
        <v>67.857010000000002</v>
      </c>
      <c r="BN223" s="68">
        <v>79.234700000000004</v>
      </c>
      <c r="BO223" s="68">
        <v>67.851070000000007</v>
      </c>
      <c r="BP223" s="68">
        <v>73.038499999999999</v>
      </c>
      <c r="BQ223" s="68">
        <v>74.159580000000005</v>
      </c>
      <c r="BR223" s="68">
        <v>70.130930000000006</v>
      </c>
      <c r="BS223" s="68">
        <v>66.797389999999993</v>
      </c>
      <c r="BT223" s="68">
        <v>74.260819999999995</v>
      </c>
      <c r="BU223" s="68">
        <v>69.918049999999994</v>
      </c>
      <c r="BV223" s="68">
        <v>68.297700000000006</v>
      </c>
      <c r="BW223" s="68">
        <v>62.621699999999997</v>
      </c>
      <c r="BX223" s="68">
        <v>66.586169999999996</v>
      </c>
      <c r="BY223" s="68">
        <v>72.072879999999998</v>
      </c>
      <c r="BZ223" s="68">
        <v>76.370080000000002</v>
      </c>
      <c r="CA223" s="68">
        <v>59.964579999999998</v>
      </c>
      <c r="CB223" s="68">
        <v>61.511099999999999</v>
      </c>
      <c r="CC223" s="68">
        <v>65.088800000000006</v>
      </c>
      <c r="CD223" s="68">
        <v>67.386110000000002</v>
      </c>
      <c r="CE223" s="68">
        <v>70.239189999999994</v>
      </c>
      <c r="CF223" s="68">
        <v>73.343950000000007</v>
      </c>
      <c r="CG223" s="68">
        <v>67.472110000000001</v>
      </c>
      <c r="CH223" s="39">
        <f t="shared" si="76"/>
        <v>68.064345161290305</v>
      </c>
      <c r="CI223" s="37">
        <f t="shared" si="77"/>
        <v>68.961734000000007</v>
      </c>
      <c r="CJ223" s="37">
        <f t="shared" si="78"/>
        <v>74.252564000000007</v>
      </c>
    </row>
    <row r="224" spans="1:88" customFormat="1" x14ac:dyDescent="0.35">
      <c r="B224" s="65">
        <v>221</v>
      </c>
      <c r="C224" s="51" t="s">
        <v>188</v>
      </c>
      <c r="D224" s="52"/>
      <c r="E224" s="52"/>
      <c r="F224" s="37"/>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c r="AL224" s="37"/>
      <c r="AM224" s="37"/>
      <c r="AN224" s="37"/>
      <c r="AO224" s="37"/>
      <c r="AP224" s="37"/>
      <c r="AQ224" s="37"/>
      <c r="AR224" s="37"/>
      <c r="AS224" s="37"/>
      <c r="AT224" s="37"/>
      <c r="AU224" s="37"/>
      <c r="AV224" s="37"/>
      <c r="AW224" s="37"/>
      <c r="AX224" s="37"/>
      <c r="AY224" s="37"/>
      <c r="AZ224" s="37"/>
      <c r="BA224" s="37"/>
      <c r="BB224" s="37"/>
      <c r="BC224" s="37"/>
      <c r="BD224" s="37"/>
      <c r="BE224" s="37"/>
      <c r="BF224" s="37"/>
      <c r="BG224" s="37"/>
      <c r="BH224" s="37"/>
      <c r="BI224" s="37"/>
      <c r="BJ224" s="37"/>
      <c r="BK224" s="37"/>
      <c r="BL224" s="37"/>
      <c r="BM224" s="37"/>
      <c r="BN224" s="37"/>
      <c r="BO224" s="37"/>
      <c r="BP224" s="37"/>
      <c r="BQ224" s="37"/>
      <c r="BR224" s="37"/>
      <c r="BS224" s="37"/>
      <c r="BT224" s="37"/>
      <c r="BU224" s="37"/>
      <c r="BV224" s="37"/>
      <c r="BW224" s="37"/>
      <c r="BX224" s="37"/>
      <c r="BY224" s="37"/>
      <c r="BZ224" s="37"/>
      <c r="CA224" s="37"/>
      <c r="CB224" s="37"/>
      <c r="CC224" s="37"/>
      <c r="CD224" s="37"/>
      <c r="CE224" s="37"/>
      <c r="CF224" s="37"/>
      <c r="CG224" s="37"/>
      <c r="CH224" s="39"/>
      <c r="CI224" s="37"/>
      <c r="CJ224" s="37"/>
    </row>
    <row r="225" spans="1:88" customFormat="1" x14ac:dyDescent="0.35">
      <c r="B225" s="65">
        <v>222</v>
      </c>
      <c r="C225" s="51" t="s">
        <v>188</v>
      </c>
      <c r="D225" s="60" t="s">
        <v>193</v>
      </c>
      <c r="E225" s="52"/>
      <c r="F225" s="37"/>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c r="AL225" s="37"/>
      <c r="AM225" s="37"/>
      <c r="AN225" s="37"/>
      <c r="AO225" s="37"/>
      <c r="AP225" s="37"/>
      <c r="AQ225" s="37"/>
      <c r="AR225" s="37"/>
      <c r="AS225" s="37"/>
      <c r="AT225" s="37"/>
      <c r="AU225" s="37"/>
      <c r="AV225" s="37"/>
      <c r="AW225" s="37"/>
      <c r="AX225" s="37"/>
      <c r="AY225" s="37"/>
      <c r="AZ225" s="37"/>
      <c r="BA225" s="37"/>
      <c r="BB225" s="37"/>
      <c r="BC225" s="37"/>
      <c r="BD225" s="37"/>
      <c r="BE225" s="37"/>
      <c r="BF225" s="37"/>
      <c r="BG225" s="37"/>
      <c r="BH225" s="37"/>
      <c r="BI225" s="37"/>
      <c r="BJ225" s="37"/>
      <c r="BK225" s="37"/>
      <c r="BL225" s="37"/>
      <c r="BM225" s="37"/>
      <c r="BN225" s="37"/>
      <c r="BO225" s="37"/>
      <c r="BP225" s="37"/>
      <c r="BQ225" s="37"/>
      <c r="BR225" s="37"/>
      <c r="BS225" s="37"/>
      <c r="BT225" s="37"/>
      <c r="BU225" s="37"/>
      <c r="BV225" s="37"/>
      <c r="BW225" s="37"/>
      <c r="BX225" s="37"/>
      <c r="BY225" s="37"/>
      <c r="BZ225" s="37"/>
      <c r="CA225" s="37"/>
      <c r="CB225" s="37"/>
      <c r="CC225" s="37"/>
      <c r="CD225" s="37"/>
      <c r="CE225" s="37"/>
      <c r="CF225" s="37"/>
      <c r="CG225" s="37"/>
      <c r="CH225" s="39"/>
      <c r="CI225" s="37"/>
      <c r="CJ225" s="37"/>
    </row>
    <row r="226" spans="1:88" customFormat="1" x14ac:dyDescent="0.35">
      <c r="A226" s="57"/>
      <c r="B226" s="65">
        <v>223</v>
      </c>
      <c r="C226" s="51" t="s">
        <v>188</v>
      </c>
      <c r="D226" s="56" t="s">
        <v>302</v>
      </c>
      <c r="E226" s="52" t="s">
        <v>283</v>
      </c>
      <c r="F226" s="37">
        <v>45.287590000000002</v>
      </c>
      <c r="G226" s="37">
        <v>34.356619999999999</v>
      </c>
      <c r="H226" s="37">
        <v>44.883789999999998</v>
      </c>
      <c r="I226" s="37">
        <v>66.138949999999994</v>
      </c>
      <c r="J226" s="37">
        <v>43.406689999999998</v>
      </c>
      <c r="K226" s="37">
        <v>40.91207</v>
      </c>
      <c r="L226" s="37">
        <v>79.272679999999994</v>
      </c>
      <c r="M226" s="37">
        <v>34.424770000000002</v>
      </c>
      <c r="N226" s="37">
        <v>75.091300000000004</v>
      </c>
      <c r="O226" s="37">
        <v>39.020449999999997</v>
      </c>
      <c r="P226" s="37">
        <v>39.80939</v>
      </c>
      <c r="Q226" s="37">
        <v>39.474719999999998</v>
      </c>
      <c r="R226" s="37">
        <v>44.179049999999997</v>
      </c>
      <c r="S226" s="37">
        <v>39.212820000000001</v>
      </c>
      <c r="T226" s="37">
        <v>30.582350000000002</v>
      </c>
      <c r="U226" s="37">
        <v>39.18233</v>
      </c>
      <c r="V226" s="37">
        <v>42.452829999999999</v>
      </c>
      <c r="W226" s="37">
        <v>51.481870000000001</v>
      </c>
      <c r="X226" s="37">
        <v>37.554810000000003</v>
      </c>
      <c r="Y226" s="37">
        <v>42.773200000000003</v>
      </c>
      <c r="Z226" s="37">
        <v>43.621639999999999</v>
      </c>
      <c r="AA226" s="37">
        <v>71.221959999999996</v>
      </c>
      <c r="AB226" s="37">
        <v>31.94322</v>
      </c>
      <c r="AC226" s="37">
        <v>46.800780000000003</v>
      </c>
      <c r="AD226" s="37">
        <v>42.746780000000001</v>
      </c>
      <c r="AE226" s="37">
        <v>42.354219999999998</v>
      </c>
      <c r="AF226" s="37">
        <v>56.626600000000003</v>
      </c>
      <c r="AG226" s="37">
        <v>39.832039999999999</v>
      </c>
      <c r="AH226" s="37">
        <v>40.222490000000001</v>
      </c>
      <c r="AI226" s="37">
        <v>42.896909999999998</v>
      </c>
      <c r="AJ226" s="37">
        <v>56.876869999999997</v>
      </c>
      <c r="AK226" s="37">
        <v>47.046979999999998</v>
      </c>
      <c r="AL226" s="37">
        <v>44.70834</v>
      </c>
      <c r="AM226" s="37">
        <v>49.303539999999998</v>
      </c>
      <c r="AN226" s="37">
        <v>63.840739999999997</v>
      </c>
      <c r="AO226" s="37">
        <v>57.673409999999997</v>
      </c>
      <c r="AP226" s="37">
        <v>35.17465</v>
      </c>
      <c r="AQ226" s="37">
        <v>36.25741</v>
      </c>
      <c r="AR226" s="37">
        <v>56.168500000000002</v>
      </c>
      <c r="AS226" s="37">
        <v>71.554090000000002</v>
      </c>
      <c r="AT226" s="37">
        <v>47.155790000000003</v>
      </c>
      <c r="AU226" s="37">
        <v>54.113750000000003</v>
      </c>
      <c r="AV226" s="37">
        <v>57.738109999999999</v>
      </c>
      <c r="AW226" s="37">
        <v>57.121040000000001</v>
      </c>
      <c r="AX226" s="37">
        <v>36.843249999999998</v>
      </c>
      <c r="AY226" s="37">
        <v>42.693779999999997</v>
      </c>
      <c r="AZ226" s="37">
        <v>45.552840000000003</v>
      </c>
      <c r="BA226" s="37">
        <v>36.860729999999997</v>
      </c>
      <c r="BB226" s="37">
        <v>64.706410000000005</v>
      </c>
      <c r="BC226" s="37">
        <v>64.533460000000005</v>
      </c>
      <c r="BD226" s="37">
        <v>44.573659999999997</v>
      </c>
      <c r="BE226" s="37">
        <v>49.755009999999999</v>
      </c>
      <c r="BF226" s="37">
        <v>57.37791</v>
      </c>
      <c r="BG226" s="37">
        <v>40.048279999999998</v>
      </c>
      <c r="BH226" s="37">
        <v>39.853290000000001</v>
      </c>
      <c r="BI226" s="37">
        <v>41.962110000000003</v>
      </c>
      <c r="BJ226" s="37">
        <v>70.011470000000003</v>
      </c>
      <c r="BK226" s="37">
        <v>33.580249999999999</v>
      </c>
      <c r="BL226" s="37">
        <v>60.414259999999999</v>
      </c>
      <c r="BM226" s="37">
        <v>33.444270000000003</v>
      </c>
      <c r="BN226" s="37">
        <v>73.668009999999995</v>
      </c>
      <c r="BO226" s="37">
        <v>44.063119999999998</v>
      </c>
      <c r="BP226" s="37">
        <v>40.985590000000002</v>
      </c>
      <c r="BQ226" s="37">
        <v>78.358050000000006</v>
      </c>
      <c r="BR226" s="37">
        <v>44.587029999999999</v>
      </c>
      <c r="BS226" s="37">
        <v>63.662030000000001</v>
      </c>
      <c r="BT226" s="37">
        <v>40.752009999999999</v>
      </c>
      <c r="BU226" s="37">
        <v>42.449330000000003</v>
      </c>
      <c r="BV226" s="37">
        <v>39.39378</v>
      </c>
      <c r="BW226" s="37">
        <v>33.07996</v>
      </c>
      <c r="BX226" s="37">
        <v>34.78969</v>
      </c>
      <c r="BY226" s="37">
        <v>43.428080000000001</v>
      </c>
      <c r="BZ226" s="37">
        <v>66.469260000000006</v>
      </c>
      <c r="CA226" s="37">
        <v>41.828299999999999</v>
      </c>
      <c r="CB226" s="37">
        <v>48.267249999999997</v>
      </c>
      <c r="CC226" s="37">
        <v>49.031610000000001</v>
      </c>
      <c r="CD226" s="37">
        <v>58.953830000000004</v>
      </c>
      <c r="CE226" s="37">
        <v>49.2044</v>
      </c>
      <c r="CF226" s="37">
        <v>47.422750000000001</v>
      </c>
      <c r="CG226" s="37">
        <v>52.268790000000003</v>
      </c>
      <c r="CH226" s="39">
        <f>AVERAGE(I226,L226,N226:O226,R226:S226,W226,Y226,AA226,AE226,AJ226,AL226,AN226:AO226,AS226,AU226:AX226,BB226:BC226,BE226:BF226,BJ226,BL226,BQ226,BZ226:CA226,CC226:CE226)</f>
        <v>56.834195806451611</v>
      </c>
      <c r="CI226" s="37">
        <f>AVERAGE(T226,AE226,O226,AQ226,AY226)</f>
        <v>38.181641999999997</v>
      </c>
      <c r="CJ226" s="37">
        <f>AVERAGE(L226,N226,AS226,BJ226,BQ226)</f>
        <v>74.857517999999999</v>
      </c>
    </row>
    <row r="227" spans="1:88" x14ac:dyDescent="0.35">
      <c r="B227" s="65">
        <v>224</v>
      </c>
      <c r="C227" s="51" t="s">
        <v>188</v>
      </c>
      <c r="D227" s="56"/>
      <c r="E227" s="52"/>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37"/>
      <c r="AN227" s="37"/>
      <c r="AO227" s="37"/>
      <c r="AP227" s="37"/>
      <c r="AQ227" s="37"/>
      <c r="AR227" s="37"/>
      <c r="AS227" s="37"/>
      <c r="AT227" s="37"/>
      <c r="AU227" s="37"/>
      <c r="AV227" s="37"/>
      <c r="AW227" s="37"/>
      <c r="AX227" s="37"/>
      <c r="AY227" s="37"/>
      <c r="AZ227" s="37"/>
      <c r="BA227" s="37"/>
      <c r="BB227" s="37"/>
      <c r="BC227" s="37"/>
      <c r="BD227" s="37"/>
      <c r="BE227" s="37"/>
      <c r="BF227" s="37"/>
      <c r="BG227" s="37"/>
      <c r="BH227" s="37"/>
      <c r="BI227" s="37"/>
      <c r="BJ227" s="37"/>
      <c r="BK227" s="37"/>
      <c r="BL227" s="37"/>
      <c r="BM227" s="37"/>
      <c r="BN227" s="37"/>
      <c r="BO227" s="37"/>
      <c r="BP227" s="37"/>
      <c r="BQ227" s="37"/>
      <c r="BR227" s="37"/>
      <c r="BS227" s="37"/>
      <c r="BT227" s="37"/>
      <c r="BU227" s="37"/>
      <c r="BV227" s="37"/>
      <c r="BW227" s="37"/>
      <c r="BX227" s="37"/>
      <c r="BY227" s="37"/>
      <c r="BZ227" s="37"/>
      <c r="CA227" s="37"/>
      <c r="CB227" s="37"/>
      <c r="CC227" s="37"/>
      <c r="CD227" s="37"/>
      <c r="CE227" s="37"/>
      <c r="CF227" s="37"/>
      <c r="CG227" s="37"/>
      <c r="CH227" s="42"/>
      <c r="CI227" s="37"/>
      <c r="CJ227" s="37"/>
    </row>
    <row r="228" spans="1:88" x14ac:dyDescent="0.35">
      <c r="B228" s="65">
        <v>225</v>
      </c>
      <c r="C228" s="51" t="s">
        <v>188</v>
      </c>
      <c r="D228" s="56"/>
      <c r="E228" s="52"/>
      <c r="F228" s="37"/>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c r="AM228" s="37"/>
      <c r="AN228" s="37"/>
      <c r="AO228" s="37"/>
      <c r="AP228" s="37"/>
      <c r="AQ228" s="37"/>
      <c r="AR228" s="37"/>
      <c r="AS228" s="37"/>
      <c r="AT228" s="37"/>
      <c r="AU228" s="37"/>
      <c r="AV228" s="37"/>
      <c r="AW228" s="37"/>
      <c r="AX228" s="37"/>
      <c r="AY228" s="37"/>
      <c r="AZ228" s="37"/>
      <c r="BA228" s="37"/>
      <c r="BB228" s="37"/>
      <c r="BC228" s="37"/>
      <c r="BD228" s="37"/>
      <c r="BE228" s="37"/>
      <c r="BF228" s="37"/>
      <c r="BG228" s="37"/>
      <c r="BH228" s="37"/>
      <c r="BI228" s="37"/>
      <c r="BJ228" s="37"/>
      <c r="BK228" s="37"/>
      <c r="BL228" s="37"/>
      <c r="BM228" s="37"/>
      <c r="BN228" s="37"/>
      <c r="BO228" s="37"/>
      <c r="BP228" s="37"/>
      <c r="BQ228" s="37"/>
      <c r="BR228" s="37"/>
      <c r="BS228" s="37"/>
      <c r="BT228" s="37"/>
      <c r="BU228" s="37"/>
      <c r="BV228" s="37"/>
      <c r="BW228" s="37"/>
      <c r="BX228" s="37"/>
      <c r="BY228" s="37"/>
      <c r="BZ228" s="37"/>
      <c r="CA228" s="37"/>
      <c r="CB228" s="37"/>
      <c r="CC228" s="37"/>
      <c r="CD228" s="37"/>
      <c r="CE228" s="37"/>
      <c r="CF228" s="37"/>
      <c r="CG228" s="37"/>
      <c r="CH228" s="42"/>
      <c r="CI228" s="37"/>
      <c r="CJ228" s="37"/>
    </row>
    <row r="229" spans="1:88" x14ac:dyDescent="0.35">
      <c r="B229" s="65">
        <v>226</v>
      </c>
      <c r="C229" s="51" t="s">
        <v>188</v>
      </c>
      <c r="D229" s="56"/>
      <c r="E229" s="52"/>
      <c r="F229" s="37"/>
      <c r="G229" s="37"/>
      <c r="H229" s="37"/>
      <c r="I229" s="37"/>
      <c r="J229" s="37"/>
      <c r="K229" s="37"/>
      <c r="L229" s="37"/>
      <c r="M229" s="37"/>
      <c r="N229" s="37"/>
      <c r="O229" s="37"/>
      <c r="P229" s="37"/>
      <c r="Q229" s="37"/>
      <c r="R229" s="37"/>
      <c r="S229" s="37"/>
      <c r="T229" s="37"/>
      <c r="U229" s="37"/>
      <c r="V229" s="37"/>
      <c r="W229" s="37"/>
      <c r="X229" s="37"/>
      <c r="Y229" s="37"/>
      <c r="Z229" s="37"/>
      <c r="AA229" s="37"/>
      <c r="AB229" s="37"/>
      <c r="AC229" s="37"/>
      <c r="AD229" s="37"/>
      <c r="AE229" s="37"/>
      <c r="AF229" s="37"/>
      <c r="AG229" s="37"/>
      <c r="AH229" s="37"/>
      <c r="AI229" s="37"/>
      <c r="AJ229" s="37"/>
      <c r="AK229" s="37"/>
      <c r="AL229" s="37"/>
      <c r="AM229" s="37"/>
      <c r="AN229" s="37"/>
      <c r="AO229" s="37"/>
      <c r="AP229" s="37"/>
      <c r="AQ229" s="37"/>
      <c r="AR229" s="37"/>
      <c r="AS229" s="37"/>
      <c r="AT229" s="37"/>
      <c r="AU229" s="37"/>
      <c r="AV229" s="37"/>
      <c r="AW229" s="37"/>
      <c r="AX229" s="37"/>
      <c r="AY229" s="37"/>
      <c r="AZ229" s="37"/>
      <c r="BA229" s="37"/>
      <c r="BB229" s="37"/>
      <c r="BC229" s="37"/>
      <c r="BD229" s="37"/>
      <c r="BE229" s="37"/>
      <c r="BF229" s="37"/>
      <c r="BG229" s="37"/>
      <c r="BH229" s="37"/>
      <c r="BI229" s="37"/>
      <c r="BJ229" s="37"/>
      <c r="BK229" s="37"/>
      <c r="BL229" s="37"/>
      <c r="BM229" s="37"/>
      <c r="BN229" s="37"/>
      <c r="BO229" s="37"/>
      <c r="BP229" s="37"/>
      <c r="BQ229" s="37"/>
      <c r="BR229" s="37"/>
      <c r="BS229" s="37"/>
      <c r="BT229" s="37"/>
      <c r="BU229" s="37"/>
      <c r="BV229" s="37"/>
      <c r="BW229" s="37"/>
      <c r="BX229" s="37"/>
      <c r="BY229" s="37"/>
      <c r="BZ229" s="37"/>
      <c r="CA229" s="37"/>
      <c r="CB229" s="37"/>
      <c r="CC229" s="37"/>
      <c r="CD229" s="37"/>
      <c r="CE229" s="37"/>
      <c r="CF229" s="37"/>
      <c r="CG229" s="37"/>
      <c r="CH229" s="42"/>
      <c r="CI229" s="37"/>
      <c r="CJ229" s="37"/>
    </row>
    <row r="230" spans="1:88" x14ac:dyDescent="0.35">
      <c r="B230" s="65">
        <v>227</v>
      </c>
      <c r="C230" s="51" t="s">
        <v>117</v>
      </c>
      <c r="D230" s="60" t="s">
        <v>103</v>
      </c>
      <c r="E230" s="52"/>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c r="AY230" s="40"/>
      <c r="AZ230" s="40"/>
      <c r="BA230" s="40"/>
      <c r="BB230" s="40"/>
      <c r="BC230" s="40"/>
      <c r="BD230" s="40"/>
      <c r="BE230" s="40"/>
      <c r="BF230" s="40"/>
      <c r="BG230" s="40"/>
      <c r="BH230" s="40"/>
      <c r="BI230" s="40"/>
      <c r="BJ230" s="40"/>
      <c r="BK230" s="40"/>
      <c r="BL230" s="40"/>
      <c r="BM230" s="40"/>
      <c r="BN230" s="40"/>
      <c r="BO230" s="40"/>
      <c r="BP230" s="40"/>
      <c r="BQ230" s="40"/>
      <c r="BR230" s="40"/>
      <c r="BS230" s="40"/>
      <c r="BT230" s="40"/>
      <c r="BU230" s="40"/>
      <c r="BV230" s="40"/>
      <c r="BW230" s="40"/>
      <c r="BX230" s="40"/>
      <c r="BY230" s="40"/>
      <c r="BZ230" s="40"/>
      <c r="CA230" s="40"/>
      <c r="CB230" s="40"/>
      <c r="CC230" s="40"/>
      <c r="CD230" s="40"/>
      <c r="CE230" s="40"/>
      <c r="CF230" s="40"/>
      <c r="CG230" s="40"/>
      <c r="CH230" s="39"/>
      <c r="CI230" s="37"/>
      <c r="CJ230" s="37"/>
    </row>
    <row r="231" spans="1:88" ht="21" x14ac:dyDescent="0.35">
      <c r="B231" s="65">
        <v>228</v>
      </c>
      <c r="C231" s="51" t="s">
        <v>117</v>
      </c>
      <c r="D231" s="56" t="s">
        <v>276</v>
      </c>
      <c r="E231" s="52" t="s">
        <v>81</v>
      </c>
      <c r="F231" s="37">
        <v>57.6</v>
      </c>
      <c r="G231" s="37">
        <v>51.2</v>
      </c>
      <c r="H231" s="37">
        <v>66.2</v>
      </c>
      <c r="I231" s="37">
        <v>67.7</v>
      </c>
      <c r="J231" s="37">
        <v>61.4</v>
      </c>
      <c r="K231" s="37">
        <v>57.5</v>
      </c>
      <c r="L231" s="37">
        <v>75</v>
      </c>
      <c r="M231" s="37">
        <v>58.6</v>
      </c>
      <c r="N231" s="37">
        <v>82.6</v>
      </c>
      <c r="O231" s="37">
        <v>54.5</v>
      </c>
      <c r="P231" s="37">
        <v>35.4</v>
      </c>
      <c r="Q231" s="37">
        <v>53.4</v>
      </c>
      <c r="R231" s="37">
        <v>63.9</v>
      </c>
      <c r="S231" s="37">
        <v>53.6</v>
      </c>
      <c r="T231" s="37">
        <v>54.1</v>
      </c>
      <c r="U231" s="37">
        <v>59.5</v>
      </c>
      <c r="V231" s="37">
        <v>50.1</v>
      </c>
      <c r="W231" s="37">
        <v>64.5</v>
      </c>
      <c r="X231" s="37">
        <v>50.8</v>
      </c>
      <c r="Y231" s="37">
        <v>50.5</v>
      </c>
      <c r="Z231" s="37">
        <v>38.4</v>
      </c>
      <c r="AA231" s="37">
        <v>79.099999999999994</v>
      </c>
      <c r="AB231" s="37">
        <v>47.5</v>
      </c>
      <c r="AC231" s="37">
        <v>53.6</v>
      </c>
      <c r="AD231" s="37">
        <v>70.599999999999994</v>
      </c>
      <c r="AE231" s="37">
        <v>49.8</v>
      </c>
      <c r="AF231" s="37">
        <v>64.5</v>
      </c>
      <c r="AG231" s="37">
        <v>55</v>
      </c>
      <c r="AH231" s="37">
        <v>57.9</v>
      </c>
      <c r="AI231" s="37">
        <v>47.6</v>
      </c>
      <c r="AJ231" s="37">
        <v>64.7</v>
      </c>
      <c r="AK231" s="37">
        <v>49.1</v>
      </c>
      <c r="AL231" s="37">
        <v>58.6</v>
      </c>
      <c r="AM231" s="37">
        <v>61.8</v>
      </c>
      <c r="AN231" s="37">
        <v>59.9</v>
      </c>
      <c r="AO231" s="37">
        <v>67.5</v>
      </c>
      <c r="AP231" s="37">
        <v>53.3</v>
      </c>
      <c r="AQ231" s="37">
        <v>51.2</v>
      </c>
      <c r="AR231" s="37">
        <v>66.2</v>
      </c>
      <c r="AS231" s="37">
        <v>61</v>
      </c>
      <c r="AT231" s="37">
        <v>68.900000000000006</v>
      </c>
      <c r="AU231" s="37">
        <v>65.2</v>
      </c>
      <c r="AV231" s="37">
        <v>69.400000000000006</v>
      </c>
      <c r="AW231" s="37">
        <v>80</v>
      </c>
      <c r="AX231" s="37">
        <v>51.3</v>
      </c>
      <c r="AY231" s="37">
        <v>49.6</v>
      </c>
      <c r="AZ231" s="37">
        <v>49.2</v>
      </c>
      <c r="BA231" s="37">
        <v>50</v>
      </c>
      <c r="BB231" s="37">
        <v>71.7</v>
      </c>
      <c r="BC231" s="37">
        <v>66.8</v>
      </c>
      <c r="BD231" s="37">
        <v>62.6</v>
      </c>
      <c r="BE231" s="37">
        <v>64</v>
      </c>
      <c r="BF231" s="37">
        <v>62.4</v>
      </c>
      <c r="BG231" s="37">
        <v>69.099999999999994</v>
      </c>
      <c r="BH231" s="37">
        <v>59.1</v>
      </c>
      <c r="BI231" s="37">
        <v>63.7</v>
      </c>
      <c r="BJ231" s="37">
        <v>77.3</v>
      </c>
      <c r="BK231" s="37">
        <v>49</v>
      </c>
      <c r="BL231" s="37">
        <v>81.099999999999994</v>
      </c>
      <c r="BM231" s="37">
        <v>46.9</v>
      </c>
      <c r="BN231" s="37">
        <v>77.599999999999994</v>
      </c>
      <c r="BO231" s="37">
        <v>58.3</v>
      </c>
      <c r="BP231" s="37">
        <v>61</v>
      </c>
      <c r="BQ231" s="37">
        <v>80.2</v>
      </c>
      <c r="BR231" s="37">
        <v>53.2</v>
      </c>
      <c r="BS231" s="37">
        <v>74.099999999999994</v>
      </c>
      <c r="BT231" s="37">
        <v>48.6</v>
      </c>
      <c r="BU231" s="37">
        <v>52.4</v>
      </c>
      <c r="BV231" s="37">
        <v>67</v>
      </c>
      <c r="BW231" s="37">
        <v>57.6</v>
      </c>
      <c r="BX231" s="37">
        <v>52.8</v>
      </c>
      <c r="BY231" s="37">
        <v>42</v>
      </c>
      <c r="BZ231" s="37">
        <v>70.7</v>
      </c>
      <c r="CA231" s="37">
        <v>53.1</v>
      </c>
      <c r="CB231" s="37">
        <v>62.3</v>
      </c>
      <c r="CC231" s="37">
        <v>57.4</v>
      </c>
      <c r="CD231" s="37">
        <v>75.099999999999994</v>
      </c>
      <c r="CE231" s="37">
        <v>66.8</v>
      </c>
      <c r="CF231" s="37">
        <v>59.3</v>
      </c>
      <c r="CG231" s="37">
        <v>63.6</v>
      </c>
      <c r="CH231" s="39">
        <f t="shared" ref="CH231:CH233" si="79">AVERAGE(I231,L231,N231:O231,R231:S231,W231,Y231,AA231,AE231,AJ231,AL231,AN231:AO231,AS231,AU231:AX231,BB231:BC231,BE231:BF231,BJ231,BL231,BQ231,BZ231:CA231,CC231:CE231)</f>
        <v>65.980645161290312</v>
      </c>
      <c r="CI231" s="37">
        <f t="shared" ref="CI231:CI233" si="80">AVERAGE(T231,AE231,O231,AQ231,AY231)</f>
        <v>51.840000000000011</v>
      </c>
      <c r="CJ231" s="37">
        <f t="shared" ref="CJ231:CJ233" si="81">AVERAGE(L231,N231,AS231,BJ231,BQ231)</f>
        <v>75.22</v>
      </c>
    </row>
    <row r="232" spans="1:88" ht="21" x14ac:dyDescent="0.35">
      <c r="B232" s="65">
        <v>229</v>
      </c>
      <c r="C232" s="51" t="s">
        <v>117</v>
      </c>
      <c r="D232" s="56" t="s">
        <v>277</v>
      </c>
      <c r="E232" s="52" t="s">
        <v>81</v>
      </c>
      <c r="F232" s="37">
        <v>34.700000000000003</v>
      </c>
      <c r="G232" s="37">
        <v>38</v>
      </c>
      <c r="H232" s="37">
        <v>37.200000000000003</v>
      </c>
      <c r="I232" s="37">
        <v>33.200000000000003</v>
      </c>
      <c r="J232" s="37">
        <v>37</v>
      </c>
      <c r="K232" s="37">
        <v>34.299999999999997</v>
      </c>
      <c r="L232" s="37">
        <v>33.4</v>
      </c>
      <c r="M232" s="37">
        <v>33.799999999999997</v>
      </c>
      <c r="N232" s="37">
        <v>43.6</v>
      </c>
      <c r="O232" s="37">
        <v>27.9</v>
      </c>
      <c r="P232" s="37">
        <v>28.3</v>
      </c>
      <c r="Q232" s="37">
        <v>31.8</v>
      </c>
      <c r="R232" s="37">
        <v>41.8</v>
      </c>
      <c r="S232" s="37">
        <v>30.8</v>
      </c>
      <c r="T232" s="37">
        <v>32.799999999999997</v>
      </c>
      <c r="U232" s="37">
        <v>38.700000000000003</v>
      </c>
      <c r="V232" s="37">
        <v>35.700000000000003</v>
      </c>
      <c r="W232" s="37">
        <v>36.700000000000003</v>
      </c>
      <c r="X232" s="37">
        <v>43</v>
      </c>
      <c r="Y232" s="37">
        <v>33.4</v>
      </c>
      <c r="Z232" s="37">
        <v>32.1</v>
      </c>
      <c r="AA232" s="37">
        <v>37.5</v>
      </c>
      <c r="AB232" s="37">
        <v>33.200000000000003</v>
      </c>
      <c r="AC232" s="37">
        <v>40.1</v>
      </c>
      <c r="AD232" s="37">
        <v>40.6</v>
      </c>
      <c r="AE232" s="37">
        <v>20.399999999999999</v>
      </c>
      <c r="AF232" s="37">
        <v>37.5</v>
      </c>
      <c r="AG232" s="37">
        <v>34.200000000000003</v>
      </c>
      <c r="AH232" s="37">
        <v>43.7</v>
      </c>
      <c r="AI232" s="37">
        <v>30.9</v>
      </c>
      <c r="AJ232" s="37">
        <v>38.9</v>
      </c>
      <c r="AK232" s="37">
        <v>29.2</v>
      </c>
      <c r="AL232" s="37">
        <v>30.6</v>
      </c>
      <c r="AM232" s="37">
        <v>36.9</v>
      </c>
      <c r="AN232" s="37">
        <v>33.799999999999997</v>
      </c>
      <c r="AO232" s="37">
        <v>33.799999999999997</v>
      </c>
      <c r="AP232" s="37">
        <v>32.4</v>
      </c>
      <c r="AQ232" s="37">
        <v>35.4</v>
      </c>
      <c r="AR232" s="37">
        <v>32.9</v>
      </c>
      <c r="AS232" s="37">
        <v>32.6</v>
      </c>
      <c r="AT232" s="37">
        <v>35.799999999999997</v>
      </c>
      <c r="AU232" s="37">
        <v>38.5</v>
      </c>
      <c r="AV232" s="37">
        <v>33.6</v>
      </c>
      <c r="AW232" s="37">
        <v>37.4</v>
      </c>
      <c r="AX232" s="37">
        <v>29.9</v>
      </c>
      <c r="AY232" s="37">
        <v>30.3</v>
      </c>
      <c r="AZ232" s="37">
        <v>32.799999999999997</v>
      </c>
      <c r="BA232" s="37">
        <v>31.3</v>
      </c>
      <c r="BB232" s="37">
        <v>30.1</v>
      </c>
      <c r="BC232" s="37">
        <v>28.2</v>
      </c>
      <c r="BD232" s="37">
        <v>36.6</v>
      </c>
      <c r="BE232" s="37">
        <v>35.700000000000003</v>
      </c>
      <c r="BF232" s="37">
        <v>33.700000000000003</v>
      </c>
      <c r="BG232" s="37">
        <v>51.2</v>
      </c>
      <c r="BH232" s="37">
        <v>35.5</v>
      </c>
      <c r="BI232" s="37">
        <v>39.700000000000003</v>
      </c>
      <c r="BJ232" s="37">
        <v>41.1</v>
      </c>
      <c r="BK232" s="37">
        <v>34.4</v>
      </c>
      <c r="BL232" s="37">
        <v>43.5</v>
      </c>
      <c r="BM232" s="37">
        <v>35.9</v>
      </c>
      <c r="BN232" s="37">
        <v>39.1</v>
      </c>
      <c r="BO232" s="37">
        <v>34.799999999999997</v>
      </c>
      <c r="BP232" s="37">
        <v>35.4</v>
      </c>
      <c r="BQ232" s="37">
        <v>44.9</v>
      </c>
      <c r="BR232" s="37">
        <v>28.8</v>
      </c>
      <c r="BS232" s="37">
        <v>48</v>
      </c>
      <c r="BT232" s="37">
        <v>34.9</v>
      </c>
      <c r="BU232" s="37">
        <v>36.9</v>
      </c>
      <c r="BV232" s="37">
        <v>36.799999999999997</v>
      </c>
      <c r="BW232" s="37">
        <v>45.3</v>
      </c>
      <c r="BX232" s="37">
        <v>29.9</v>
      </c>
      <c r="BY232" s="37">
        <v>40.1</v>
      </c>
      <c r="BZ232" s="37">
        <v>40.6</v>
      </c>
      <c r="CA232" s="37">
        <v>31</v>
      </c>
      <c r="CB232" s="37">
        <v>36.799999999999997</v>
      </c>
      <c r="CC232" s="37">
        <v>34.4</v>
      </c>
      <c r="CD232" s="37">
        <v>38</v>
      </c>
      <c r="CE232" s="37">
        <v>35.799999999999997</v>
      </c>
      <c r="CF232" s="37">
        <v>29.5</v>
      </c>
      <c r="CG232" s="37">
        <v>34.9</v>
      </c>
      <c r="CH232" s="39">
        <f t="shared" si="79"/>
        <v>34.993548387096773</v>
      </c>
      <c r="CI232" s="37">
        <f t="shared" si="80"/>
        <v>29.360000000000003</v>
      </c>
      <c r="CJ232" s="37">
        <f t="shared" si="81"/>
        <v>39.119999999999997</v>
      </c>
    </row>
    <row r="233" spans="1:88" customFormat="1" ht="21" x14ac:dyDescent="0.35">
      <c r="B233" s="65">
        <v>230</v>
      </c>
      <c r="C233" s="51" t="s">
        <v>117</v>
      </c>
      <c r="D233" s="56" t="s">
        <v>120</v>
      </c>
      <c r="E233" s="52" t="s">
        <v>82</v>
      </c>
      <c r="F233" s="37">
        <v>47.8</v>
      </c>
      <c r="G233" s="37">
        <v>44.9</v>
      </c>
      <c r="H233" s="37">
        <v>51.6</v>
      </c>
      <c r="I233" s="37">
        <v>49.6</v>
      </c>
      <c r="J233" s="37">
        <v>48.2</v>
      </c>
      <c r="K233" s="37">
        <v>49.3</v>
      </c>
      <c r="L233" s="37">
        <v>45.7</v>
      </c>
      <c r="M233" s="37">
        <v>50.7</v>
      </c>
      <c r="N233" s="37">
        <v>45.5</v>
      </c>
      <c r="O233" s="37">
        <v>43.7</v>
      </c>
      <c r="P233" s="37">
        <v>43.8</v>
      </c>
      <c r="Q233" s="37">
        <v>45.4</v>
      </c>
      <c r="R233" s="37">
        <v>48.3</v>
      </c>
      <c r="S233" s="37">
        <v>46</v>
      </c>
      <c r="T233" s="37">
        <v>43.2</v>
      </c>
      <c r="U233" s="37">
        <v>45.8</v>
      </c>
      <c r="V233" s="37">
        <v>43.2</v>
      </c>
      <c r="W233" s="37">
        <v>47.7</v>
      </c>
      <c r="X233" s="37">
        <v>48.9</v>
      </c>
      <c r="Y233" s="37">
        <v>48.2</v>
      </c>
      <c r="Z233" s="37">
        <v>45</v>
      </c>
      <c r="AA233" s="37">
        <v>56</v>
      </c>
      <c r="AB233" s="37">
        <v>44.7</v>
      </c>
      <c r="AC233" s="37">
        <v>41.4</v>
      </c>
      <c r="AD233" s="37">
        <v>53.3</v>
      </c>
      <c r="AE233" s="37">
        <v>42.8</v>
      </c>
      <c r="AF233" s="37">
        <v>50</v>
      </c>
      <c r="AG233" s="37">
        <v>39.1</v>
      </c>
      <c r="AH233" s="37">
        <v>56.3</v>
      </c>
      <c r="AI233" s="37">
        <v>43.4</v>
      </c>
      <c r="AJ233" s="37">
        <v>46.4</v>
      </c>
      <c r="AK233" s="37">
        <v>41.6</v>
      </c>
      <c r="AL233" s="37">
        <v>40.5</v>
      </c>
      <c r="AM233" s="37">
        <v>52.9</v>
      </c>
      <c r="AN233" s="37">
        <v>45.1</v>
      </c>
      <c r="AO233" s="37">
        <v>41.1</v>
      </c>
      <c r="AP233" s="37">
        <v>47.6</v>
      </c>
      <c r="AQ233" s="37">
        <v>41.7</v>
      </c>
      <c r="AR233" s="37">
        <v>49.8</v>
      </c>
      <c r="AS233" s="37">
        <v>40.700000000000003</v>
      </c>
      <c r="AT233" s="37">
        <v>46.4</v>
      </c>
      <c r="AU233" s="37">
        <v>49.2</v>
      </c>
      <c r="AV233" s="37">
        <v>48.9</v>
      </c>
      <c r="AW233" s="37">
        <v>57.9</v>
      </c>
      <c r="AX233" s="37">
        <v>46.2</v>
      </c>
      <c r="AY233" s="37">
        <v>43.1</v>
      </c>
      <c r="AZ233" s="37">
        <v>46.8</v>
      </c>
      <c r="BA233" s="37">
        <v>37.6</v>
      </c>
      <c r="BB233" s="37">
        <v>41.6</v>
      </c>
      <c r="BC233" s="37">
        <v>47.7</v>
      </c>
      <c r="BD233" s="37">
        <v>38.9</v>
      </c>
      <c r="BE233" s="37">
        <v>52.9</v>
      </c>
      <c r="BF233" s="37">
        <v>42.1</v>
      </c>
      <c r="BG233" s="37">
        <v>56.8</v>
      </c>
      <c r="BH233" s="37">
        <v>43.9</v>
      </c>
      <c r="BI233" s="37">
        <v>45</v>
      </c>
      <c r="BJ233" s="37">
        <v>43.8</v>
      </c>
      <c r="BK233" s="37">
        <v>52.4</v>
      </c>
      <c r="BL233" s="37">
        <v>47.8</v>
      </c>
      <c r="BM233" s="37">
        <v>41.7</v>
      </c>
      <c r="BN233" s="37">
        <v>53.5</v>
      </c>
      <c r="BO233" s="37">
        <v>47.1</v>
      </c>
      <c r="BP233" s="37">
        <v>50.7</v>
      </c>
      <c r="BQ233" s="37">
        <v>49.8</v>
      </c>
      <c r="BR233" s="37">
        <v>42.6</v>
      </c>
      <c r="BS233" s="37">
        <v>54.3</v>
      </c>
      <c r="BT233" s="37">
        <v>42</v>
      </c>
      <c r="BU233" s="37">
        <v>45.6</v>
      </c>
      <c r="BV233" s="37">
        <v>46.4</v>
      </c>
      <c r="BW233" s="37">
        <v>55.4</v>
      </c>
      <c r="BX233" s="37">
        <v>46</v>
      </c>
      <c r="BY233" s="37">
        <v>45.9</v>
      </c>
      <c r="BZ233" s="37">
        <v>46.1</v>
      </c>
      <c r="CA233" s="37">
        <v>35.1</v>
      </c>
      <c r="CB233" s="37">
        <v>49.2</v>
      </c>
      <c r="CC233" s="37">
        <v>41.6</v>
      </c>
      <c r="CD233" s="37">
        <v>56.8</v>
      </c>
      <c r="CE233" s="37">
        <v>50.9</v>
      </c>
      <c r="CF233" s="37">
        <v>50.2</v>
      </c>
      <c r="CG233" s="37">
        <v>46.6</v>
      </c>
      <c r="CH233" s="39">
        <f t="shared" si="79"/>
        <v>46.63548387096774</v>
      </c>
      <c r="CI233" s="37">
        <f t="shared" si="80"/>
        <v>42.899999999999991</v>
      </c>
      <c r="CJ233" s="37">
        <f t="shared" si="81"/>
        <v>45.1</v>
      </c>
    </row>
    <row r="234" spans="1:88" customFormat="1" x14ac:dyDescent="0.35">
      <c r="B234" s="65">
        <v>231</v>
      </c>
      <c r="C234" s="51" t="s">
        <v>117</v>
      </c>
      <c r="D234" s="43"/>
      <c r="E234" s="43"/>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c r="BE234" s="41"/>
      <c r="BF234" s="41"/>
      <c r="BG234" s="41"/>
      <c r="BH234" s="41"/>
      <c r="BI234" s="41"/>
      <c r="BJ234" s="41"/>
      <c r="BK234" s="41"/>
      <c r="BL234" s="41"/>
      <c r="BM234" s="41"/>
      <c r="BN234" s="41"/>
      <c r="BO234" s="41"/>
      <c r="BP234" s="41"/>
      <c r="BQ234" s="41"/>
      <c r="BR234" s="41"/>
      <c r="BS234" s="41"/>
      <c r="BT234" s="41"/>
      <c r="BU234" s="41"/>
      <c r="BV234" s="41"/>
      <c r="BW234" s="41"/>
      <c r="BX234" s="41"/>
      <c r="BY234" s="41"/>
      <c r="BZ234" s="41"/>
      <c r="CA234" s="41"/>
      <c r="CB234" s="41"/>
      <c r="CC234" s="41"/>
      <c r="CD234" s="41"/>
      <c r="CE234" s="41"/>
      <c r="CF234" s="41"/>
      <c r="CG234" s="41"/>
      <c r="CH234" s="41"/>
      <c r="CI234" s="44"/>
      <c r="CJ234" s="44"/>
    </row>
    <row r="235" spans="1:88" customFormat="1" x14ac:dyDescent="0.35">
      <c r="B235" s="65">
        <v>232</v>
      </c>
      <c r="C235" s="51" t="s">
        <v>117</v>
      </c>
      <c r="D235" s="43"/>
      <c r="E235" s="43"/>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c r="BD235" s="41"/>
      <c r="BE235" s="41"/>
      <c r="BF235" s="41"/>
      <c r="BG235" s="41"/>
      <c r="BH235" s="41"/>
      <c r="BI235" s="41"/>
      <c r="BJ235" s="41"/>
      <c r="BK235" s="41"/>
      <c r="BL235" s="41"/>
      <c r="BM235" s="41"/>
      <c r="BN235" s="41"/>
      <c r="BO235" s="41"/>
      <c r="BP235" s="41"/>
      <c r="BQ235" s="41"/>
      <c r="BR235" s="41"/>
      <c r="BS235" s="41"/>
      <c r="BT235" s="41"/>
      <c r="BU235" s="41"/>
      <c r="BV235" s="41"/>
      <c r="BW235" s="41"/>
      <c r="BX235" s="41"/>
      <c r="BY235" s="41"/>
      <c r="BZ235" s="41"/>
      <c r="CA235" s="41"/>
      <c r="CB235" s="41"/>
      <c r="CC235" s="41"/>
      <c r="CD235" s="41"/>
      <c r="CE235" s="41"/>
      <c r="CF235" s="41"/>
      <c r="CG235" s="41"/>
      <c r="CH235" s="41"/>
      <c r="CI235" s="44"/>
      <c r="CJ235" s="44"/>
    </row>
    <row r="236" spans="1:88" customFormat="1" x14ac:dyDescent="0.35">
      <c r="B236" s="65">
        <v>233</v>
      </c>
      <c r="C236" s="51" t="s">
        <v>117</v>
      </c>
      <c r="D236" s="43"/>
      <c r="E236" s="43"/>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c r="BF236" s="41"/>
      <c r="BG236" s="41"/>
      <c r="BH236" s="41"/>
      <c r="BI236" s="41"/>
      <c r="BJ236" s="41"/>
      <c r="BK236" s="41"/>
      <c r="BL236" s="41"/>
      <c r="BM236" s="41"/>
      <c r="BN236" s="41"/>
      <c r="BO236" s="41"/>
      <c r="BP236" s="41"/>
      <c r="BQ236" s="41"/>
      <c r="BR236" s="41"/>
      <c r="BS236" s="41"/>
      <c r="BT236" s="41"/>
      <c r="BU236" s="41"/>
      <c r="BV236" s="41"/>
      <c r="BW236" s="41"/>
      <c r="BX236" s="41"/>
      <c r="BY236" s="41"/>
      <c r="BZ236" s="41"/>
      <c r="CA236" s="41"/>
      <c r="CB236" s="41"/>
      <c r="CC236" s="41"/>
      <c r="CD236" s="41"/>
      <c r="CE236" s="41"/>
      <c r="CF236" s="41"/>
      <c r="CG236" s="41"/>
      <c r="CH236" s="41"/>
      <c r="CI236" s="44"/>
      <c r="CJ236" s="44"/>
    </row>
    <row r="237" spans="1:88" x14ac:dyDescent="0.35">
      <c r="B237" s="65">
        <v>234</v>
      </c>
      <c r="C237" s="51" t="s">
        <v>111</v>
      </c>
      <c r="D237" s="60" t="s">
        <v>194</v>
      </c>
      <c r="E237" s="52"/>
      <c r="F237" s="37"/>
      <c r="G237" s="37"/>
      <c r="H237" s="37"/>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7"/>
      <c r="AF237" s="37"/>
      <c r="AG237" s="37"/>
      <c r="AH237" s="37"/>
      <c r="AI237" s="37"/>
      <c r="AJ237" s="37"/>
      <c r="AK237" s="37"/>
      <c r="AL237" s="37"/>
      <c r="AM237" s="37"/>
      <c r="AN237" s="37"/>
      <c r="AO237" s="37"/>
      <c r="AP237" s="37"/>
      <c r="AQ237" s="37"/>
      <c r="AR237" s="37"/>
      <c r="AS237" s="37"/>
      <c r="AT237" s="37"/>
      <c r="AU237" s="37"/>
      <c r="AV237" s="37"/>
      <c r="AW237" s="37"/>
      <c r="AX237" s="37"/>
      <c r="AY237" s="37"/>
      <c r="AZ237" s="37"/>
      <c r="BA237" s="37"/>
      <c r="BB237" s="37"/>
      <c r="BC237" s="37"/>
      <c r="BD237" s="37"/>
      <c r="BE237" s="37"/>
      <c r="BF237" s="37"/>
      <c r="BG237" s="37"/>
      <c r="BH237" s="37"/>
      <c r="BI237" s="37"/>
      <c r="BJ237" s="37"/>
      <c r="BK237" s="37"/>
      <c r="BL237" s="37"/>
      <c r="BM237" s="37"/>
      <c r="BN237" s="37"/>
      <c r="BO237" s="37"/>
      <c r="BP237" s="37"/>
      <c r="BQ237" s="37"/>
      <c r="BR237" s="37"/>
      <c r="BS237" s="37"/>
      <c r="BT237" s="37"/>
      <c r="BU237" s="37"/>
      <c r="BV237" s="37"/>
      <c r="BW237" s="37"/>
      <c r="BX237" s="37"/>
      <c r="BY237" s="37"/>
      <c r="BZ237" s="37"/>
      <c r="CA237" s="37"/>
      <c r="CB237" s="37"/>
      <c r="CC237" s="37"/>
      <c r="CD237" s="37"/>
      <c r="CE237" s="37"/>
      <c r="CF237" s="37"/>
      <c r="CG237" s="37"/>
      <c r="CH237" s="39"/>
      <c r="CI237" s="37"/>
      <c r="CJ237" s="37"/>
    </row>
    <row r="238" spans="1:88" x14ac:dyDescent="0.35">
      <c r="B238" s="65">
        <v>235</v>
      </c>
      <c r="C238" s="51" t="s">
        <v>111</v>
      </c>
      <c r="D238" s="56" t="s">
        <v>140</v>
      </c>
      <c r="E238" s="52" t="s">
        <v>137</v>
      </c>
      <c r="F238" s="37">
        <v>96.9</v>
      </c>
      <c r="G238" s="37">
        <v>96.6</v>
      </c>
      <c r="H238" s="37">
        <v>90.2</v>
      </c>
      <c r="I238" s="37">
        <v>92.3</v>
      </c>
      <c r="J238" s="37">
        <v>95.9</v>
      </c>
      <c r="K238" s="37">
        <v>92.9</v>
      </c>
      <c r="L238" s="37">
        <v>97.4</v>
      </c>
      <c r="M238" s="37">
        <v>95.4</v>
      </c>
      <c r="N238" s="37">
        <v>98.2</v>
      </c>
      <c r="O238" s="37">
        <v>86.2</v>
      </c>
      <c r="P238" s="37">
        <v>98.9</v>
      </c>
      <c r="Q238" s="37">
        <v>94.2</v>
      </c>
      <c r="R238" s="37">
        <v>92.8</v>
      </c>
      <c r="S238" s="37">
        <v>89.8</v>
      </c>
      <c r="T238" s="37">
        <v>97.7</v>
      </c>
      <c r="U238" s="37">
        <v>97.6</v>
      </c>
      <c r="V238" s="37">
        <v>91.4</v>
      </c>
      <c r="W238" s="37">
        <v>91.4</v>
      </c>
      <c r="X238" s="37">
        <v>93.3</v>
      </c>
      <c r="Y238" s="37">
        <v>87.2</v>
      </c>
      <c r="Z238" s="37">
        <v>96.3</v>
      </c>
      <c r="AA238" s="37">
        <v>96.2</v>
      </c>
      <c r="AB238" s="37">
        <v>93.6</v>
      </c>
      <c r="AC238" s="37">
        <v>94.1</v>
      </c>
      <c r="AD238" s="37">
        <v>93.6</v>
      </c>
      <c r="AE238" s="37">
        <v>85.7</v>
      </c>
      <c r="AF238" s="37">
        <v>96</v>
      </c>
      <c r="AG238" s="37">
        <v>92.8</v>
      </c>
      <c r="AH238" s="37">
        <v>94.4</v>
      </c>
      <c r="AI238" s="37">
        <v>95.5</v>
      </c>
      <c r="AJ238" s="37">
        <v>94.9</v>
      </c>
      <c r="AK238" s="37">
        <v>92.2</v>
      </c>
      <c r="AL238" s="37">
        <v>84.9</v>
      </c>
      <c r="AM238" s="37">
        <v>97.3</v>
      </c>
      <c r="AN238" s="37">
        <v>97.3</v>
      </c>
      <c r="AO238" s="37">
        <v>92.5</v>
      </c>
      <c r="AP238" s="37">
        <v>93.5</v>
      </c>
      <c r="AQ238" s="37">
        <v>96.4</v>
      </c>
      <c r="AR238" s="37">
        <v>94.9</v>
      </c>
      <c r="AS238" s="37">
        <v>91.8</v>
      </c>
      <c r="AT238" s="37">
        <v>96.3</v>
      </c>
      <c r="AU238" s="37">
        <v>90.4</v>
      </c>
      <c r="AV238" s="37">
        <v>91.4</v>
      </c>
      <c r="AW238" s="37">
        <v>95.8</v>
      </c>
      <c r="AX238" s="37">
        <v>86.7</v>
      </c>
      <c r="AY238" s="37">
        <v>90.4</v>
      </c>
      <c r="AZ238" s="37">
        <v>89.6</v>
      </c>
      <c r="BA238" s="37">
        <v>92.1</v>
      </c>
      <c r="BB238" s="37">
        <v>93.3</v>
      </c>
      <c r="BC238" s="37">
        <v>93.3</v>
      </c>
      <c r="BD238" s="37">
        <v>95.7</v>
      </c>
      <c r="BE238" s="37">
        <v>91</v>
      </c>
      <c r="BF238" s="37">
        <v>95.8</v>
      </c>
      <c r="BG238" s="37">
        <v>94.6</v>
      </c>
      <c r="BH238" s="37">
        <v>97.7</v>
      </c>
      <c r="BI238" s="37">
        <v>93.7</v>
      </c>
      <c r="BJ238" s="37">
        <v>95.5</v>
      </c>
      <c r="BK238" s="37">
        <v>96.8</v>
      </c>
      <c r="BL238" s="37">
        <v>95.5</v>
      </c>
      <c r="BM238" s="37">
        <v>93.8</v>
      </c>
      <c r="BN238" s="37">
        <v>97.8</v>
      </c>
      <c r="BO238" s="37">
        <v>98.2</v>
      </c>
      <c r="BP238" s="37">
        <v>95.8</v>
      </c>
      <c r="BQ238" s="37">
        <v>95.8</v>
      </c>
      <c r="BR238" s="37">
        <v>95.9</v>
      </c>
      <c r="BS238" s="37">
        <v>95.2</v>
      </c>
      <c r="BT238" s="37">
        <v>93.7</v>
      </c>
      <c r="BU238" s="37">
        <v>95.9</v>
      </c>
      <c r="BV238" s="37">
        <v>95.8</v>
      </c>
      <c r="BW238" s="37">
        <v>96.6</v>
      </c>
      <c r="BX238" s="37">
        <v>94.3</v>
      </c>
      <c r="BY238" s="37">
        <v>95.4</v>
      </c>
      <c r="BZ238" s="37">
        <v>96.3</v>
      </c>
      <c r="CA238" s="37">
        <v>88.2</v>
      </c>
      <c r="CB238" s="37">
        <v>95.1</v>
      </c>
      <c r="CC238" s="37">
        <v>88.8</v>
      </c>
      <c r="CD238" s="37">
        <v>91.8</v>
      </c>
      <c r="CE238" s="37">
        <v>91.6</v>
      </c>
      <c r="CF238" s="37">
        <v>97.2</v>
      </c>
      <c r="CG238" s="37">
        <v>92.5</v>
      </c>
      <c r="CH238" s="39">
        <f>AVERAGE(I238,L238,N238:O238,R238:S238,W238,Y238,AA238,AE238,AJ238,AL238,AN238:AO238,AS238,AU238:AX238,BB238:BC238,BE238:BF238,BJ238,BL238,BQ238,BZ238:CA238,CC238:CE238)</f>
        <v>92.251612903225833</v>
      </c>
      <c r="CI238" s="37">
        <f t="shared" ref="CI238:CI241" si="82">AVERAGE(T238,AE238,O238,AQ238,AY238)</f>
        <v>91.28</v>
      </c>
      <c r="CJ238" s="37">
        <f t="shared" ref="CJ238:CJ241" si="83">AVERAGE(L238,N238,AS238,BJ238,BQ238)</f>
        <v>95.740000000000009</v>
      </c>
    </row>
    <row r="239" spans="1:88" x14ac:dyDescent="0.35">
      <c r="B239" s="65">
        <v>236</v>
      </c>
      <c r="C239" s="51" t="s">
        <v>111</v>
      </c>
      <c r="D239" s="56" t="s">
        <v>141</v>
      </c>
      <c r="E239" s="52" t="s">
        <v>137</v>
      </c>
      <c r="F239" s="37">
        <v>78.7</v>
      </c>
      <c r="G239" s="37">
        <v>56.8</v>
      </c>
      <c r="H239" s="37">
        <v>41.9</v>
      </c>
      <c r="I239" s="37">
        <v>61.5</v>
      </c>
      <c r="J239" s="37">
        <v>63.7</v>
      </c>
      <c r="K239" s="37">
        <v>54.9</v>
      </c>
      <c r="L239" s="37">
        <v>68.400000000000006</v>
      </c>
      <c r="M239" s="37">
        <v>57.7</v>
      </c>
      <c r="N239" s="37">
        <v>69.2</v>
      </c>
      <c r="O239" s="37">
        <v>38.799999999999997</v>
      </c>
      <c r="P239" s="37">
        <v>86.9</v>
      </c>
      <c r="Q239" s="37">
        <v>54.7</v>
      </c>
      <c r="R239" s="37">
        <v>59</v>
      </c>
      <c r="S239" s="37">
        <v>48.1</v>
      </c>
      <c r="T239" s="37">
        <v>61.6</v>
      </c>
      <c r="U239" s="37">
        <v>65.5</v>
      </c>
      <c r="V239" s="37">
        <v>69.099999999999994</v>
      </c>
      <c r="W239" s="37">
        <v>51.8</v>
      </c>
      <c r="X239" s="37">
        <v>60</v>
      </c>
      <c r="Y239" s="37">
        <v>46.1</v>
      </c>
      <c r="Z239" s="37">
        <v>68.8</v>
      </c>
      <c r="AA239" s="37">
        <v>62.1</v>
      </c>
      <c r="AB239" s="37">
        <v>62.3</v>
      </c>
      <c r="AC239" s="37">
        <v>66.7</v>
      </c>
      <c r="AD239" s="37">
        <v>55.3</v>
      </c>
      <c r="AE239" s="37">
        <v>36.299999999999997</v>
      </c>
      <c r="AF239" s="37">
        <v>54.8</v>
      </c>
      <c r="AG239" s="37">
        <v>50.6</v>
      </c>
      <c r="AH239" s="37">
        <v>69.2</v>
      </c>
      <c r="AI239" s="37">
        <v>74.3</v>
      </c>
      <c r="AJ239" s="37">
        <v>61</v>
      </c>
      <c r="AK239" s="37">
        <v>54.4</v>
      </c>
      <c r="AL239" s="37">
        <v>41.2</v>
      </c>
      <c r="AM239" s="37">
        <v>72.2</v>
      </c>
      <c r="AN239" s="37">
        <v>63.3</v>
      </c>
      <c r="AO239" s="37">
        <v>47.4</v>
      </c>
      <c r="AP239" s="37">
        <v>47.4</v>
      </c>
      <c r="AQ239" s="37">
        <v>77.8</v>
      </c>
      <c r="AR239" s="37">
        <v>70.400000000000006</v>
      </c>
      <c r="AS239" s="37">
        <v>55.3</v>
      </c>
      <c r="AT239" s="37">
        <v>79.099999999999994</v>
      </c>
      <c r="AU239" s="37">
        <v>53.5</v>
      </c>
      <c r="AV239" s="37">
        <v>47</v>
      </c>
      <c r="AW239" s="37">
        <v>66.5</v>
      </c>
      <c r="AX239" s="37">
        <v>42.1</v>
      </c>
      <c r="AY239" s="37">
        <v>47.5</v>
      </c>
      <c r="AZ239" s="37">
        <v>63.8</v>
      </c>
      <c r="BA239" s="37">
        <v>56.1</v>
      </c>
      <c r="BB239" s="37">
        <v>58.2</v>
      </c>
      <c r="BC239" s="37">
        <v>56.9</v>
      </c>
      <c r="BD239" s="37">
        <v>63.1</v>
      </c>
      <c r="BE239" s="37">
        <v>46.7</v>
      </c>
      <c r="BF239" s="37">
        <v>60.8</v>
      </c>
      <c r="BG239" s="37">
        <v>70.3</v>
      </c>
      <c r="BH239" s="37">
        <v>71.900000000000006</v>
      </c>
      <c r="BI239" s="37">
        <v>73.099999999999994</v>
      </c>
      <c r="BJ239" s="37">
        <v>67.400000000000006</v>
      </c>
      <c r="BK239" s="37">
        <v>69.3</v>
      </c>
      <c r="BL239" s="37">
        <v>64.900000000000006</v>
      </c>
      <c r="BM239" s="37">
        <v>61.3</v>
      </c>
      <c r="BN239" s="37">
        <v>78.099999999999994</v>
      </c>
      <c r="BO239" s="37">
        <v>75.400000000000006</v>
      </c>
      <c r="BP239" s="37">
        <v>67.8</v>
      </c>
      <c r="BQ239" s="37">
        <v>70.2</v>
      </c>
      <c r="BR239" s="37">
        <v>73.5</v>
      </c>
      <c r="BS239" s="37">
        <v>75.5</v>
      </c>
      <c r="BT239" s="37">
        <v>52.9</v>
      </c>
      <c r="BU239" s="37">
        <v>80.599999999999994</v>
      </c>
      <c r="BV239" s="37">
        <v>66.599999999999994</v>
      </c>
      <c r="BW239" s="37">
        <v>55.7</v>
      </c>
      <c r="BX239" s="37">
        <v>59.2</v>
      </c>
      <c r="BY239" s="37">
        <v>80.7</v>
      </c>
      <c r="BZ239" s="37">
        <v>56.8</v>
      </c>
      <c r="CA239" s="37">
        <v>47</v>
      </c>
      <c r="CB239" s="37">
        <v>55.7</v>
      </c>
      <c r="CC239" s="37">
        <v>43.4</v>
      </c>
      <c r="CD239" s="37">
        <v>61.3</v>
      </c>
      <c r="CE239" s="37">
        <v>56</v>
      </c>
      <c r="CF239" s="37">
        <v>66.5</v>
      </c>
      <c r="CG239" s="37">
        <v>55.1</v>
      </c>
      <c r="CH239" s="39">
        <f>AVERAGE(I239,L239,N239:O239,R239:S239,W239,Y239,AA239,AE239,AJ239,AL239,AN239:AO239,AS239,AU239:AX239,BB239:BC239,BE239:BF239,BJ239,BL239,BQ239,BZ239:CA239,CC239:CE239)</f>
        <v>55.103225806451618</v>
      </c>
      <c r="CI239" s="37">
        <f t="shared" si="82"/>
        <v>52.4</v>
      </c>
      <c r="CJ239" s="37">
        <f t="shared" si="83"/>
        <v>66.100000000000009</v>
      </c>
    </row>
    <row r="240" spans="1:88" ht="21" x14ac:dyDescent="0.35">
      <c r="B240" s="65">
        <v>237</v>
      </c>
      <c r="C240" s="51" t="s">
        <v>111</v>
      </c>
      <c r="D240" s="56" t="s">
        <v>195</v>
      </c>
      <c r="E240" s="52" t="s">
        <v>196</v>
      </c>
      <c r="F240" s="45">
        <v>35.05911129229515</v>
      </c>
      <c r="G240" s="45">
        <v>40.207522697795078</v>
      </c>
      <c r="H240" s="45">
        <v>42.942414222527589</v>
      </c>
      <c r="I240" s="45">
        <v>18.947846148027686</v>
      </c>
      <c r="J240" s="45">
        <v>35.233322893830248</v>
      </c>
      <c r="K240" s="45">
        <v>24.056254626202815</v>
      </c>
      <c r="L240" s="45">
        <v>8.0167305681422096</v>
      </c>
      <c r="M240" s="45">
        <v>43.615898698557864</v>
      </c>
      <c r="N240" s="45">
        <v>4.2904012787078321</v>
      </c>
      <c r="O240" s="45">
        <v>17.004341534008685</v>
      </c>
      <c r="P240" s="45">
        <v>13.564431047475509</v>
      </c>
      <c r="Q240" s="45">
        <v>13.085399449035814</v>
      </c>
      <c r="R240" s="45">
        <v>22.60458839406208</v>
      </c>
      <c r="S240" s="45">
        <v>20.789856029586581</v>
      </c>
      <c r="T240" s="45">
        <v>30.244280728964714</v>
      </c>
      <c r="U240" s="45">
        <v>21.773644817418916</v>
      </c>
      <c r="V240" s="45">
        <v>6.6941297631307926</v>
      </c>
      <c r="W240" s="45">
        <v>29.24892547534057</v>
      </c>
      <c r="X240" s="45">
        <v>49.564930058376468</v>
      </c>
      <c r="Y240" s="45">
        <v>42.811038661661065</v>
      </c>
      <c r="Z240" s="45">
        <v>14.091122592766558</v>
      </c>
      <c r="AA240" s="45">
        <v>6.9747734828238057</v>
      </c>
      <c r="AB240" s="45">
        <v>57.330827067669169</v>
      </c>
      <c r="AC240" s="45">
        <v>1.9635844341306676</v>
      </c>
      <c r="AD240" s="45">
        <v>28.994793752503004</v>
      </c>
      <c r="AE240" s="45">
        <v>31.858734911863674</v>
      </c>
      <c r="AF240" s="45">
        <v>31.891443709680679</v>
      </c>
      <c r="AG240" s="45">
        <v>46.511627906976742</v>
      </c>
      <c r="AH240" s="45">
        <v>10.844561288202431</v>
      </c>
      <c r="AI240" s="45">
        <v>18.659881255301102</v>
      </c>
      <c r="AJ240" s="45">
        <v>27.830945114065489</v>
      </c>
      <c r="AK240" s="45">
        <v>71.412972264686616</v>
      </c>
      <c r="AL240" s="45">
        <v>19.694309202649851</v>
      </c>
      <c r="AM240" s="45">
        <v>11.761331038439472</v>
      </c>
      <c r="AN240" s="45">
        <v>20.510541021082041</v>
      </c>
      <c r="AO240" s="45">
        <v>15.69546641348208</v>
      </c>
      <c r="AP240" s="45">
        <v>103.63095238095238</v>
      </c>
      <c r="AQ240" s="45">
        <v>8.9102124742974649</v>
      </c>
      <c r="AR240" s="45">
        <v>10.855798805862133</v>
      </c>
      <c r="AS240" s="45">
        <v>11.855313257182415</v>
      </c>
      <c r="AT240" s="45">
        <v>15.274463007159905</v>
      </c>
      <c r="AU240" s="45">
        <v>18.459538511537215</v>
      </c>
      <c r="AV240" s="45">
        <v>25.893656868333199</v>
      </c>
      <c r="AW240" s="45">
        <v>149.41586390653822</v>
      </c>
      <c r="AX240" s="45">
        <v>10.015343841539964</v>
      </c>
      <c r="AY240" s="45">
        <v>41.91707873716242</v>
      </c>
      <c r="AZ240" s="45">
        <v>21.21697357886309</v>
      </c>
      <c r="BA240" s="45">
        <v>8.5209981740718188</v>
      </c>
      <c r="BB240" s="45">
        <v>10.778959471112389</v>
      </c>
      <c r="BC240" s="45">
        <v>11.624925207282674</v>
      </c>
      <c r="BD240" s="45">
        <v>17.568607335214157</v>
      </c>
      <c r="BE240" s="45">
        <v>15.468281880943078</v>
      </c>
      <c r="BF240" s="45">
        <v>16.131473018371114</v>
      </c>
      <c r="BG240" s="45">
        <v>18.266164105537836</v>
      </c>
      <c r="BH240" s="45">
        <v>21.214337966349671</v>
      </c>
      <c r="BI240" s="45">
        <v>8.4714548802946599</v>
      </c>
      <c r="BJ240" s="45">
        <v>12.168792934249264</v>
      </c>
      <c r="BK240" s="45">
        <v>34.351145038167942</v>
      </c>
      <c r="BL240" s="45">
        <v>18.543851649186806</v>
      </c>
      <c r="BM240" s="45">
        <v>5.1546391752577323</v>
      </c>
      <c r="BN240" s="45">
        <v>0</v>
      </c>
      <c r="BO240" s="45">
        <v>8.0251770259638082</v>
      </c>
      <c r="BP240" s="45">
        <v>12.154696132596685</v>
      </c>
      <c r="BQ240" s="45">
        <v>23.392560398823981</v>
      </c>
      <c r="BR240" s="45">
        <v>8.3379655364091168</v>
      </c>
      <c r="BS240" s="45">
        <v>9.7411633732257172</v>
      </c>
      <c r="BT240" s="45">
        <v>26.844303042354344</v>
      </c>
      <c r="BU240" s="45">
        <v>7.1258907363420434</v>
      </c>
      <c r="BV240" s="45">
        <v>36.402569593147746</v>
      </c>
      <c r="BW240" s="45">
        <v>18.712091882823589</v>
      </c>
      <c r="BX240" s="45">
        <v>30.268118977796394</v>
      </c>
      <c r="BY240" s="45">
        <v>0</v>
      </c>
      <c r="BZ240" s="45">
        <v>13.340221222802967</v>
      </c>
      <c r="CA240" s="45">
        <v>16.362816465889328</v>
      </c>
      <c r="CB240" s="45">
        <v>66.133497385419872</v>
      </c>
      <c r="CC240" s="45">
        <v>14.914540770040281</v>
      </c>
      <c r="CD240" s="45">
        <v>20.039363034532119</v>
      </c>
      <c r="CE240" s="45">
        <v>12.886304025544531</v>
      </c>
      <c r="CF240" s="45">
        <v>32.531824611032533</v>
      </c>
      <c r="CG240" s="46">
        <v>22.735746782137891</v>
      </c>
      <c r="CH240" s="39">
        <f>AVERAGE(I240,L240,N240:O240,R240:S240,W240,Y240,AA240,AE240,AJ240,AL240,AN240:AO240,AS240,AU240:AX240,BB240:BC240,BE240:BF240,BJ240,BL240,BQ240,BZ240:CA240,CC240:CE240)</f>
        <v>22.179687248368168</v>
      </c>
      <c r="CI240" s="37">
        <f t="shared" si="82"/>
        <v>25.986929677259393</v>
      </c>
      <c r="CJ240" s="37">
        <f t="shared" si="83"/>
        <v>11.944759687421142</v>
      </c>
    </row>
    <row r="241" spans="2:88" x14ac:dyDescent="0.35">
      <c r="B241" s="65">
        <v>238</v>
      </c>
      <c r="C241" s="51" t="s">
        <v>111</v>
      </c>
      <c r="D241" s="56" t="s">
        <v>197</v>
      </c>
      <c r="E241" s="52" t="s">
        <v>196</v>
      </c>
      <c r="F241" s="45">
        <v>15.898899306971057</v>
      </c>
      <c r="G241" s="45">
        <v>20.319930825767404</v>
      </c>
      <c r="H241" s="45">
        <v>24.4342336926182</v>
      </c>
      <c r="I241" s="45">
        <v>5.7486479331341478</v>
      </c>
      <c r="J241" s="45">
        <v>17.225180081428125</v>
      </c>
      <c r="K241" s="45">
        <v>9.4374537379718735</v>
      </c>
      <c r="L241" s="45">
        <v>7.7988846287905194</v>
      </c>
      <c r="M241" s="45">
        <v>15.476609215617305</v>
      </c>
      <c r="N241" s="45">
        <v>3.533271641288803</v>
      </c>
      <c r="O241" s="45">
        <v>7.2132778581765553</v>
      </c>
      <c r="P241" s="45">
        <v>8.2893745290128109</v>
      </c>
      <c r="Q241" s="45">
        <v>10.904499540863178</v>
      </c>
      <c r="R241" s="45">
        <v>9.9105937921727403</v>
      </c>
      <c r="S241" s="45">
        <v>10.923259807158896</v>
      </c>
      <c r="T241" s="45">
        <v>18.611865063978286</v>
      </c>
      <c r="U241" s="45">
        <v>18.371512814697208</v>
      </c>
      <c r="V241" s="45">
        <v>10.041194644696191</v>
      </c>
      <c r="W241" s="45">
        <v>7.1756392511109492</v>
      </c>
      <c r="X241" s="45">
        <v>18.394096266108601</v>
      </c>
      <c r="Y241" s="45">
        <v>13.040901007705987</v>
      </c>
      <c r="Z241" s="45">
        <v>8.9243776420854868</v>
      </c>
      <c r="AA241" s="45">
        <v>3.6177563392216934</v>
      </c>
      <c r="AB241" s="45">
        <v>19.501879699248121</v>
      </c>
      <c r="AC241" s="45">
        <v>2.3205997857907894</v>
      </c>
      <c r="AD241" s="45">
        <v>12.735282338806568</v>
      </c>
      <c r="AE241" s="45">
        <v>16.670268267835645</v>
      </c>
      <c r="AF241" s="45">
        <v>9.4036279803433835</v>
      </c>
      <c r="AG241" s="45">
        <v>17.096165933375236</v>
      </c>
      <c r="AH241" s="45">
        <v>7.2297075254682879</v>
      </c>
      <c r="AI241" s="45">
        <v>8.481764206955047</v>
      </c>
      <c r="AJ241" s="45">
        <v>10.035693963064508</v>
      </c>
      <c r="AK241" s="45">
        <v>31.229526097401177</v>
      </c>
      <c r="AL241" s="45">
        <v>9.5977332588394919</v>
      </c>
      <c r="AM241" s="45">
        <v>5.4503729202524385</v>
      </c>
      <c r="AN241" s="45">
        <v>9.4615189230378469</v>
      </c>
      <c r="AO241" s="45">
        <v>7.625207690481842</v>
      </c>
      <c r="AP241" s="45">
        <v>33.63095238095238</v>
      </c>
      <c r="AQ241" s="45">
        <v>10.281014393420151</v>
      </c>
      <c r="AR241" s="45">
        <v>4.6137144924914057</v>
      </c>
      <c r="AS241" s="45">
        <v>4.6728971962616823</v>
      </c>
      <c r="AT241" s="45">
        <v>6.6825775656324575</v>
      </c>
      <c r="AU241" s="45">
        <v>7.6698082547936304</v>
      </c>
      <c r="AV241" s="45">
        <v>7.4098200472274245</v>
      </c>
      <c r="AW241" s="45">
        <v>41.196966591514652</v>
      </c>
      <c r="AX241" s="45">
        <v>6.8070860650020926</v>
      </c>
      <c r="AY241" s="45">
        <v>16.127805249144163</v>
      </c>
      <c r="AZ241" s="45">
        <v>13.610888710968775</v>
      </c>
      <c r="BA241" s="45">
        <v>7.1515520389531346</v>
      </c>
      <c r="BB241" s="45">
        <v>4.7427421672894505</v>
      </c>
      <c r="BC241" s="45">
        <v>6.068894777331395</v>
      </c>
      <c r="BD241" s="45">
        <v>6.6683765067966148</v>
      </c>
      <c r="BE241" s="45">
        <v>7.3922104988927968</v>
      </c>
      <c r="BF241" s="45">
        <v>7.8992766562755357</v>
      </c>
      <c r="BG241" s="45">
        <v>5.2189040301536673</v>
      </c>
      <c r="BH241" s="45">
        <v>8.0468178493050484</v>
      </c>
      <c r="BI241" s="45">
        <v>5.8931860036832413</v>
      </c>
      <c r="BJ241" s="45">
        <v>5.4301602878639192</v>
      </c>
      <c r="BK241" s="45">
        <v>16.115351993214588</v>
      </c>
      <c r="BL241" s="45">
        <v>8.5879312965496268</v>
      </c>
      <c r="BM241" s="45">
        <v>8.8365243004418268</v>
      </c>
      <c r="BN241" s="45"/>
      <c r="BO241" s="45">
        <v>9.5987411487018104</v>
      </c>
      <c r="BP241" s="45">
        <v>8.2872928176795568</v>
      </c>
      <c r="BQ241" s="45">
        <v>5.9440112488815027</v>
      </c>
      <c r="BR241" s="45">
        <v>6.1145080600333515</v>
      </c>
      <c r="BS241" s="45">
        <v>3.7573058725299191</v>
      </c>
      <c r="BT241" s="45">
        <v>12.925034798170609</v>
      </c>
      <c r="BU241" s="45">
        <v>5.5423594615993661</v>
      </c>
      <c r="BV241" s="45">
        <v>15.154010871355625</v>
      </c>
      <c r="BW241" s="45">
        <v>13.162988772744871</v>
      </c>
      <c r="BX241" s="45">
        <v>18.014243820695434</v>
      </c>
      <c r="BY241" s="45">
        <v>42.056074766355138</v>
      </c>
      <c r="BZ241" s="45">
        <v>6.2294882703294032</v>
      </c>
      <c r="CA241" s="45">
        <v>6.7212093882196315</v>
      </c>
      <c r="CB241" s="45">
        <v>17.430534194606786</v>
      </c>
      <c r="CC241" s="45">
        <v>5.3525420038465725</v>
      </c>
      <c r="CD241" s="45">
        <v>9.4829128645553773</v>
      </c>
      <c r="CE241" s="45">
        <v>6.2435853575094074</v>
      </c>
      <c r="CF241" s="45">
        <v>11.315417256011315</v>
      </c>
      <c r="CG241" s="46">
        <v>9.6394866460289013</v>
      </c>
      <c r="CH241" s="39">
        <f>AVERAGE(I241,L241,N241:O241,R241:S241,W241,Y241,AA241,AE241,AJ241,AL241,AN241:AO241,AS241,AU241:AX241,BB241:BC241,BE241:BF241,BJ241,BL241,BQ241,BZ241:CA241,CC241:CE241)</f>
        <v>8.7162644301407646</v>
      </c>
      <c r="CI241" s="37">
        <f t="shared" si="82"/>
        <v>13.78084616651096</v>
      </c>
      <c r="CJ241" s="37">
        <f t="shared" si="83"/>
        <v>5.4758450006172854</v>
      </c>
    </row>
    <row r="242" spans="2:88" x14ac:dyDescent="0.35">
      <c r="B242" s="65">
        <v>239</v>
      </c>
      <c r="C242" s="51" t="s">
        <v>111</v>
      </c>
      <c r="D242" s="56"/>
      <c r="E242" s="52"/>
      <c r="F242" s="37"/>
      <c r="G242" s="37"/>
      <c r="H242" s="37"/>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7"/>
      <c r="AF242" s="37"/>
      <c r="AG242" s="37"/>
      <c r="AH242" s="37"/>
      <c r="AI242" s="37"/>
      <c r="AJ242" s="37"/>
      <c r="AK242" s="37"/>
      <c r="AL242" s="37"/>
      <c r="AM242" s="37"/>
      <c r="AN242" s="37"/>
      <c r="AO242" s="37"/>
      <c r="AP242" s="37"/>
      <c r="AQ242" s="37"/>
      <c r="AR242" s="37"/>
      <c r="AS242" s="37"/>
      <c r="AT242" s="37"/>
      <c r="AU242" s="37"/>
      <c r="AV242" s="37"/>
      <c r="AW242" s="37"/>
      <c r="AX242" s="37"/>
      <c r="AY242" s="37"/>
      <c r="AZ242" s="37"/>
      <c r="BA242" s="37"/>
      <c r="BB242" s="37"/>
      <c r="BC242" s="37"/>
      <c r="BD242" s="37"/>
      <c r="BE242" s="37"/>
      <c r="BF242" s="37"/>
      <c r="BG242" s="37"/>
      <c r="BH242" s="37"/>
      <c r="BI242" s="37"/>
      <c r="BJ242" s="37"/>
      <c r="BK242" s="37"/>
      <c r="BL242" s="37"/>
      <c r="BM242" s="37"/>
      <c r="BN242" s="37"/>
      <c r="BO242" s="37"/>
      <c r="BP242" s="37"/>
      <c r="BQ242" s="37"/>
      <c r="BR242" s="37"/>
      <c r="BS242" s="37"/>
      <c r="BT242" s="37"/>
      <c r="BU242" s="37"/>
      <c r="BV242" s="37"/>
      <c r="BW242" s="37"/>
      <c r="BX242" s="37"/>
      <c r="BY242" s="37"/>
      <c r="BZ242" s="37"/>
      <c r="CA242" s="37"/>
      <c r="CB242" s="37"/>
      <c r="CC242" s="37"/>
      <c r="CD242" s="37"/>
      <c r="CE242" s="37"/>
      <c r="CF242" s="37"/>
      <c r="CG242" s="37"/>
      <c r="CH242" s="42"/>
      <c r="CI242" s="37"/>
      <c r="CJ242" s="37"/>
    </row>
    <row r="243" spans="2:88" x14ac:dyDescent="0.35">
      <c r="B243" s="65">
        <v>240</v>
      </c>
      <c r="C243" s="51" t="s">
        <v>111</v>
      </c>
      <c r="D243" s="56"/>
      <c r="E243" s="52"/>
      <c r="F243" s="37"/>
      <c r="G243" s="37"/>
      <c r="H243" s="37"/>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7"/>
      <c r="AF243" s="37"/>
      <c r="AG243" s="37"/>
      <c r="AH243" s="37"/>
      <c r="AI243" s="37"/>
      <c r="AJ243" s="37"/>
      <c r="AK243" s="37"/>
      <c r="AL243" s="37"/>
      <c r="AM243" s="37"/>
      <c r="AN243" s="37"/>
      <c r="AO243" s="37"/>
      <c r="AP243" s="37"/>
      <c r="AQ243" s="37"/>
      <c r="AR243" s="37"/>
      <c r="AS243" s="37"/>
      <c r="AT243" s="37"/>
      <c r="AU243" s="37"/>
      <c r="AV243" s="37"/>
      <c r="AW243" s="37"/>
      <c r="AX243" s="37"/>
      <c r="AY243" s="37"/>
      <c r="AZ243" s="37"/>
      <c r="BA243" s="37"/>
      <c r="BB243" s="37"/>
      <c r="BC243" s="37"/>
      <c r="BD243" s="37"/>
      <c r="BE243" s="37"/>
      <c r="BF243" s="37"/>
      <c r="BG243" s="37"/>
      <c r="BH243" s="37"/>
      <c r="BI243" s="37"/>
      <c r="BJ243" s="37"/>
      <c r="BK243" s="37"/>
      <c r="BL243" s="37"/>
      <c r="BM243" s="37"/>
      <c r="BN243" s="37"/>
      <c r="BO243" s="37"/>
      <c r="BP243" s="37"/>
      <c r="BQ243" s="37"/>
      <c r="BR243" s="37"/>
      <c r="BS243" s="37"/>
      <c r="BT243" s="37"/>
      <c r="BU243" s="37"/>
      <c r="BV243" s="37"/>
      <c r="BW243" s="37"/>
      <c r="BX243" s="37"/>
      <c r="BY243" s="37"/>
      <c r="BZ243" s="37"/>
      <c r="CA243" s="37"/>
      <c r="CB243" s="37"/>
      <c r="CC243" s="37"/>
      <c r="CD243" s="37"/>
      <c r="CE243" s="37"/>
      <c r="CF243" s="37"/>
      <c r="CG243" s="37"/>
      <c r="CH243" s="42"/>
      <c r="CI243" s="37"/>
      <c r="CJ243" s="37"/>
    </row>
    <row r="244" spans="2:88" x14ac:dyDescent="0.35">
      <c r="B244" s="65">
        <v>241</v>
      </c>
      <c r="C244" s="51" t="s">
        <v>111</v>
      </c>
      <c r="D244" s="56"/>
      <c r="E244" s="52"/>
      <c r="F244" s="37"/>
      <c r="G244" s="37"/>
      <c r="H244" s="37"/>
      <c r="I244" s="37"/>
      <c r="J244" s="37"/>
      <c r="K244" s="37"/>
      <c r="L244" s="37"/>
      <c r="M244" s="37"/>
      <c r="N244" s="37"/>
      <c r="O244" s="37"/>
      <c r="P244" s="37"/>
      <c r="Q244" s="37"/>
      <c r="R244" s="37"/>
      <c r="S244" s="37"/>
      <c r="T244" s="37"/>
      <c r="U244" s="37"/>
      <c r="V244" s="37"/>
      <c r="W244" s="37"/>
      <c r="X244" s="37"/>
      <c r="Y244" s="37"/>
      <c r="Z244" s="37"/>
      <c r="AA244" s="37"/>
      <c r="AB244" s="37"/>
      <c r="AC244" s="37"/>
      <c r="AD244" s="37"/>
      <c r="AE244" s="37"/>
      <c r="AF244" s="37"/>
      <c r="AG244" s="37"/>
      <c r="AH244" s="37"/>
      <c r="AI244" s="37"/>
      <c r="AJ244" s="37"/>
      <c r="AK244" s="37"/>
      <c r="AL244" s="37"/>
      <c r="AM244" s="37"/>
      <c r="AN244" s="37"/>
      <c r="AO244" s="37"/>
      <c r="AP244" s="37"/>
      <c r="AQ244" s="37"/>
      <c r="AR244" s="37"/>
      <c r="AS244" s="37"/>
      <c r="AT244" s="37"/>
      <c r="AU244" s="37"/>
      <c r="AV244" s="37"/>
      <c r="AW244" s="37"/>
      <c r="AX244" s="37"/>
      <c r="AY244" s="37"/>
      <c r="AZ244" s="37"/>
      <c r="BA244" s="37"/>
      <c r="BB244" s="37"/>
      <c r="BC244" s="37"/>
      <c r="BD244" s="37"/>
      <c r="BE244" s="37"/>
      <c r="BF244" s="37"/>
      <c r="BG244" s="37"/>
      <c r="BH244" s="37"/>
      <c r="BI244" s="37"/>
      <c r="BJ244" s="37"/>
      <c r="BK244" s="37"/>
      <c r="BL244" s="37"/>
      <c r="BM244" s="37"/>
      <c r="BN244" s="37"/>
      <c r="BO244" s="37"/>
      <c r="BP244" s="37"/>
      <c r="BQ244" s="37"/>
      <c r="BR244" s="37"/>
      <c r="BS244" s="37"/>
      <c r="BT244" s="37"/>
      <c r="BU244" s="37"/>
      <c r="BV244" s="37"/>
      <c r="BW244" s="37"/>
      <c r="BX244" s="37"/>
      <c r="BY244" s="37"/>
      <c r="BZ244" s="37"/>
      <c r="CA244" s="37"/>
      <c r="CB244" s="37"/>
      <c r="CC244" s="37"/>
      <c r="CD244" s="37"/>
      <c r="CE244" s="37"/>
      <c r="CF244" s="37"/>
      <c r="CG244" s="37"/>
      <c r="CH244" s="42"/>
      <c r="CI244" s="37"/>
      <c r="CJ244" s="37"/>
    </row>
    <row r="245" spans="2:88" x14ac:dyDescent="0.35">
      <c r="B245" s="65">
        <v>242</v>
      </c>
      <c r="C245" s="51" t="s">
        <v>112</v>
      </c>
      <c r="D245" s="60" t="s">
        <v>92</v>
      </c>
      <c r="E245" s="52"/>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c r="AZ245" s="40"/>
      <c r="BA245" s="40"/>
      <c r="BB245" s="40"/>
      <c r="BC245" s="40"/>
      <c r="BD245" s="40"/>
      <c r="BE245" s="40"/>
      <c r="BF245" s="40"/>
      <c r="BG245" s="40"/>
      <c r="BH245" s="40"/>
      <c r="BI245" s="40"/>
      <c r="BJ245" s="40"/>
      <c r="BK245" s="40"/>
      <c r="BL245" s="40"/>
      <c r="BM245" s="40"/>
      <c r="BN245" s="40"/>
      <c r="BO245" s="40"/>
      <c r="BP245" s="40"/>
      <c r="BQ245" s="40"/>
      <c r="BR245" s="40"/>
      <c r="BS245" s="40"/>
      <c r="BT245" s="40"/>
      <c r="BU245" s="40"/>
      <c r="BV245" s="40"/>
      <c r="BW245" s="40"/>
      <c r="BX245" s="40"/>
      <c r="BY245" s="40"/>
      <c r="BZ245" s="40"/>
      <c r="CA245" s="40"/>
      <c r="CB245" s="40"/>
      <c r="CC245" s="40"/>
      <c r="CD245" s="40"/>
      <c r="CE245" s="40"/>
      <c r="CF245" s="40"/>
      <c r="CG245" s="40"/>
      <c r="CH245" s="39"/>
      <c r="CI245" s="37"/>
      <c r="CJ245" s="37"/>
    </row>
    <row r="246" spans="2:88" x14ac:dyDescent="0.35">
      <c r="B246" s="65">
        <v>243</v>
      </c>
      <c r="C246" s="51" t="s">
        <v>112</v>
      </c>
      <c r="D246" s="56" t="s">
        <v>124</v>
      </c>
      <c r="E246" s="52" t="s">
        <v>81</v>
      </c>
      <c r="F246" s="37">
        <v>8.3000000000000007</v>
      </c>
      <c r="G246" s="37"/>
      <c r="H246" s="37">
        <v>4.7</v>
      </c>
      <c r="I246" s="37">
        <v>20.6</v>
      </c>
      <c r="J246" s="37">
        <v>6.8</v>
      </c>
      <c r="K246" s="37">
        <v>10.8</v>
      </c>
      <c r="L246" s="37">
        <v>14.1</v>
      </c>
      <c r="M246" s="37"/>
      <c r="N246" s="37">
        <v>5.5</v>
      </c>
      <c r="O246" s="37">
        <v>16.7</v>
      </c>
      <c r="P246" s="37"/>
      <c r="Q246" s="37">
        <v>2.5</v>
      </c>
      <c r="R246" s="37">
        <v>16.7</v>
      </c>
      <c r="S246" s="37">
        <v>16.600000000000001</v>
      </c>
      <c r="T246" s="37">
        <v>9.3000000000000007</v>
      </c>
      <c r="U246" s="37"/>
      <c r="V246" s="37">
        <v>4.2</v>
      </c>
      <c r="W246" s="37">
        <v>14.8</v>
      </c>
      <c r="X246" s="37">
        <v>7.5</v>
      </c>
      <c r="Y246" s="37">
        <v>22</v>
      </c>
      <c r="Z246" s="37">
        <v>0</v>
      </c>
      <c r="AA246" s="37">
        <v>9.5</v>
      </c>
      <c r="AB246" s="37"/>
      <c r="AC246" s="37">
        <v>6.3</v>
      </c>
      <c r="AD246" s="37"/>
      <c r="AE246" s="37">
        <v>10.3</v>
      </c>
      <c r="AF246" s="37">
        <v>9.8000000000000007</v>
      </c>
      <c r="AG246" s="37">
        <v>2.4</v>
      </c>
      <c r="AH246" s="37">
        <v>8.5</v>
      </c>
      <c r="AI246" s="37">
        <v>8</v>
      </c>
      <c r="AJ246" s="37">
        <v>14</v>
      </c>
      <c r="AK246" s="37"/>
      <c r="AL246" s="37">
        <v>8.4</v>
      </c>
      <c r="AM246" s="37"/>
      <c r="AN246" s="37">
        <v>14.1</v>
      </c>
      <c r="AO246" s="37">
        <v>14.2</v>
      </c>
      <c r="AP246" s="37"/>
      <c r="AQ246" s="37"/>
      <c r="AR246" s="37">
        <v>21</v>
      </c>
      <c r="AS246" s="37">
        <v>18.8</v>
      </c>
      <c r="AT246" s="37">
        <v>5.7</v>
      </c>
      <c r="AU246" s="37">
        <v>11.8</v>
      </c>
      <c r="AV246" s="37">
        <v>10.5</v>
      </c>
      <c r="AW246" s="37">
        <v>4.8</v>
      </c>
      <c r="AX246" s="37">
        <v>21.9</v>
      </c>
      <c r="AY246" s="37"/>
      <c r="AZ246" s="37">
        <v>15.4</v>
      </c>
      <c r="BA246" s="37">
        <v>3.4</v>
      </c>
      <c r="BB246" s="37">
        <v>19.100000000000001</v>
      </c>
      <c r="BC246" s="37">
        <v>5</v>
      </c>
      <c r="BD246" s="37">
        <v>18.7</v>
      </c>
      <c r="BE246" s="37">
        <v>7.1</v>
      </c>
      <c r="BF246" s="37">
        <v>14.3</v>
      </c>
      <c r="BG246" s="37">
        <v>9.6999999999999993</v>
      </c>
      <c r="BH246" s="37">
        <v>4.0999999999999996</v>
      </c>
      <c r="BI246" s="37">
        <v>12.4</v>
      </c>
      <c r="BJ246" s="37">
        <v>16.5</v>
      </c>
      <c r="BK246" s="37">
        <v>3.3</v>
      </c>
      <c r="BL246" s="37">
        <v>5</v>
      </c>
      <c r="BM246" s="37"/>
      <c r="BN246" s="37"/>
      <c r="BO246" s="37">
        <v>3.9</v>
      </c>
      <c r="BP246" s="37">
        <v>4.5999999999999996</v>
      </c>
      <c r="BQ246" s="37">
        <v>3.4</v>
      </c>
      <c r="BR246" s="37"/>
      <c r="BS246" s="37">
        <v>16.100000000000001</v>
      </c>
      <c r="BT246" s="37">
        <v>3.2</v>
      </c>
      <c r="BU246" s="37">
        <v>7.3</v>
      </c>
      <c r="BV246" s="37"/>
      <c r="BW246" s="37" t="s">
        <v>80</v>
      </c>
      <c r="BX246" s="37">
        <v>3.2</v>
      </c>
      <c r="BY246" s="37"/>
      <c r="BZ246" s="37">
        <v>10.3</v>
      </c>
      <c r="CA246" s="37">
        <v>17.8</v>
      </c>
      <c r="CB246" s="37"/>
      <c r="CC246" s="37">
        <v>26.2</v>
      </c>
      <c r="CD246" s="37">
        <v>3.4</v>
      </c>
      <c r="CE246" s="37">
        <v>17.5</v>
      </c>
      <c r="CF246" s="37"/>
      <c r="CG246" s="37">
        <v>11.6</v>
      </c>
      <c r="CH246" s="39">
        <f>AVERAGE(I246,L246,N246:O246,R246:S246,W246,Y246,AA246,AE246,AJ246,AL246,AN246:AO246,AS246,AU246:AX246,BB246:BC246,BE246:BF246,BJ246,BL246,BQ246,BZ246:CA246,CC246:CE246)</f>
        <v>13.25483870967742</v>
      </c>
      <c r="CI246" s="37">
        <f t="shared" ref="CI246:CI248" si="84">AVERAGE(T246,AE246,O246,AQ246,AY246)</f>
        <v>12.1</v>
      </c>
      <c r="CJ246" s="37">
        <f t="shared" ref="CJ246:CJ248" si="85">AVERAGE(L246,N246,AS246,BJ246,BQ246)</f>
        <v>11.66</v>
      </c>
    </row>
    <row r="247" spans="2:88" ht="21" x14ac:dyDescent="0.35">
      <c r="B247" s="65">
        <v>244</v>
      </c>
      <c r="C247" s="51" t="s">
        <v>112</v>
      </c>
      <c r="D247" s="56" t="s">
        <v>132</v>
      </c>
      <c r="E247" s="52" t="s">
        <v>131</v>
      </c>
      <c r="F247" s="37">
        <v>78.7</v>
      </c>
      <c r="G247" s="37">
        <v>94.8</v>
      </c>
      <c r="H247" s="37">
        <v>96.2</v>
      </c>
      <c r="I247" s="37">
        <v>95.3</v>
      </c>
      <c r="J247" s="37">
        <v>86.4</v>
      </c>
      <c r="K247" s="37">
        <v>94.9</v>
      </c>
      <c r="L247" s="37">
        <v>89.4</v>
      </c>
      <c r="M247" s="37">
        <v>88.1</v>
      </c>
      <c r="N247" s="37">
        <v>92</v>
      </c>
      <c r="O247" s="37">
        <v>97.2</v>
      </c>
      <c r="P247" s="37">
        <v>93.9</v>
      </c>
      <c r="Q247" s="37">
        <v>94.3</v>
      </c>
      <c r="R247" s="37">
        <v>95.8</v>
      </c>
      <c r="S247" s="37">
        <v>97.4</v>
      </c>
      <c r="T247" s="37">
        <v>84.9</v>
      </c>
      <c r="U247" s="37">
        <v>92.5</v>
      </c>
      <c r="V247" s="37">
        <v>96.6</v>
      </c>
      <c r="W247" s="37">
        <v>83.3</v>
      </c>
      <c r="X247" s="37">
        <v>90.8</v>
      </c>
      <c r="Y247" s="37">
        <v>93.3</v>
      </c>
      <c r="Z247" s="37">
        <v>94.4</v>
      </c>
      <c r="AA247" s="37">
        <v>89.6</v>
      </c>
      <c r="AB247" s="37">
        <v>93.1</v>
      </c>
      <c r="AC247" s="37">
        <v>94</v>
      </c>
      <c r="AD247" s="37">
        <v>95.1</v>
      </c>
      <c r="AE247" s="37">
        <v>97.1</v>
      </c>
      <c r="AF247" s="37">
        <v>92.6</v>
      </c>
      <c r="AG247" s="37">
        <v>93.2</v>
      </c>
      <c r="AH247" s="37">
        <v>94.6</v>
      </c>
      <c r="AI247" s="37">
        <v>93.8</v>
      </c>
      <c r="AJ247" s="37">
        <v>85.1</v>
      </c>
      <c r="AK247" s="37">
        <v>87.7</v>
      </c>
      <c r="AL247" s="37">
        <v>95.5</v>
      </c>
      <c r="AM247" s="37">
        <v>90</v>
      </c>
      <c r="AN247" s="37">
        <v>94</v>
      </c>
      <c r="AO247" s="37">
        <v>99</v>
      </c>
      <c r="AP247" s="37">
        <v>94.6</v>
      </c>
      <c r="AQ247" s="37">
        <v>91.6</v>
      </c>
      <c r="AR247" s="37">
        <v>95.1</v>
      </c>
      <c r="AS247" s="37">
        <v>96.1</v>
      </c>
      <c r="AT247" s="37">
        <v>95.1</v>
      </c>
      <c r="AU247" s="37">
        <v>87.5</v>
      </c>
      <c r="AV247" s="37">
        <v>98.4</v>
      </c>
      <c r="AW247" s="37">
        <v>84.7</v>
      </c>
      <c r="AX247" s="37">
        <v>94.4</v>
      </c>
      <c r="AY247" s="37">
        <v>96.8</v>
      </c>
      <c r="AZ247" s="37">
        <v>97.4</v>
      </c>
      <c r="BA247" s="37">
        <v>88.4</v>
      </c>
      <c r="BB247" s="37">
        <v>92.1</v>
      </c>
      <c r="BC247" s="37">
        <v>91</v>
      </c>
      <c r="BD247" s="37">
        <v>96.4</v>
      </c>
      <c r="BE247" s="37">
        <v>86.3</v>
      </c>
      <c r="BF247" s="37">
        <v>97.1</v>
      </c>
      <c r="BG247" s="37">
        <v>86.4</v>
      </c>
      <c r="BH247" s="37">
        <v>87.4</v>
      </c>
      <c r="BI247" s="37">
        <v>92.4</v>
      </c>
      <c r="BJ247" s="37">
        <v>95.8</v>
      </c>
      <c r="BK247" s="37">
        <v>95.7</v>
      </c>
      <c r="BL247" s="37">
        <v>86.9</v>
      </c>
      <c r="BM247" s="37">
        <v>96.7</v>
      </c>
      <c r="BN247" s="37">
        <v>81.900000000000006</v>
      </c>
      <c r="BO247" s="37">
        <v>96.1</v>
      </c>
      <c r="BP247" s="37">
        <v>94</v>
      </c>
      <c r="BQ247" s="37">
        <v>88.9</v>
      </c>
      <c r="BR247" s="37">
        <v>93.7</v>
      </c>
      <c r="BS247" s="37">
        <v>87.1</v>
      </c>
      <c r="BT247" s="37">
        <v>96.4</v>
      </c>
      <c r="BU247" s="37">
        <v>96.2</v>
      </c>
      <c r="BV247" s="37">
        <v>92.3</v>
      </c>
      <c r="BW247" s="37">
        <v>92.5</v>
      </c>
      <c r="BX247" s="37">
        <v>89.2</v>
      </c>
      <c r="BY247" s="37">
        <v>92.1</v>
      </c>
      <c r="BZ247" s="37">
        <v>93.1</v>
      </c>
      <c r="CA247" s="37">
        <v>96.8</v>
      </c>
      <c r="CB247" s="37">
        <v>93.3</v>
      </c>
      <c r="CC247" s="37">
        <v>92</v>
      </c>
      <c r="CD247" s="37">
        <v>81.599999999999994</v>
      </c>
      <c r="CE247" s="37">
        <v>97.6</v>
      </c>
      <c r="CF247" s="37">
        <v>84.7</v>
      </c>
      <c r="CG247" s="37">
        <v>92.9</v>
      </c>
      <c r="CH247" s="39">
        <f>AVERAGE(I247,L247,N247:O247,R247:S247,W247,Y247,AA247,AE247,AJ247,AL247,AN247:AO247,AS247,AU247:AX247,BB247:BC247,BE247:BF247,BJ247,BL247,BQ247,BZ247:CA247,CC247:CE247)</f>
        <v>92.396774193548396</v>
      </c>
      <c r="CI247" s="37">
        <f t="shared" si="84"/>
        <v>93.52</v>
      </c>
      <c r="CJ247" s="37">
        <f t="shared" si="85"/>
        <v>92.440000000000012</v>
      </c>
    </row>
    <row r="248" spans="2:88" ht="21" x14ac:dyDescent="0.35">
      <c r="B248" s="65">
        <v>245</v>
      </c>
      <c r="C248" s="51" t="s">
        <v>112</v>
      </c>
      <c r="D248" s="56" t="s">
        <v>133</v>
      </c>
      <c r="E248" s="52" t="s">
        <v>131</v>
      </c>
      <c r="F248" s="40">
        <v>22.8</v>
      </c>
      <c r="G248" s="40">
        <v>20.100000000000001</v>
      </c>
      <c r="H248" s="40">
        <v>7.8</v>
      </c>
      <c r="I248" s="40">
        <v>20.3</v>
      </c>
      <c r="J248" s="40">
        <v>14.1</v>
      </c>
      <c r="K248" s="40">
        <v>18</v>
      </c>
      <c r="L248" s="40">
        <v>25.3</v>
      </c>
      <c r="M248" s="40">
        <v>15.2</v>
      </c>
      <c r="N248" s="40">
        <v>22.4</v>
      </c>
      <c r="O248" s="40">
        <v>15.4</v>
      </c>
      <c r="P248" s="40">
        <v>21.4</v>
      </c>
      <c r="Q248" s="40">
        <v>15</v>
      </c>
      <c r="R248" s="40">
        <v>10.1</v>
      </c>
      <c r="S248" s="40">
        <v>8.6</v>
      </c>
      <c r="T248" s="40">
        <v>13.8</v>
      </c>
      <c r="U248" s="40">
        <v>8.4</v>
      </c>
      <c r="V248" s="40">
        <v>17.5</v>
      </c>
      <c r="W248" s="40">
        <v>19.600000000000001</v>
      </c>
      <c r="X248" s="40">
        <v>10.6</v>
      </c>
      <c r="Y248" s="40">
        <v>11.9</v>
      </c>
      <c r="Z248" s="40">
        <v>9.5</v>
      </c>
      <c r="AA248" s="40">
        <v>23.7</v>
      </c>
      <c r="AB248" s="40">
        <v>15.1</v>
      </c>
      <c r="AC248" s="40">
        <v>9.1999999999999993</v>
      </c>
      <c r="AD248" s="40">
        <v>15</v>
      </c>
      <c r="AE248" s="40">
        <v>14.1</v>
      </c>
      <c r="AF248" s="40">
        <v>12.2</v>
      </c>
      <c r="AG248" s="40">
        <v>14.1</v>
      </c>
      <c r="AH248" s="40">
        <v>11.2</v>
      </c>
      <c r="AI248" s="40">
        <v>9.8000000000000007</v>
      </c>
      <c r="AJ248" s="40">
        <v>16.7</v>
      </c>
      <c r="AK248" s="40">
        <v>15.8</v>
      </c>
      <c r="AL248" s="40">
        <v>11.6</v>
      </c>
      <c r="AM248" s="40">
        <v>16.600000000000001</v>
      </c>
      <c r="AN248" s="40">
        <v>21.3</v>
      </c>
      <c r="AO248" s="40">
        <v>15.1</v>
      </c>
      <c r="AP248" s="40">
        <v>14.5</v>
      </c>
      <c r="AQ248" s="40">
        <v>10.8</v>
      </c>
      <c r="AR248" s="40">
        <v>19.5</v>
      </c>
      <c r="AS248" s="40">
        <v>20.8</v>
      </c>
      <c r="AT248" s="40">
        <v>11.4</v>
      </c>
      <c r="AU248" s="40">
        <v>25.7</v>
      </c>
      <c r="AV248" s="40">
        <v>18.2</v>
      </c>
      <c r="AW248" s="40">
        <v>44.8</v>
      </c>
      <c r="AX248" s="40">
        <v>14.5</v>
      </c>
      <c r="AY248" s="40">
        <v>14.5</v>
      </c>
      <c r="AZ248" s="40">
        <v>11.9</v>
      </c>
      <c r="BA248" s="40">
        <v>12.5</v>
      </c>
      <c r="BB248" s="40">
        <v>17.600000000000001</v>
      </c>
      <c r="BC248" s="40">
        <v>25.4</v>
      </c>
      <c r="BD248" s="40">
        <v>10.8</v>
      </c>
      <c r="BE248" s="40">
        <v>22</v>
      </c>
      <c r="BF248" s="40">
        <v>16.8</v>
      </c>
      <c r="BG248" s="40">
        <v>25.6</v>
      </c>
      <c r="BH248" s="40">
        <v>18.100000000000001</v>
      </c>
      <c r="BI248" s="40">
        <v>12.8</v>
      </c>
      <c r="BJ248" s="40">
        <v>12.1</v>
      </c>
      <c r="BK248" s="40">
        <v>14.3</v>
      </c>
      <c r="BL248" s="40">
        <v>44.6</v>
      </c>
      <c r="BM248" s="40">
        <v>10.8</v>
      </c>
      <c r="BN248" s="40">
        <v>20.7</v>
      </c>
      <c r="BO248" s="40">
        <v>17.3</v>
      </c>
      <c r="BP248" s="40">
        <v>12</v>
      </c>
      <c r="BQ248" s="40">
        <v>27.2</v>
      </c>
      <c r="BR248" s="40">
        <v>13.2</v>
      </c>
      <c r="BS248" s="40">
        <v>13.2</v>
      </c>
      <c r="BT248" s="40">
        <v>15.1</v>
      </c>
      <c r="BU248" s="40">
        <v>17.8</v>
      </c>
      <c r="BV248" s="40">
        <v>7.1</v>
      </c>
      <c r="BW248" s="40">
        <v>12.3</v>
      </c>
      <c r="BX248" s="40">
        <v>11.7</v>
      </c>
      <c r="BY248" s="40">
        <v>18.8</v>
      </c>
      <c r="BZ248" s="40">
        <v>21.8</v>
      </c>
      <c r="CA248" s="40">
        <v>11.5</v>
      </c>
      <c r="CB248" s="40">
        <v>13.6</v>
      </c>
      <c r="CC248" s="40">
        <v>15.5</v>
      </c>
      <c r="CD248" s="40">
        <v>34.799999999999997</v>
      </c>
      <c r="CE248" s="40">
        <v>19.8</v>
      </c>
      <c r="CF248" s="40">
        <v>13.5</v>
      </c>
      <c r="CG248" s="40">
        <v>18.100000000000001</v>
      </c>
      <c r="CH248" s="39">
        <f>AVERAGE(I248,L248,N248:O248,R248:S248,W248,Y248,AA248,AE248,AJ248,AL248,AN248:AO248,AS248,AU248:AX248,BB248:BC248,BE248:BF248,BJ248,BL248,BQ248,BZ248:CA248,CC248:CE248)</f>
        <v>20.296774193548384</v>
      </c>
      <c r="CI248" s="37">
        <f t="shared" si="84"/>
        <v>13.719999999999999</v>
      </c>
      <c r="CJ248" s="37">
        <f t="shared" si="85"/>
        <v>21.56</v>
      </c>
    </row>
    <row r="249" spans="2:88" x14ac:dyDescent="0.35">
      <c r="B249" s="65">
        <v>246</v>
      </c>
      <c r="C249" s="51" t="s">
        <v>112</v>
      </c>
      <c r="D249" s="43"/>
      <c r="E249" s="43"/>
      <c r="F249" s="41"/>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c r="AK249" s="41"/>
      <c r="AL249" s="41"/>
      <c r="AM249" s="41"/>
      <c r="AN249" s="41"/>
      <c r="AO249" s="41"/>
      <c r="AP249" s="41"/>
      <c r="AQ249" s="41"/>
      <c r="AR249" s="41"/>
      <c r="AS249" s="41"/>
      <c r="AT249" s="41"/>
      <c r="AU249" s="41"/>
      <c r="AV249" s="41"/>
      <c r="AW249" s="41"/>
      <c r="AX249" s="41"/>
      <c r="AY249" s="41"/>
      <c r="AZ249" s="41"/>
      <c r="BA249" s="41"/>
      <c r="BB249" s="41"/>
      <c r="BC249" s="41"/>
      <c r="BD249" s="41"/>
      <c r="BE249" s="41"/>
      <c r="BF249" s="41"/>
      <c r="BG249" s="41"/>
      <c r="BH249" s="41"/>
      <c r="BI249" s="41"/>
      <c r="BJ249" s="41"/>
      <c r="BK249" s="41"/>
      <c r="BL249" s="41"/>
      <c r="BM249" s="41"/>
      <c r="BN249" s="41"/>
      <c r="BO249" s="41"/>
      <c r="BP249" s="41"/>
      <c r="BQ249" s="41"/>
      <c r="BR249" s="41"/>
      <c r="BS249" s="41"/>
      <c r="BT249" s="41"/>
      <c r="BU249" s="41"/>
      <c r="BV249" s="41"/>
      <c r="BW249" s="41"/>
      <c r="BX249" s="41"/>
      <c r="BY249" s="41"/>
      <c r="BZ249" s="41"/>
      <c r="CA249" s="41"/>
      <c r="CB249" s="41"/>
      <c r="CC249" s="41"/>
      <c r="CD249" s="41"/>
      <c r="CE249" s="41"/>
      <c r="CF249" s="41"/>
      <c r="CG249" s="41"/>
      <c r="CH249" s="41"/>
      <c r="CI249" s="44"/>
      <c r="CJ249" s="44"/>
    </row>
    <row r="250" spans="2:88" x14ac:dyDescent="0.35">
      <c r="B250" s="65">
        <v>247</v>
      </c>
      <c r="C250" s="51" t="s">
        <v>112</v>
      </c>
      <c r="D250" s="43"/>
      <c r="E250" s="43"/>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c r="AY250" s="41"/>
      <c r="AZ250" s="41"/>
      <c r="BA250" s="41"/>
      <c r="BB250" s="41"/>
      <c r="BC250" s="41"/>
      <c r="BD250" s="41"/>
      <c r="BE250" s="41"/>
      <c r="BF250" s="41"/>
      <c r="BG250" s="41"/>
      <c r="BH250" s="41"/>
      <c r="BI250" s="41"/>
      <c r="BJ250" s="41"/>
      <c r="BK250" s="41"/>
      <c r="BL250" s="41"/>
      <c r="BM250" s="41"/>
      <c r="BN250" s="41"/>
      <c r="BO250" s="41"/>
      <c r="BP250" s="41"/>
      <c r="BQ250" s="41"/>
      <c r="BR250" s="41"/>
      <c r="BS250" s="41"/>
      <c r="BT250" s="41"/>
      <c r="BU250" s="41"/>
      <c r="BV250" s="41"/>
      <c r="BW250" s="41"/>
      <c r="BX250" s="41"/>
      <c r="BY250" s="41"/>
      <c r="BZ250" s="41"/>
      <c r="CA250" s="41"/>
      <c r="CB250" s="41"/>
      <c r="CC250" s="41"/>
      <c r="CD250" s="41"/>
      <c r="CE250" s="41"/>
      <c r="CF250" s="41"/>
      <c r="CG250" s="41"/>
      <c r="CH250" s="41"/>
      <c r="CI250" s="44"/>
      <c r="CJ250" s="44"/>
    </row>
    <row r="251" spans="2:88" x14ac:dyDescent="0.35">
      <c r="B251" s="65">
        <v>248</v>
      </c>
      <c r="C251" s="51" t="s">
        <v>112</v>
      </c>
      <c r="D251" s="43"/>
      <c r="E251" s="43"/>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c r="AY251" s="41"/>
      <c r="AZ251" s="41"/>
      <c r="BA251" s="41"/>
      <c r="BB251" s="41"/>
      <c r="BC251" s="41"/>
      <c r="BD251" s="41"/>
      <c r="BE251" s="41"/>
      <c r="BF251" s="41"/>
      <c r="BG251" s="41"/>
      <c r="BH251" s="41"/>
      <c r="BI251" s="41"/>
      <c r="BJ251" s="41"/>
      <c r="BK251" s="41"/>
      <c r="BL251" s="41"/>
      <c r="BM251" s="41"/>
      <c r="BN251" s="41"/>
      <c r="BO251" s="41"/>
      <c r="BP251" s="41"/>
      <c r="BQ251" s="41"/>
      <c r="BR251" s="41"/>
      <c r="BS251" s="41"/>
      <c r="BT251" s="41"/>
      <c r="BU251" s="41"/>
      <c r="BV251" s="41"/>
      <c r="BW251" s="41"/>
      <c r="BX251" s="41"/>
      <c r="BY251" s="41"/>
      <c r="BZ251" s="41"/>
      <c r="CA251" s="41"/>
      <c r="CB251" s="41"/>
      <c r="CC251" s="41"/>
      <c r="CD251" s="41"/>
      <c r="CE251" s="41"/>
      <c r="CF251" s="41"/>
      <c r="CG251" s="41"/>
      <c r="CH251" s="41"/>
      <c r="CI251" s="44"/>
      <c r="CJ251" s="44"/>
    </row>
    <row r="252" spans="2:88" x14ac:dyDescent="0.35">
      <c r="B252" s="65">
        <v>249</v>
      </c>
      <c r="C252" s="51" t="s">
        <v>113</v>
      </c>
      <c r="D252" s="60" t="s">
        <v>93</v>
      </c>
      <c r="E252" s="52"/>
      <c r="F252" s="37"/>
      <c r="G252" s="37"/>
      <c r="H252" s="37"/>
      <c r="I252" s="37"/>
      <c r="J252" s="37"/>
      <c r="K252" s="37"/>
      <c r="L252" s="37"/>
      <c r="M252" s="37"/>
      <c r="N252" s="37"/>
      <c r="O252" s="37"/>
      <c r="P252" s="37"/>
      <c r="Q252" s="37"/>
      <c r="R252" s="37"/>
      <c r="S252" s="37"/>
      <c r="T252" s="37"/>
      <c r="U252" s="37"/>
      <c r="V252" s="37"/>
      <c r="W252" s="37"/>
      <c r="X252" s="37"/>
      <c r="Y252" s="37"/>
      <c r="Z252" s="37"/>
      <c r="AA252" s="37"/>
      <c r="AB252" s="37"/>
      <c r="AC252" s="37"/>
      <c r="AD252" s="37"/>
      <c r="AE252" s="37"/>
      <c r="AF252" s="37"/>
      <c r="AG252" s="37"/>
      <c r="AH252" s="37"/>
      <c r="AI252" s="37"/>
      <c r="AJ252" s="37"/>
      <c r="AK252" s="37"/>
      <c r="AL252" s="37"/>
      <c r="AM252" s="37"/>
      <c r="AN252" s="37"/>
      <c r="AO252" s="37"/>
      <c r="AP252" s="37"/>
      <c r="AQ252" s="37"/>
      <c r="AR252" s="37"/>
      <c r="AS252" s="37"/>
      <c r="AT252" s="37"/>
      <c r="AU252" s="37"/>
      <c r="AV252" s="37"/>
      <c r="AW252" s="37"/>
      <c r="AX252" s="37"/>
      <c r="AY252" s="37"/>
      <c r="AZ252" s="37"/>
      <c r="BA252" s="37"/>
      <c r="BB252" s="37"/>
      <c r="BC252" s="37"/>
      <c r="BD252" s="37"/>
      <c r="BE252" s="37"/>
      <c r="BF252" s="37"/>
      <c r="BG252" s="37"/>
      <c r="BH252" s="37"/>
      <c r="BI252" s="37"/>
      <c r="BJ252" s="37"/>
      <c r="BK252" s="37"/>
      <c r="BL252" s="37"/>
      <c r="BM252" s="37"/>
      <c r="BN252" s="37"/>
      <c r="BO252" s="37"/>
      <c r="BP252" s="37"/>
      <c r="BQ252" s="37"/>
      <c r="BR252" s="37"/>
      <c r="BS252" s="37"/>
      <c r="BT252" s="37"/>
      <c r="BU252" s="37"/>
      <c r="BV252" s="37"/>
      <c r="BW252" s="37"/>
      <c r="BX252" s="37"/>
      <c r="BY252" s="37"/>
      <c r="BZ252" s="37"/>
      <c r="CA252" s="37"/>
      <c r="CB252" s="37"/>
      <c r="CC252" s="37"/>
      <c r="CD252" s="37"/>
      <c r="CE252" s="37"/>
      <c r="CF252" s="37"/>
      <c r="CG252" s="37"/>
      <c r="CH252" s="39"/>
      <c r="CI252" s="37"/>
      <c r="CJ252" s="37"/>
    </row>
    <row r="253" spans="2:88" ht="31.5" x14ac:dyDescent="0.35">
      <c r="B253" s="65">
        <v>250</v>
      </c>
      <c r="C253" s="51" t="s">
        <v>113</v>
      </c>
      <c r="D253" s="56" t="s">
        <v>278</v>
      </c>
      <c r="E253" s="52" t="s">
        <v>83</v>
      </c>
      <c r="F253" s="40">
        <v>77.7</v>
      </c>
      <c r="G253" s="40">
        <v>82.1</v>
      </c>
      <c r="H253" s="40">
        <v>83.4</v>
      </c>
      <c r="I253" s="40">
        <v>91.7</v>
      </c>
      <c r="J253" s="40">
        <v>67.099999999999994</v>
      </c>
      <c r="K253" s="40">
        <v>80.8</v>
      </c>
      <c r="L253" s="40">
        <v>94.5</v>
      </c>
      <c r="M253" s="40">
        <v>85.9</v>
      </c>
      <c r="N253" s="40">
        <v>95.1</v>
      </c>
      <c r="O253" s="40">
        <v>77.7</v>
      </c>
      <c r="P253" s="40">
        <v>64.2</v>
      </c>
      <c r="Q253" s="40">
        <v>80.7</v>
      </c>
      <c r="R253" s="40">
        <v>71.099999999999994</v>
      </c>
      <c r="S253" s="40">
        <v>87.4</v>
      </c>
      <c r="T253" s="40">
        <v>78</v>
      </c>
      <c r="U253" s="40">
        <v>75.400000000000006</v>
      </c>
      <c r="V253" s="40">
        <v>75.900000000000006</v>
      </c>
      <c r="W253" s="40">
        <v>89.9</v>
      </c>
      <c r="X253" s="40">
        <v>75.7</v>
      </c>
      <c r="Y253" s="40">
        <v>89.8</v>
      </c>
      <c r="Z253" s="40">
        <v>72.099999999999994</v>
      </c>
      <c r="AA253" s="40">
        <v>94.7</v>
      </c>
      <c r="AB253" s="40">
        <v>74.5</v>
      </c>
      <c r="AC253" s="40">
        <v>54.4</v>
      </c>
      <c r="AD253" s="40">
        <v>75.5</v>
      </c>
      <c r="AE253" s="40">
        <v>77.599999999999994</v>
      </c>
      <c r="AF253" s="40">
        <v>85.7</v>
      </c>
      <c r="AG253" s="40">
        <v>82.4</v>
      </c>
      <c r="AH253" s="40">
        <v>64.099999999999994</v>
      </c>
      <c r="AI253" s="40">
        <v>66.099999999999994</v>
      </c>
      <c r="AJ253" s="40">
        <v>88.2</v>
      </c>
      <c r="AK253" s="40">
        <v>88.4</v>
      </c>
      <c r="AL253" s="40">
        <v>77.8</v>
      </c>
      <c r="AM253" s="40">
        <v>79</v>
      </c>
      <c r="AN253" s="40">
        <v>89.5</v>
      </c>
      <c r="AO253" s="40">
        <v>93.4</v>
      </c>
      <c r="AP253" s="40">
        <v>79.7</v>
      </c>
      <c r="AQ253" s="40">
        <v>48.9</v>
      </c>
      <c r="AR253" s="40">
        <v>79.2</v>
      </c>
      <c r="AS253" s="40">
        <v>88.3</v>
      </c>
      <c r="AT253" s="40">
        <v>75.599999999999994</v>
      </c>
      <c r="AU253" s="40">
        <v>77.7</v>
      </c>
      <c r="AV253" s="40">
        <v>94</v>
      </c>
      <c r="AW253" s="40">
        <v>85.7</v>
      </c>
      <c r="AX253" s="40">
        <v>81.8</v>
      </c>
      <c r="AY253" s="40">
        <v>83.6</v>
      </c>
      <c r="AZ253" s="40">
        <v>71.099999999999994</v>
      </c>
      <c r="BA253" s="40">
        <v>79.400000000000006</v>
      </c>
      <c r="BB253" s="40">
        <v>91.7</v>
      </c>
      <c r="BC253" s="40">
        <v>93.4</v>
      </c>
      <c r="BD253" s="40">
        <v>67.5</v>
      </c>
      <c r="BE253" s="40">
        <v>78.3</v>
      </c>
      <c r="BF253" s="40">
        <v>85.4</v>
      </c>
      <c r="BG253" s="40">
        <v>75</v>
      </c>
      <c r="BH253" s="40">
        <v>73.099999999999994</v>
      </c>
      <c r="BI253" s="40">
        <v>62.2</v>
      </c>
      <c r="BJ253" s="40">
        <v>84.2</v>
      </c>
      <c r="BK253" s="40">
        <v>76.8</v>
      </c>
      <c r="BL253" s="40">
        <v>92.6</v>
      </c>
      <c r="BM253" s="40">
        <v>52.2</v>
      </c>
      <c r="BN253" s="40">
        <v>80.599999999999994</v>
      </c>
      <c r="BO253" s="40">
        <v>70.5</v>
      </c>
      <c r="BP253" s="40">
        <v>82</v>
      </c>
      <c r="BQ253" s="40">
        <v>96.3</v>
      </c>
      <c r="BR253" s="40">
        <v>61.2</v>
      </c>
      <c r="BS253" s="40">
        <v>73.5</v>
      </c>
      <c r="BT253" s="40">
        <v>67.900000000000006</v>
      </c>
      <c r="BU253" s="40">
        <v>64.2</v>
      </c>
      <c r="BV253" s="40">
        <v>85.6</v>
      </c>
      <c r="BW253" s="40">
        <v>93.6</v>
      </c>
      <c r="BX253" s="40">
        <v>76.099999999999994</v>
      </c>
      <c r="BY253" s="40">
        <v>63.8</v>
      </c>
      <c r="BZ253" s="40">
        <v>90.8</v>
      </c>
      <c r="CA253" s="40">
        <v>86.3</v>
      </c>
      <c r="CB253" s="40">
        <v>91.3</v>
      </c>
      <c r="CC253" s="40">
        <v>84.6</v>
      </c>
      <c r="CD253" s="40">
        <v>90.2</v>
      </c>
      <c r="CE253" s="40">
        <v>81.400000000000006</v>
      </c>
      <c r="CF253" s="40">
        <v>61.5</v>
      </c>
      <c r="CG253" s="40">
        <f>AVERAGE(F253:CF253)</f>
        <v>79.320253164556974</v>
      </c>
      <c r="CH253" s="39">
        <f>AVERAGE(I253,L253,N253:O253,R253:S253,W253,Y253,AA253,AE253,AJ253,AL253,AN253:AO253,AS253,AU253:AX253,BB253:BC253,BE253:BF253,BJ253,BL253,BQ253,BZ253:CA253,CC253:CE253)</f>
        <v>87.132258064516137</v>
      </c>
      <c r="CI253" s="37">
        <f t="shared" ref="CI253:CI255" si="86">AVERAGE(T253,AE253,O253,AQ253,AY253)</f>
        <v>73.16</v>
      </c>
      <c r="CJ253" s="37">
        <f t="shared" ref="CJ253:CJ255" si="87">AVERAGE(L253,N253,AS253,BJ253,BQ253)</f>
        <v>91.679999999999993</v>
      </c>
    </row>
    <row r="254" spans="2:88" ht="21" x14ac:dyDescent="0.35">
      <c r="B254" s="65">
        <v>251</v>
      </c>
      <c r="C254" s="51" t="s">
        <v>113</v>
      </c>
      <c r="D254" s="56" t="s">
        <v>279</v>
      </c>
      <c r="E254" s="52" t="s">
        <v>83</v>
      </c>
      <c r="F254" s="40">
        <v>87.6</v>
      </c>
      <c r="G254" s="40">
        <v>80.2</v>
      </c>
      <c r="H254" s="40">
        <v>85.6</v>
      </c>
      <c r="I254" s="40">
        <v>88.4</v>
      </c>
      <c r="J254" s="40">
        <v>84.7</v>
      </c>
      <c r="K254" s="40">
        <v>87.7</v>
      </c>
      <c r="L254" s="40">
        <v>94</v>
      </c>
      <c r="M254" s="40">
        <v>89.6</v>
      </c>
      <c r="N254" s="40">
        <v>93.1</v>
      </c>
      <c r="O254" s="40">
        <v>57.2</v>
      </c>
      <c r="P254" s="40">
        <v>87.7</v>
      </c>
      <c r="Q254" s="40">
        <v>80.2</v>
      </c>
      <c r="R254" s="40">
        <v>81</v>
      </c>
      <c r="S254" s="40">
        <v>75.900000000000006</v>
      </c>
      <c r="T254" s="40">
        <v>83.3</v>
      </c>
      <c r="U254" s="40">
        <v>84.3</v>
      </c>
      <c r="V254" s="40">
        <v>89.1</v>
      </c>
      <c r="W254" s="40">
        <v>71.2</v>
      </c>
      <c r="X254" s="40">
        <v>88</v>
      </c>
      <c r="Y254" s="40">
        <v>75.3</v>
      </c>
      <c r="Z254" s="40">
        <v>80.900000000000006</v>
      </c>
      <c r="AA254" s="40">
        <v>86.7</v>
      </c>
      <c r="AB254" s="40">
        <v>85.5</v>
      </c>
      <c r="AC254" s="40">
        <v>80.599999999999994</v>
      </c>
      <c r="AD254" s="40">
        <v>85.1</v>
      </c>
      <c r="AE254" s="40">
        <v>60.3</v>
      </c>
      <c r="AF254" s="40">
        <v>81.099999999999994</v>
      </c>
      <c r="AG254" s="40">
        <v>73.599999999999994</v>
      </c>
      <c r="AH254" s="40">
        <v>85.8</v>
      </c>
      <c r="AI254" s="40">
        <v>78.3</v>
      </c>
      <c r="AJ254" s="40">
        <v>80.7</v>
      </c>
      <c r="AK254" s="40">
        <v>85.3</v>
      </c>
      <c r="AL254" s="40">
        <v>68.2</v>
      </c>
      <c r="AM254" s="40">
        <v>86.2</v>
      </c>
      <c r="AN254" s="40">
        <v>85.9</v>
      </c>
      <c r="AO254" s="40">
        <v>87.4</v>
      </c>
      <c r="AP254" s="40">
        <v>79.5</v>
      </c>
      <c r="AQ254" s="40">
        <v>77.8</v>
      </c>
      <c r="AR254" s="40">
        <v>84.9</v>
      </c>
      <c r="AS254" s="40">
        <v>93.2</v>
      </c>
      <c r="AT254" s="40">
        <v>89.9</v>
      </c>
      <c r="AU254" s="40">
        <v>61.6</v>
      </c>
      <c r="AV254" s="40">
        <v>87.4</v>
      </c>
      <c r="AW254" s="40">
        <v>82.9</v>
      </c>
      <c r="AX254" s="40">
        <v>75.7</v>
      </c>
      <c r="AY254" s="40">
        <v>82.9</v>
      </c>
      <c r="AZ254" s="40">
        <v>77.900000000000006</v>
      </c>
      <c r="BA254" s="40">
        <v>84.2</v>
      </c>
      <c r="BB254" s="40">
        <v>84.4</v>
      </c>
      <c r="BC254" s="40">
        <v>83.4</v>
      </c>
      <c r="BD254" s="40">
        <v>80.3</v>
      </c>
      <c r="BE254" s="40">
        <v>64.099999999999994</v>
      </c>
      <c r="BF254" s="40">
        <v>85.4</v>
      </c>
      <c r="BG254" s="40">
        <v>87</v>
      </c>
      <c r="BH254" s="40">
        <v>89.4</v>
      </c>
      <c r="BI254" s="40">
        <v>82.4</v>
      </c>
      <c r="BJ254" s="40">
        <v>94.4</v>
      </c>
      <c r="BK254" s="40">
        <v>85.6</v>
      </c>
      <c r="BL254" s="40">
        <v>90.4</v>
      </c>
      <c r="BM254" s="40">
        <v>77.3</v>
      </c>
      <c r="BN254" s="40">
        <v>94.9</v>
      </c>
      <c r="BO254" s="40">
        <v>88.7</v>
      </c>
      <c r="BP254" s="40">
        <v>91.5</v>
      </c>
      <c r="BQ254" s="40">
        <v>92.8</v>
      </c>
      <c r="BR254" s="40">
        <v>82.1</v>
      </c>
      <c r="BS254" s="40">
        <v>90.6</v>
      </c>
      <c r="BT254" s="40">
        <v>76.8</v>
      </c>
      <c r="BU254" s="40">
        <v>87.5</v>
      </c>
      <c r="BV254" s="40">
        <v>90.9</v>
      </c>
      <c r="BW254" s="40">
        <v>95.4</v>
      </c>
      <c r="BX254" s="40">
        <v>84.7</v>
      </c>
      <c r="BY254" s="40">
        <v>88.1</v>
      </c>
      <c r="BZ254" s="40">
        <v>87.3</v>
      </c>
      <c r="CA254" s="40">
        <v>77</v>
      </c>
      <c r="CB254" s="40">
        <v>87.2</v>
      </c>
      <c r="CC254" s="40">
        <v>71</v>
      </c>
      <c r="CD254" s="40">
        <v>74.5</v>
      </c>
      <c r="CE254" s="40">
        <v>84.7</v>
      </c>
      <c r="CF254" s="40">
        <v>78.3</v>
      </c>
      <c r="CG254" s="40">
        <f>AVERAGE(F254:CF254)</f>
        <v>83.05949367088607</v>
      </c>
      <c r="CH254" s="39">
        <f>AVERAGE(I254,L254,N254:O254,R254:S254,W254,Y254,AA254,AE254,AJ254,AL254,AN254:AO254,AS254,AU254:AX254,BB254:BC254,BE254:BF254,BJ254,BL254,BQ254,BZ254:CA254,CC254:CE254)</f>
        <v>80.500000000000028</v>
      </c>
      <c r="CI254" s="37">
        <f t="shared" si="86"/>
        <v>72.3</v>
      </c>
      <c r="CJ254" s="37">
        <f t="shared" si="87"/>
        <v>93.500000000000014</v>
      </c>
    </row>
    <row r="255" spans="2:88" ht="21" x14ac:dyDescent="0.35">
      <c r="B255" s="65">
        <v>252</v>
      </c>
      <c r="C255" s="51" t="s">
        <v>113</v>
      </c>
      <c r="D255" s="56" t="s">
        <v>280</v>
      </c>
      <c r="E255" s="52" t="s">
        <v>126</v>
      </c>
      <c r="F255" s="40">
        <v>304</v>
      </c>
      <c r="G255" s="40">
        <v>278</v>
      </c>
      <c r="H255" s="40">
        <v>293</v>
      </c>
      <c r="I255" s="40">
        <v>333</v>
      </c>
      <c r="J255" s="40">
        <v>206</v>
      </c>
      <c r="K255" s="40">
        <v>251</v>
      </c>
      <c r="L255" s="40">
        <v>346</v>
      </c>
      <c r="M255" s="40">
        <v>271</v>
      </c>
      <c r="N255" s="40">
        <v>354</v>
      </c>
      <c r="O255" s="40">
        <v>279</v>
      </c>
      <c r="P255" s="40">
        <v>239</v>
      </c>
      <c r="Q255" s="40">
        <v>259</v>
      </c>
      <c r="R255" s="40">
        <v>287</v>
      </c>
      <c r="S255" s="40">
        <v>271</v>
      </c>
      <c r="T255" s="40">
        <v>242</v>
      </c>
      <c r="U255" s="40">
        <v>199</v>
      </c>
      <c r="V255" s="40">
        <v>252</v>
      </c>
      <c r="W255" s="40">
        <v>281</v>
      </c>
      <c r="X255" s="40">
        <v>290</v>
      </c>
      <c r="Y255" s="40">
        <v>313</v>
      </c>
      <c r="Z255" s="40">
        <v>294</v>
      </c>
      <c r="AA255" s="40">
        <v>290</v>
      </c>
      <c r="AB255" s="40">
        <v>250</v>
      </c>
      <c r="AC255" s="40">
        <v>280</v>
      </c>
      <c r="AD255" s="40">
        <v>257</v>
      </c>
      <c r="AE255" s="40">
        <v>257</v>
      </c>
      <c r="AF255" s="40">
        <v>298</v>
      </c>
      <c r="AG255" s="40">
        <v>315</v>
      </c>
      <c r="AH255" s="40">
        <v>267</v>
      </c>
      <c r="AI255" s="40">
        <v>260</v>
      </c>
      <c r="AJ255" s="40">
        <v>257</v>
      </c>
      <c r="AK255" s="40">
        <v>228</v>
      </c>
      <c r="AL255" s="40">
        <v>281</v>
      </c>
      <c r="AM255" s="40">
        <v>227</v>
      </c>
      <c r="AN255" s="40">
        <v>290</v>
      </c>
      <c r="AO255" s="40">
        <v>290</v>
      </c>
      <c r="AP255" s="40">
        <v>246</v>
      </c>
      <c r="AQ255" s="40">
        <v>184</v>
      </c>
      <c r="AR255" s="40">
        <v>257</v>
      </c>
      <c r="AS255" s="40">
        <v>316</v>
      </c>
      <c r="AT255" s="40">
        <v>169</v>
      </c>
      <c r="AU255" s="40">
        <v>315</v>
      </c>
      <c r="AV255" s="40">
        <v>292</v>
      </c>
      <c r="AW255" s="40">
        <v>101</v>
      </c>
      <c r="AX255" s="40">
        <v>285</v>
      </c>
      <c r="AY255" s="40">
        <v>182</v>
      </c>
      <c r="AZ255" s="40">
        <v>303</v>
      </c>
      <c r="BA255" s="40">
        <v>286</v>
      </c>
      <c r="BB255" s="40">
        <v>281</v>
      </c>
      <c r="BC255" s="40">
        <v>310</v>
      </c>
      <c r="BD255" s="40">
        <v>283</v>
      </c>
      <c r="BE255" s="40">
        <v>247</v>
      </c>
      <c r="BF255" s="40">
        <v>292</v>
      </c>
      <c r="BG255" s="40">
        <v>236</v>
      </c>
      <c r="BH255" s="40">
        <v>246</v>
      </c>
      <c r="BI255" s="40">
        <v>231</v>
      </c>
      <c r="BJ255" s="40">
        <v>371</v>
      </c>
      <c r="BK255" s="40">
        <v>224</v>
      </c>
      <c r="BL255" s="40">
        <v>394</v>
      </c>
      <c r="BM255" s="40">
        <v>220</v>
      </c>
      <c r="BN255" s="40">
        <v>205</v>
      </c>
      <c r="BO255" s="40">
        <v>218</v>
      </c>
      <c r="BP255" s="40">
        <v>283</v>
      </c>
      <c r="BQ255" s="40">
        <v>248</v>
      </c>
      <c r="BR255" s="40">
        <v>262</v>
      </c>
      <c r="BS255" s="40">
        <v>257</v>
      </c>
      <c r="BT255" s="40">
        <v>227</v>
      </c>
      <c r="BU255" s="40">
        <v>244</v>
      </c>
      <c r="BV255" s="40">
        <v>283</v>
      </c>
      <c r="BW255" s="40">
        <v>301</v>
      </c>
      <c r="BX255" s="40">
        <v>256</v>
      </c>
      <c r="BY255" s="40">
        <v>292</v>
      </c>
      <c r="BZ255" s="40">
        <v>299</v>
      </c>
      <c r="CA255" s="40">
        <v>297</v>
      </c>
      <c r="CB255" s="40">
        <v>252</v>
      </c>
      <c r="CC255" s="40">
        <v>280</v>
      </c>
      <c r="CD255" s="40">
        <v>268</v>
      </c>
      <c r="CE255" s="40">
        <v>311</v>
      </c>
      <c r="CF255" s="40">
        <v>220</v>
      </c>
      <c r="CG255" s="40"/>
      <c r="CH255" s="39">
        <f>AVERAGE(I255,L255,N255:O255,R255:S255,W255,Y255,AA255,AE255,AJ255,AL255,AN255:AO255,AS255,AU255:AX255,BB255:BC255,BE255:BF255,BJ255,BL255,BQ255,BZ255:CA255,CC255:CE255)</f>
        <v>291.48387096774195</v>
      </c>
      <c r="CI255" s="37">
        <f t="shared" si="86"/>
        <v>228.8</v>
      </c>
      <c r="CJ255" s="37">
        <f t="shared" si="87"/>
        <v>327</v>
      </c>
    </row>
    <row r="256" spans="2:88" x14ac:dyDescent="0.35">
      <c r="B256" s="65">
        <v>253</v>
      </c>
      <c r="C256" s="51" t="s">
        <v>113</v>
      </c>
      <c r="D256" s="56" t="s">
        <v>281</v>
      </c>
      <c r="E256" s="52" t="s">
        <v>201</v>
      </c>
      <c r="F256" s="37"/>
      <c r="G256" s="37"/>
      <c r="H256" s="37"/>
      <c r="I256" s="37">
        <v>28.3</v>
      </c>
      <c r="J256" s="37"/>
      <c r="K256" s="37"/>
      <c r="L256" s="37">
        <v>21</v>
      </c>
      <c r="M256" s="37"/>
      <c r="N256" s="37">
        <v>28.1</v>
      </c>
      <c r="O256" s="37">
        <v>6.2</v>
      </c>
      <c r="P256" s="37"/>
      <c r="Q256" s="37"/>
      <c r="R256" s="37">
        <v>29.6</v>
      </c>
      <c r="S256" s="37">
        <v>12.6</v>
      </c>
      <c r="T256" s="37"/>
      <c r="U256" s="37"/>
      <c r="V256" s="37"/>
      <c r="W256" s="37">
        <v>17.3</v>
      </c>
      <c r="X256" s="37"/>
      <c r="Y256" s="37"/>
      <c r="Z256" s="37"/>
      <c r="AA256" s="37">
        <v>22.3</v>
      </c>
      <c r="AB256" s="37"/>
      <c r="AC256" s="37"/>
      <c r="AD256" s="37"/>
      <c r="AE256" s="37">
        <v>8.1999999999999993</v>
      </c>
      <c r="AF256" s="37">
        <v>10.9</v>
      </c>
      <c r="AG256" s="37"/>
      <c r="AH256" s="37"/>
      <c r="AI256" s="37"/>
      <c r="AJ256" s="37">
        <v>7.6</v>
      </c>
      <c r="AK256" s="37"/>
      <c r="AL256" s="37">
        <v>7.9</v>
      </c>
      <c r="AM256" s="37"/>
      <c r="AN256" s="37">
        <v>142</v>
      </c>
      <c r="AO256" s="37">
        <v>24.2</v>
      </c>
      <c r="AP256" s="37"/>
      <c r="AQ256" s="37"/>
      <c r="AR256" s="37"/>
      <c r="AS256" s="37">
        <v>32.5</v>
      </c>
      <c r="AT256" s="37"/>
      <c r="AU256" s="37">
        <v>7.2</v>
      </c>
      <c r="AV256" s="37">
        <v>32.200000000000003</v>
      </c>
      <c r="AW256" s="37">
        <v>12.9</v>
      </c>
      <c r="AX256" s="37">
        <v>6.3</v>
      </c>
      <c r="AY256" s="37"/>
      <c r="AZ256" s="37"/>
      <c r="BA256" s="37"/>
      <c r="BB256" s="37">
        <v>19.399999999999999</v>
      </c>
      <c r="BC256" s="37">
        <v>11.9</v>
      </c>
      <c r="BD256" s="37"/>
      <c r="BE256" s="37">
        <v>13.3</v>
      </c>
      <c r="BF256" s="37">
        <v>28.1</v>
      </c>
      <c r="BG256" s="37"/>
      <c r="BH256" s="37"/>
      <c r="BI256" s="37"/>
      <c r="BJ256" s="37">
        <v>49.1</v>
      </c>
      <c r="BK256" s="37"/>
      <c r="BL256" s="37">
        <v>16.2</v>
      </c>
      <c r="BM256" s="37"/>
      <c r="BN256" s="37"/>
      <c r="BO256" s="37"/>
      <c r="BP256" s="37"/>
      <c r="BQ256" s="37">
        <v>25</v>
      </c>
      <c r="BR256" s="37"/>
      <c r="BS256" s="37"/>
      <c r="BT256" s="37"/>
      <c r="BU256" s="37"/>
      <c r="BV256" s="37"/>
      <c r="BW256" s="37"/>
      <c r="BX256" s="37"/>
      <c r="BY256" s="37"/>
      <c r="BZ256" s="37">
        <v>22.9</v>
      </c>
      <c r="CA256" s="37">
        <v>18.8</v>
      </c>
      <c r="CB256" s="37"/>
      <c r="CC256" s="37">
        <v>3.1</v>
      </c>
      <c r="CD256" s="37">
        <v>18.5</v>
      </c>
      <c r="CE256" s="37">
        <v>77.2</v>
      </c>
      <c r="CF256" s="37"/>
      <c r="CG256" s="37"/>
      <c r="CH256" s="42"/>
      <c r="CI256" s="37"/>
      <c r="CJ256" s="37"/>
    </row>
    <row r="257" spans="1:88" x14ac:dyDescent="0.35">
      <c r="B257" s="65">
        <v>254</v>
      </c>
      <c r="C257" s="51" t="s">
        <v>113</v>
      </c>
      <c r="D257" s="56"/>
      <c r="E257" s="52"/>
      <c r="F257" s="37"/>
      <c r="G257" s="37"/>
      <c r="H257" s="37"/>
      <c r="I257" s="37"/>
      <c r="J257" s="37"/>
      <c r="K257" s="37"/>
      <c r="L257" s="37"/>
      <c r="M257" s="37"/>
      <c r="N257" s="37"/>
      <c r="O257" s="37"/>
      <c r="P257" s="37"/>
      <c r="Q257" s="37"/>
      <c r="R257" s="37"/>
      <c r="S257" s="37"/>
      <c r="T257" s="37"/>
      <c r="U257" s="37"/>
      <c r="V257" s="37"/>
      <c r="W257" s="37"/>
      <c r="X257" s="37"/>
      <c r="Y257" s="37"/>
      <c r="Z257" s="37"/>
      <c r="AA257" s="37"/>
      <c r="AB257" s="37"/>
      <c r="AC257" s="37"/>
      <c r="AD257" s="37"/>
      <c r="AE257" s="37"/>
      <c r="AF257" s="37"/>
      <c r="AG257" s="37"/>
      <c r="AH257" s="37"/>
      <c r="AI257" s="37"/>
      <c r="AJ257" s="37"/>
      <c r="AK257" s="37"/>
      <c r="AL257" s="37"/>
      <c r="AM257" s="37"/>
      <c r="AN257" s="37"/>
      <c r="AO257" s="37"/>
      <c r="AP257" s="37"/>
      <c r="AQ257" s="37"/>
      <c r="AR257" s="37"/>
      <c r="AS257" s="37"/>
      <c r="AT257" s="37"/>
      <c r="AU257" s="37"/>
      <c r="AV257" s="37"/>
      <c r="AW257" s="37"/>
      <c r="AX257" s="37"/>
      <c r="AY257" s="37"/>
      <c r="AZ257" s="37"/>
      <c r="BA257" s="37"/>
      <c r="BB257" s="37"/>
      <c r="BC257" s="37"/>
      <c r="BD257" s="37"/>
      <c r="BE257" s="37"/>
      <c r="BF257" s="37"/>
      <c r="BG257" s="37"/>
      <c r="BH257" s="37"/>
      <c r="BI257" s="37"/>
      <c r="BJ257" s="37"/>
      <c r="BK257" s="37"/>
      <c r="BL257" s="37"/>
      <c r="BM257" s="37"/>
      <c r="BN257" s="37"/>
      <c r="BO257" s="37"/>
      <c r="BP257" s="37"/>
      <c r="BQ257" s="37"/>
      <c r="BR257" s="37"/>
      <c r="BS257" s="37"/>
      <c r="BT257" s="37"/>
      <c r="BU257" s="37"/>
      <c r="BV257" s="37"/>
      <c r="BW257" s="37"/>
      <c r="BX257" s="37"/>
      <c r="BY257" s="37"/>
      <c r="BZ257" s="37"/>
      <c r="CA257" s="37"/>
      <c r="CB257" s="37"/>
      <c r="CC257" s="37"/>
      <c r="CD257" s="37"/>
      <c r="CE257" s="37"/>
      <c r="CF257" s="37"/>
      <c r="CG257" s="37"/>
      <c r="CH257" s="42"/>
      <c r="CI257" s="37"/>
      <c r="CJ257" s="37"/>
    </row>
    <row r="258" spans="1:88" x14ac:dyDescent="0.35">
      <c r="B258" s="65">
        <v>255</v>
      </c>
      <c r="C258" s="51" t="s">
        <v>113</v>
      </c>
      <c r="D258" s="56"/>
      <c r="E258" s="52"/>
      <c r="F258" s="37"/>
      <c r="G258" s="37"/>
      <c r="H258" s="37"/>
      <c r="I258" s="37"/>
      <c r="J258" s="37"/>
      <c r="K258" s="37"/>
      <c r="L258" s="37"/>
      <c r="M258" s="37"/>
      <c r="N258" s="37"/>
      <c r="O258" s="37"/>
      <c r="P258" s="37"/>
      <c r="Q258" s="37"/>
      <c r="R258" s="37"/>
      <c r="S258" s="37"/>
      <c r="T258" s="37"/>
      <c r="U258" s="37"/>
      <c r="V258" s="37"/>
      <c r="W258" s="37"/>
      <c r="X258" s="37"/>
      <c r="Y258" s="37"/>
      <c r="Z258" s="37"/>
      <c r="AA258" s="37"/>
      <c r="AB258" s="37"/>
      <c r="AC258" s="37"/>
      <c r="AD258" s="37"/>
      <c r="AE258" s="37"/>
      <c r="AF258" s="37"/>
      <c r="AG258" s="37"/>
      <c r="AH258" s="37"/>
      <c r="AI258" s="37"/>
      <c r="AJ258" s="37"/>
      <c r="AK258" s="37"/>
      <c r="AL258" s="37"/>
      <c r="AM258" s="37"/>
      <c r="AN258" s="37"/>
      <c r="AO258" s="37"/>
      <c r="AP258" s="37"/>
      <c r="AQ258" s="37"/>
      <c r="AR258" s="37"/>
      <c r="AS258" s="37"/>
      <c r="AT258" s="37"/>
      <c r="AU258" s="37"/>
      <c r="AV258" s="37"/>
      <c r="AW258" s="37"/>
      <c r="AX258" s="37"/>
      <c r="AY258" s="37"/>
      <c r="AZ258" s="37"/>
      <c r="BA258" s="37"/>
      <c r="BB258" s="37"/>
      <c r="BC258" s="37"/>
      <c r="BD258" s="37"/>
      <c r="BE258" s="37"/>
      <c r="BF258" s="37"/>
      <c r="BG258" s="37"/>
      <c r="BH258" s="37"/>
      <c r="BI258" s="37"/>
      <c r="BJ258" s="37"/>
      <c r="BK258" s="37"/>
      <c r="BL258" s="37"/>
      <c r="BM258" s="37"/>
      <c r="BN258" s="37"/>
      <c r="BO258" s="37"/>
      <c r="BP258" s="37"/>
      <c r="BQ258" s="37"/>
      <c r="BR258" s="37"/>
      <c r="BS258" s="37"/>
      <c r="BT258" s="37"/>
      <c r="BU258" s="37"/>
      <c r="BV258" s="37"/>
      <c r="BW258" s="37"/>
      <c r="BX258" s="37"/>
      <c r="BY258" s="37"/>
      <c r="BZ258" s="37"/>
      <c r="CA258" s="37"/>
      <c r="CB258" s="37"/>
      <c r="CC258" s="37"/>
      <c r="CD258" s="37"/>
      <c r="CE258" s="37"/>
      <c r="CF258" s="37"/>
      <c r="CG258" s="37"/>
      <c r="CH258" s="42"/>
      <c r="CI258" s="37"/>
      <c r="CJ258" s="37"/>
    </row>
    <row r="259" spans="1:88" x14ac:dyDescent="0.35">
      <c r="B259" s="65">
        <v>256</v>
      </c>
      <c r="C259" s="51" t="s">
        <v>113</v>
      </c>
      <c r="D259" s="56"/>
      <c r="E259" s="52"/>
      <c r="F259" s="37"/>
      <c r="G259" s="37"/>
      <c r="H259" s="37"/>
      <c r="I259" s="37"/>
      <c r="J259" s="37"/>
      <c r="K259" s="37"/>
      <c r="L259" s="37"/>
      <c r="M259" s="37"/>
      <c r="N259" s="37"/>
      <c r="O259" s="37"/>
      <c r="P259" s="37"/>
      <c r="Q259" s="37"/>
      <c r="R259" s="37"/>
      <c r="S259" s="37"/>
      <c r="T259" s="37"/>
      <c r="U259" s="37"/>
      <c r="V259" s="37"/>
      <c r="W259" s="37"/>
      <c r="X259" s="37"/>
      <c r="Y259" s="37"/>
      <c r="Z259" s="37"/>
      <c r="AA259" s="37"/>
      <c r="AB259" s="37"/>
      <c r="AC259" s="37"/>
      <c r="AD259" s="37"/>
      <c r="AE259" s="37"/>
      <c r="AF259" s="37"/>
      <c r="AG259" s="37"/>
      <c r="AH259" s="37"/>
      <c r="AI259" s="37"/>
      <c r="AJ259" s="37"/>
      <c r="AK259" s="37"/>
      <c r="AL259" s="37"/>
      <c r="AM259" s="37"/>
      <c r="AN259" s="37"/>
      <c r="AO259" s="37"/>
      <c r="AP259" s="37"/>
      <c r="AQ259" s="37"/>
      <c r="AR259" s="37"/>
      <c r="AS259" s="37"/>
      <c r="AT259" s="37"/>
      <c r="AU259" s="37"/>
      <c r="AV259" s="37"/>
      <c r="AW259" s="37"/>
      <c r="AX259" s="37"/>
      <c r="AY259" s="37"/>
      <c r="AZ259" s="37"/>
      <c r="BA259" s="37"/>
      <c r="BB259" s="37"/>
      <c r="BC259" s="37"/>
      <c r="BD259" s="37"/>
      <c r="BE259" s="37"/>
      <c r="BF259" s="37"/>
      <c r="BG259" s="37"/>
      <c r="BH259" s="37"/>
      <c r="BI259" s="37"/>
      <c r="BJ259" s="37"/>
      <c r="BK259" s="37"/>
      <c r="BL259" s="37"/>
      <c r="BM259" s="37"/>
      <c r="BN259" s="37"/>
      <c r="BO259" s="37"/>
      <c r="BP259" s="37"/>
      <c r="BQ259" s="37"/>
      <c r="BR259" s="37"/>
      <c r="BS259" s="37"/>
      <c r="BT259" s="37"/>
      <c r="BU259" s="37"/>
      <c r="BV259" s="37"/>
      <c r="BW259" s="37"/>
      <c r="BX259" s="37"/>
      <c r="BY259" s="37"/>
      <c r="BZ259" s="37"/>
      <c r="CA259" s="37"/>
      <c r="CB259" s="37"/>
      <c r="CC259" s="37"/>
      <c r="CD259" s="37"/>
      <c r="CE259" s="37"/>
      <c r="CF259" s="37"/>
      <c r="CG259" s="37"/>
      <c r="CH259" s="42"/>
      <c r="CI259" s="37"/>
      <c r="CJ259" s="37"/>
    </row>
    <row r="260" spans="1:88" x14ac:dyDescent="0.35">
      <c r="B260" s="65">
        <v>257</v>
      </c>
      <c r="C260" s="51" t="s">
        <v>129</v>
      </c>
      <c r="D260" s="60" t="s">
        <v>130</v>
      </c>
      <c r="E260" s="52"/>
      <c r="F260" s="37"/>
      <c r="G260" s="37"/>
      <c r="H260" s="37"/>
      <c r="I260" s="37"/>
      <c r="J260" s="37"/>
      <c r="K260" s="37"/>
      <c r="L260" s="37"/>
      <c r="M260" s="37"/>
      <c r="N260" s="37"/>
      <c r="O260" s="37"/>
      <c r="P260" s="37"/>
      <c r="Q260" s="37"/>
      <c r="R260" s="37"/>
      <c r="S260" s="37"/>
      <c r="T260" s="37"/>
      <c r="U260" s="37"/>
      <c r="V260" s="37"/>
      <c r="W260" s="37"/>
      <c r="X260" s="37"/>
      <c r="Y260" s="37"/>
      <c r="Z260" s="37"/>
      <c r="AA260" s="37"/>
      <c r="AB260" s="37"/>
      <c r="AC260" s="37"/>
      <c r="AD260" s="37"/>
      <c r="AE260" s="37"/>
      <c r="AF260" s="37"/>
      <c r="AG260" s="37"/>
      <c r="AH260" s="37"/>
      <c r="AI260" s="37"/>
      <c r="AJ260" s="37"/>
      <c r="AK260" s="37"/>
      <c r="AL260" s="37"/>
      <c r="AM260" s="37"/>
      <c r="AN260" s="37"/>
      <c r="AO260" s="37"/>
      <c r="AP260" s="37"/>
      <c r="AQ260" s="37"/>
      <c r="AR260" s="37"/>
      <c r="AS260" s="37"/>
      <c r="AT260" s="37"/>
      <c r="AU260" s="37"/>
      <c r="AV260" s="37"/>
      <c r="AW260" s="37"/>
      <c r="AX260" s="37"/>
      <c r="AY260" s="37"/>
      <c r="AZ260" s="37"/>
      <c r="BA260" s="37"/>
      <c r="BB260" s="37"/>
      <c r="BC260" s="37"/>
      <c r="BD260" s="37"/>
      <c r="BE260" s="37"/>
      <c r="BF260" s="37"/>
      <c r="BG260" s="37"/>
      <c r="BH260" s="37"/>
      <c r="BI260" s="37"/>
      <c r="BJ260" s="37"/>
      <c r="BK260" s="37"/>
      <c r="BL260" s="37"/>
      <c r="BM260" s="37"/>
      <c r="BN260" s="37"/>
      <c r="BO260" s="37"/>
      <c r="BP260" s="37"/>
      <c r="BQ260" s="37"/>
      <c r="BR260" s="37"/>
      <c r="BS260" s="37"/>
      <c r="BT260" s="37"/>
      <c r="BU260" s="37"/>
      <c r="BV260" s="37"/>
      <c r="BW260" s="37"/>
      <c r="BX260" s="37"/>
      <c r="BY260" s="37"/>
      <c r="BZ260" s="37"/>
      <c r="CA260" s="37"/>
      <c r="CB260" s="37"/>
      <c r="CC260" s="37"/>
      <c r="CD260" s="37"/>
      <c r="CE260" s="37"/>
      <c r="CF260" s="37"/>
      <c r="CG260" s="37"/>
      <c r="CH260" s="39"/>
      <c r="CI260" s="37"/>
      <c r="CJ260" s="37"/>
    </row>
    <row r="261" spans="1:88" x14ac:dyDescent="0.35">
      <c r="B261" s="65">
        <v>258</v>
      </c>
      <c r="C261" s="51" t="s">
        <v>129</v>
      </c>
      <c r="D261" s="56" t="s">
        <v>209</v>
      </c>
      <c r="E261" s="54" t="s">
        <v>202</v>
      </c>
      <c r="F261" s="39">
        <v>69.88</v>
      </c>
      <c r="G261" s="39">
        <v>77.39</v>
      </c>
      <c r="H261" s="39">
        <v>78.89</v>
      </c>
      <c r="I261" s="39">
        <v>82.87</v>
      </c>
      <c r="J261" s="39">
        <v>85.77</v>
      </c>
      <c r="K261" s="39">
        <v>76.83</v>
      </c>
      <c r="L261" s="39">
        <v>79.64</v>
      </c>
      <c r="M261" s="39">
        <v>88.54</v>
      </c>
      <c r="N261" s="39">
        <v>82.03</v>
      </c>
      <c r="O261" s="39">
        <v>75.94</v>
      </c>
      <c r="P261" s="39">
        <v>82.9</v>
      </c>
      <c r="Q261" s="39">
        <v>79.819999999999993</v>
      </c>
      <c r="R261" s="39">
        <v>81.849999999999994</v>
      </c>
      <c r="S261" s="39">
        <v>84.02</v>
      </c>
      <c r="T261" s="39">
        <v>79.180000000000007</v>
      </c>
      <c r="U261" s="39">
        <v>81.819999999999993</v>
      </c>
      <c r="V261" s="39">
        <v>75.05</v>
      </c>
      <c r="W261" s="39">
        <v>78.5</v>
      </c>
      <c r="X261" s="39">
        <v>67.28</v>
      </c>
      <c r="Y261" s="39">
        <v>79.290000000000006</v>
      </c>
      <c r="Z261" s="39">
        <v>78.209999999999994</v>
      </c>
      <c r="AA261" s="39">
        <v>76.02</v>
      </c>
      <c r="AB261" s="39">
        <v>82.64</v>
      </c>
      <c r="AC261" s="39">
        <v>72.92</v>
      </c>
      <c r="AD261" s="39">
        <v>80.23</v>
      </c>
      <c r="AE261" s="39">
        <v>78.59</v>
      </c>
      <c r="AF261" s="39">
        <v>79.400000000000006</v>
      </c>
      <c r="AG261" s="39">
        <v>82.99</v>
      </c>
      <c r="AH261" s="39">
        <v>77.680000000000007</v>
      </c>
      <c r="AI261" s="39">
        <v>85.53</v>
      </c>
      <c r="AJ261" s="39">
        <v>77.959999999999994</v>
      </c>
      <c r="AK261" s="39">
        <v>81.709999999999994</v>
      </c>
      <c r="AL261" s="39">
        <v>80.150000000000006</v>
      </c>
      <c r="AM261" s="39">
        <v>84.99</v>
      </c>
      <c r="AN261" s="39">
        <v>81.22</v>
      </c>
      <c r="AO261" s="39">
        <v>83.36</v>
      </c>
      <c r="AP261" s="39">
        <v>86.9</v>
      </c>
      <c r="AQ261" s="39">
        <v>72.03</v>
      </c>
      <c r="AR261" s="39">
        <v>88.44</v>
      </c>
      <c r="AS261" s="39">
        <v>82.71</v>
      </c>
      <c r="AT261" s="39">
        <v>66.819999999999993</v>
      </c>
      <c r="AU261" s="39">
        <v>73.34</v>
      </c>
      <c r="AV261" s="39">
        <v>79.12</v>
      </c>
      <c r="AW261" s="39">
        <v>79.430000000000007</v>
      </c>
      <c r="AX261" s="39">
        <v>82.82</v>
      </c>
      <c r="AY261" s="39">
        <v>85.26</v>
      </c>
      <c r="AZ261" s="39">
        <v>82.74</v>
      </c>
      <c r="BA261" s="39">
        <v>77.98</v>
      </c>
      <c r="BB261" s="39">
        <v>71.98</v>
      </c>
      <c r="BC261" s="39">
        <v>78.2</v>
      </c>
      <c r="BD261" s="39">
        <v>77.959999999999994</v>
      </c>
      <c r="BE261" s="39">
        <v>81.3</v>
      </c>
      <c r="BF261" s="39">
        <v>83.33</v>
      </c>
      <c r="BG261" s="39">
        <v>75.31</v>
      </c>
      <c r="BH261" s="39">
        <v>76.510000000000005</v>
      </c>
      <c r="BI261" s="39">
        <v>81.069999999999993</v>
      </c>
      <c r="BJ261" s="39">
        <v>77.400000000000006</v>
      </c>
      <c r="BK261" s="39">
        <v>87.21</v>
      </c>
      <c r="BL261" s="39">
        <v>78.7</v>
      </c>
      <c r="BM261" s="39">
        <v>77.41</v>
      </c>
      <c r="BN261" s="39">
        <v>74.930000000000007</v>
      </c>
      <c r="BO261" s="39">
        <v>72.13</v>
      </c>
      <c r="BP261" s="39">
        <v>73.13</v>
      </c>
      <c r="BQ261" s="39">
        <v>82.72</v>
      </c>
      <c r="BR261" s="39">
        <v>76.95</v>
      </c>
      <c r="BS261" s="39">
        <v>81.95</v>
      </c>
      <c r="BT261" s="39">
        <v>85.97</v>
      </c>
      <c r="BU261" s="39">
        <v>83.32</v>
      </c>
      <c r="BV261" s="39">
        <v>77.790000000000006</v>
      </c>
      <c r="BW261" s="39">
        <v>79.94</v>
      </c>
      <c r="BX261" s="39">
        <v>79.58</v>
      </c>
      <c r="BY261" s="39">
        <v>82.31</v>
      </c>
      <c r="BZ261" s="39">
        <v>71.209999999999994</v>
      </c>
      <c r="CA261" s="39">
        <v>82.33</v>
      </c>
      <c r="CB261" s="39">
        <v>79.819999999999993</v>
      </c>
      <c r="CC261" s="39">
        <v>77.08</v>
      </c>
      <c r="CD261" s="39">
        <v>79.61</v>
      </c>
      <c r="CE261" s="39">
        <v>81.12</v>
      </c>
      <c r="CF261" s="39">
        <v>91.67</v>
      </c>
      <c r="CG261" s="39">
        <v>79.599999999999994</v>
      </c>
      <c r="CH261" s="39">
        <f>AVERAGE(I261,L261,N261:O261,R261:S261,W261,Y261,AA261,AE261,AJ261,AL261,AN261:AO261,AS261,AU261:AX261,BB261:BC261,BE261:BF261,BJ261,BL261,BQ261,BZ261:CA261,CC261:CE261)</f>
        <v>79.478709677419346</v>
      </c>
      <c r="CI261" s="37">
        <f t="shared" ref="CI261:CI267" si="88">AVERAGE(T261,AE261,O261,AQ261,AY261)</f>
        <v>78.2</v>
      </c>
      <c r="CJ261" s="37">
        <f t="shared" ref="CJ261:CJ267" si="89">AVERAGE(L261,N261,AS261,BJ261,BQ261)</f>
        <v>80.900000000000006</v>
      </c>
    </row>
    <row r="262" spans="1:88" x14ac:dyDescent="0.35">
      <c r="B262" s="65">
        <v>259</v>
      </c>
      <c r="C262" s="51" t="s">
        <v>129</v>
      </c>
      <c r="D262" s="56" t="s">
        <v>210</v>
      </c>
      <c r="E262" s="54" t="s">
        <v>202</v>
      </c>
      <c r="F262" s="39">
        <v>47.04</v>
      </c>
      <c r="G262" s="39">
        <v>46.74</v>
      </c>
      <c r="H262" s="39">
        <v>46.84</v>
      </c>
      <c r="I262" s="39">
        <v>58.47</v>
      </c>
      <c r="J262" s="39">
        <v>54.7</v>
      </c>
      <c r="K262" s="39">
        <v>50.2</v>
      </c>
      <c r="L262" s="39">
        <v>55.42</v>
      </c>
      <c r="M262" s="39">
        <v>61.57</v>
      </c>
      <c r="N262" s="39">
        <v>54.73</v>
      </c>
      <c r="O262" s="39">
        <v>65.59</v>
      </c>
      <c r="P262" s="39">
        <v>56.09</v>
      </c>
      <c r="Q262" s="39">
        <v>55.87</v>
      </c>
      <c r="R262" s="39">
        <v>59.36</v>
      </c>
      <c r="S262" s="39">
        <v>60.86</v>
      </c>
      <c r="T262" s="39">
        <v>50.55</v>
      </c>
      <c r="U262" s="39">
        <v>50.44</v>
      </c>
      <c r="V262" s="39">
        <v>50.84</v>
      </c>
      <c r="W262" s="39">
        <v>55.85</v>
      </c>
      <c r="X262" s="39">
        <v>45.7</v>
      </c>
      <c r="Y262" s="39">
        <v>57.22</v>
      </c>
      <c r="Z262" s="39">
        <v>55.71</v>
      </c>
      <c r="AA262" s="39">
        <v>52.68</v>
      </c>
      <c r="AB262" s="39">
        <v>51.24</v>
      </c>
      <c r="AC262" s="39">
        <v>51.94</v>
      </c>
      <c r="AD262" s="39">
        <v>48.11</v>
      </c>
      <c r="AE262" s="39">
        <v>64.31</v>
      </c>
      <c r="AF262" s="39">
        <v>53.32</v>
      </c>
      <c r="AG262" s="39">
        <v>62</v>
      </c>
      <c r="AH262" s="39">
        <v>44.13</v>
      </c>
      <c r="AI262" s="39">
        <v>53.8</v>
      </c>
      <c r="AJ262" s="39">
        <v>54.77</v>
      </c>
      <c r="AK262" s="39">
        <v>54.35</v>
      </c>
      <c r="AL262" s="39">
        <v>65.69</v>
      </c>
      <c r="AM262" s="39">
        <v>55.6</v>
      </c>
      <c r="AN262" s="39">
        <v>55.1</v>
      </c>
      <c r="AO262" s="39">
        <v>59.24</v>
      </c>
      <c r="AP262" s="39">
        <v>54.29</v>
      </c>
      <c r="AQ262" s="39">
        <v>59.69</v>
      </c>
      <c r="AR262" s="39">
        <v>56.62</v>
      </c>
      <c r="AS262" s="39">
        <v>61.85</v>
      </c>
      <c r="AT262" s="39">
        <v>41.84</v>
      </c>
      <c r="AU262" s="39">
        <v>52.82</v>
      </c>
      <c r="AV262" s="39">
        <v>54.48</v>
      </c>
      <c r="AW262" s="39">
        <v>52.54</v>
      </c>
      <c r="AX262" s="39">
        <v>62.6</v>
      </c>
      <c r="AY262" s="39">
        <v>53.57</v>
      </c>
      <c r="AZ262" s="39">
        <v>59.13</v>
      </c>
      <c r="BA262" s="39">
        <v>55.36</v>
      </c>
      <c r="BB262" s="39">
        <v>56.83</v>
      </c>
      <c r="BC262" s="39">
        <v>55.62</v>
      </c>
      <c r="BD262" s="39">
        <v>52.2</v>
      </c>
      <c r="BE262" s="39">
        <v>59.54</v>
      </c>
      <c r="BF262" s="39">
        <v>58.36</v>
      </c>
      <c r="BG262" s="39">
        <v>44.83</v>
      </c>
      <c r="BH262" s="39">
        <v>46.13</v>
      </c>
      <c r="BI262" s="39">
        <v>57.76</v>
      </c>
      <c r="BJ262" s="39">
        <v>50.9</v>
      </c>
      <c r="BK262" s="39">
        <v>52.27</v>
      </c>
      <c r="BL262" s="39">
        <v>52.55</v>
      </c>
      <c r="BM262" s="39">
        <v>53.02</v>
      </c>
      <c r="BN262" s="39">
        <v>55.13</v>
      </c>
      <c r="BO262" s="39">
        <v>44.11</v>
      </c>
      <c r="BP262" s="39">
        <v>55.09</v>
      </c>
      <c r="BQ262" s="39">
        <v>58.66</v>
      </c>
      <c r="BR262" s="39">
        <v>58.22</v>
      </c>
      <c r="BS262" s="39">
        <v>46.23</v>
      </c>
      <c r="BT262" s="39">
        <v>52.68</v>
      </c>
      <c r="BU262" s="39">
        <v>52.87</v>
      </c>
      <c r="BV262" s="39">
        <v>51.77</v>
      </c>
      <c r="BW262" s="39">
        <v>54.54</v>
      </c>
      <c r="BX262" s="39">
        <v>58.29</v>
      </c>
      <c r="BY262" s="39">
        <v>56.28</v>
      </c>
      <c r="BZ262" s="39">
        <v>52.41</v>
      </c>
      <c r="CA262" s="39">
        <v>67.97</v>
      </c>
      <c r="CB262" s="39">
        <v>58.18</v>
      </c>
      <c r="CC262" s="39">
        <v>60.58</v>
      </c>
      <c r="CD262" s="39">
        <v>52.77</v>
      </c>
      <c r="CE262" s="39">
        <v>52.39</v>
      </c>
      <c r="CF262" s="39">
        <v>49.66</v>
      </c>
      <c r="CG262" s="39">
        <v>56.79</v>
      </c>
      <c r="CH262" s="39">
        <f>AVERAGE(I262,L262,N262:O262,R262:S262,W262,Y262,AA262,AE262,AJ262,AL262,AN262:AO262,AS262,AU262:AX262,BB262:BC262,BE262:BF262,BJ262,BL262,BQ262,BZ262:CA262,CC262:CE262)</f>
        <v>57.489032258064519</v>
      </c>
      <c r="CI262" s="37">
        <f t="shared" si="88"/>
        <v>58.741999999999997</v>
      </c>
      <c r="CJ262" s="37">
        <f t="shared" si="89"/>
        <v>56.311999999999998</v>
      </c>
    </row>
    <row r="263" spans="1:88" x14ac:dyDescent="0.35">
      <c r="B263" s="65">
        <v>260</v>
      </c>
      <c r="C263" s="51" t="s">
        <v>129</v>
      </c>
      <c r="D263" s="56" t="s">
        <v>211</v>
      </c>
      <c r="E263" s="54" t="s">
        <v>202</v>
      </c>
      <c r="F263" s="39">
        <v>45.41</v>
      </c>
      <c r="G263" s="39">
        <v>45.81</v>
      </c>
      <c r="H263" s="39">
        <v>43.51</v>
      </c>
      <c r="I263" s="39">
        <v>47.88</v>
      </c>
      <c r="J263" s="39">
        <v>51.05</v>
      </c>
      <c r="K263" s="39">
        <v>48.72</v>
      </c>
      <c r="L263" s="39">
        <v>43.37</v>
      </c>
      <c r="M263" s="39">
        <v>60.97</v>
      </c>
      <c r="N263" s="39">
        <v>48.38</v>
      </c>
      <c r="O263" s="39">
        <v>61.59</v>
      </c>
      <c r="P263" s="39">
        <v>50.59</v>
      </c>
      <c r="Q263" s="39">
        <v>59.62</v>
      </c>
      <c r="R263" s="39">
        <v>53.68</v>
      </c>
      <c r="S263" s="39">
        <v>57.05</v>
      </c>
      <c r="T263" s="39">
        <v>45.59</v>
      </c>
      <c r="U263" s="39">
        <v>51.24</v>
      </c>
      <c r="V263" s="39">
        <v>48.66</v>
      </c>
      <c r="W263" s="39">
        <v>46.93</v>
      </c>
      <c r="X263" s="39">
        <v>44.22</v>
      </c>
      <c r="Y263" s="39">
        <v>52.33</v>
      </c>
      <c r="Z263" s="39">
        <v>53.35</v>
      </c>
      <c r="AA263" s="39">
        <v>46.42</v>
      </c>
      <c r="AB263" s="39">
        <v>47.78</v>
      </c>
      <c r="AC263" s="39">
        <v>47.52</v>
      </c>
      <c r="AD263" s="39">
        <v>43.67</v>
      </c>
      <c r="AE263" s="39">
        <v>55.75</v>
      </c>
      <c r="AF263" s="39">
        <v>45.83</v>
      </c>
      <c r="AG263" s="39">
        <v>55.12</v>
      </c>
      <c r="AH263" s="39">
        <v>48.42</v>
      </c>
      <c r="AI263" s="39">
        <v>51.1</v>
      </c>
      <c r="AJ263" s="39">
        <v>47.43</v>
      </c>
      <c r="AK263" s="39">
        <v>45.5</v>
      </c>
      <c r="AL263" s="39">
        <v>60.12</v>
      </c>
      <c r="AM263" s="39">
        <v>47.57</v>
      </c>
      <c r="AN263" s="39">
        <v>45.47</v>
      </c>
      <c r="AO263" s="39">
        <v>50.73</v>
      </c>
      <c r="AP263" s="39">
        <v>53.21</v>
      </c>
      <c r="AQ263" s="39">
        <v>55.01</v>
      </c>
      <c r="AR263" s="39">
        <v>54</v>
      </c>
      <c r="AS263" s="39">
        <v>53.75</v>
      </c>
      <c r="AT263" s="39">
        <v>39.94</v>
      </c>
      <c r="AU263" s="39">
        <v>46.35</v>
      </c>
      <c r="AV263" s="39">
        <v>49.85</v>
      </c>
      <c r="AW263" s="39">
        <v>44.19</v>
      </c>
      <c r="AX263" s="39">
        <v>56.86</v>
      </c>
      <c r="AY263" s="39">
        <v>49.72</v>
      </c>
      <c r="AZ263" s="39">
        <v>57.96</v>
      </c>
      <c r="BA263" s="39">
        <v>54.87</v>
      </c>
      <c r="BB263" s="39">
        <v>50.83</v>
      </c>
      <c r="BC263" s="39">
        <v>47.63</v>
      </c>
      <c r="BD263" s="39">
        <v>56.75</v>
      </c>
      <c r="BE263" s="39">
        <v>52.8</v>
      </c>
      <c r="BF263" s="39">
        <v>50.18</v>
      </c>
      <c r="BG263" s="39">
        <v>41.25</v>
      </c>
      <c r="BH263" s="39">
        <v>40.74</v>
      </c>
      <c r="BI263" s="39">
        <v>50.42</v>
      </c>
      <c r="BJ263" s="39">
        <v>43.74</v>
      </c>
      <c r="BK263" s="39">
        <v>47.17</v>
      </c>
      <c r="BL263" s="39">
        <v>44.98</v>
      </c>
      <c r="BM263" s="39">
        <v>51.27</v>
      </c>
      <c r="BN263" s="39">
        <v>47.48</v>
      </c>
      <c r="BO263" s="39">
        <v>43.55</v>
      </c>
      <c r="BP263" s="39">
        <v>49.58</v>
      </c>
      <c r="BQ263" s="39">
        <v>49.78</v>
      </c>
      <c r="BR263" s="39">
        <v>53.62</v>
      </c>
      <c r="BS263" s="39">
        <v>38.409999999999997</v>
      </c>
      <c r="BT263" s="39">
        <v>58.16</v>
      </c>
      <c r="BU263" s="39">
        <v>47.43</v>
      </c>
      <c r="BV263" s="39">
        <v>46.55</v>
      </c>
      <c r="BW263" s="39">
        <v>48.78</v>
      </c>
      <c r="BX263" s="39">
        <v>51.75</v>
      </c>
      <c r="BY263" s="39">
        <v>50.83</v>
      </c>
      <c r="BZ263" s="39">
        <v>45.35</v>
      </c>
      <c r="CA263" s="39">
        <v>64.17</v>
      </c>
      <c r="CB263" s="39">
        <v>52.37</v>
      </c>
      <c r="CC263" s="39">
        <v>54.4</v>
      </c>
      <c r="CD263" s="39">
        <v>49.4</v>
      </c>
      <c r="CE263" s="39">
        <v>48.48</v>
      </c>
      <c r="CF263" s="39">
        <v>56.34</v>
      </c>
      <c r="CG263" s="39">
        <v>50.72</v>
      </c>
      <c r="CH263" s="39">
        <f>AVERAGE(I263,L263,N263:O263,R263:S263,W263,Y263,AA263,AE263,AJ263,AL263,AN263:AO263,AS263,AU263:AX263,BB263:BC263,BE263:BF263,BJ263,BL263,BQ263,BZ263:CA263,CC263:CE263)</f>
        <v>50.640967741935498</v>
      </c>
      <c r="CI263" s="37">
        <f t="shared" si="88"/>
        <v>53.531999999999996</v>
      </c>
      <c r="CJ263" s="37">
        <f t="shared" si="89"/>
        <v>47.804000000000002</v>
      </c>
    </row>
    <row r="264" spans="1:88" x14ac:dyDescent="0.35">
      <c r="B264" s="65">
        <v>261</v>
      </c>
      <c r="C264" s="51" t="s">
        <v>129</v>
      </c>
      <c r="D264" s="56" t="s">
        <v>212</v>
      </c>
      <c r="E264" s="54" t="s">
        <v>202</v>
      </c>
      <c r="F264" s="39">
        <v>86.21</v>
      </c>
      <c r="G264" s="39">
        <v>73.819999999999993</v>
      </c>
      <c r="H264" s="39">
        <v>74.489999999999995</v>
      </c>
      <c r="I264" s="39">
        <v>83.15</v>
      </c>
      <c r="J264" s="39">
        <v>68.7</v>
      </c>
      <c r="K264" s="39">
        <v>72.84</v>
      </c>
      <c r="L264" s="39">
        <v>78.400000000000006</v>
      </c>
      <c r="M264" s="39">
        <v>85.99</v>
      </c>
      <c r="N264" s="39">
        <v>89.95</v>
      </c>
      <c r="O264" s="39">
        <v>74.41</v>
      </c>
      <c r="P264" s="39">
        <v>75</v>
      </c>
      <c r="Q264" s="39">
        <v>82.06</v>
      </c>
      <c r="R264" s="39">
        <v>63.93</v>
      </c>
      <c r="S264" s="39">
        <v>74.459999999999994</v>
      </c>
      <c r="T264" s="39">
        <v>80.510000000000005</v>
      </c>
      <c r="U264" s="39">
        <v>75.11</v>
      </c>
      <c r="V264" s="39">
        <v>77.23</v>
      </c>
      <c r="W264" s="39">
        <v>81.02</v>
      </c>
      <c r="X264" s="39">
        <v>79.430000000000007</v>
      </c>
      <c r="Y264" s="39">
        <v>69.099999999999994</v>
      </c>
      <c r="Z264" s="39">
        <v>79.680000000000007</v>
      </c>
      <c r="AA264" s="39">
        <v>85.06</v>
      </c>
      <c r="AB264" s="39">
        <v>76.81</v>
      </c>
      <c r="AC264" s="39">
        <v>79.489999999999995</v>
      </c>
      <c r="AD264" s="39">
        <v>83.95</v>
      </c>
      <c r="AE264" s="39">
        <v>91.31</v>
      </c>
      <c r="AF264" s="39">
        <v>80.599999999999994</v>
      </c>
      <c r="AG264" s="39">
        <v>76.37</v>
      </c>
      <c r="AH264" s="39">
        <v>70.09</v>
      </c>
      <c r="AI264" s="39">
        <v>79.25</v>
      </c>
      <c r="AJ264" s="39">
        <v>81.63</v>
      </c>
      <c r="AK264" s="39">
        <v>82.51</v>
      </c>
      <c r="AL264" s="39">
        <v>79.540000000000006</v>
      </c>
      <c r="AM264" s="39">
        <v>76.44</v>
      </c>
      <c r="AN264" s="39">
        <v>80.94</v>
      </c>
      <c r="AO264" s="39">
        <v>74.459999999999994</v>
      </c>
      <c r="AP264" s="39">
        <v>78.17</v>
      </c>
      <c r="AQ264" s="39">
        <v>80.44</v>
      </c>
      <c r="AR264" s="39">
        <v>77.13</v>
      </c>
      <c r="AS264" s="39">
        <v>87.61</v>
      </c>
      <c r="AT264" s="39">
        <v>82.72</v>
      </c>
      <c r="AU264" s="39">
        <v>82.79</v>
      </c>
      <c r="AV264" s="39">
        <v>66.959999999999994</v>
      </c>
      <c r="AW264" s="39">
        <v>90.27</v>
      </c>
      <c r="AX264" s="39">
        <v>80.94</v>
      </c>
      <c r="AY264" s="39">
        <v>79.08</v>
      </c>
      <c r="AZ264" s="39">
        <v>81.33</v>
      </c>
      <c r="BA264" s="39">
        <v>87.91</v>
      </c>
      <c r="BB264" s="39">
        <v>88.57</v>
      </c>
      <c r="BC264" s="39">
        <v>83.49</v>
      </c>
      <c r="BD264" s="39">
        <v>77.92</v>
      </c>
      <c r="BE264" s="39">
        <v>73.06</v>
      </c>
      <c r="BF264" s="39">
        <v>68.86</v>
      </c>
      <c r="BG264" s="39">
        <v>77.69</v>
      </c>
      <c r="BH264" s="39">
        <v>77.930000000000007</v>
      </c>
      <c r="BI264" s="39">
        <v>77.09</v>
      </c>
      <c r="BJ264" s="39">
        <v>77.400000000000006</v>
      </c>
      <c r="BK264" s="39">
        <v>76.150000000000006</v>
      </c>
      <c r="BL264" s="39">
        <v>76.58</v>
      </c>
      <c r="BM264" s="39">
        <v>81.2</v>
      </c>
      <c r="BN264" s="39">
        <v>83.23</v>
      </c>
      <c r="BO264" s="39">
        <v>76.36</v>
      </c>
      <c r="BP264" s="39">
        <v>80.09</v>
      </c>
      <c r="BQ264" s="39">
        <v>83.07</v>
      </c>
      <c r="BR264" s="39">
        <v>77.489999999999995</v>
      </c>
      <c r="BS264" s="39">
        <v>84.18</v>
      </c>
      <c r="BT264" s="39">
        <v>81.56</v>
      </c>
      <c r="BU264" s="39">
        <v>79.97</v>
      </c>
      <c r="BV264" s="39">
        <v>86.91</v>
      </c>
      <c r="BW264" s="39">
        <v>82.5</v>
      </c>
      <c r="BX264" s="39">
        <v>74.989999999999995</v>
      </c>
      <c r="BY264" s="39">
        <v>76.819999999999993</v>
      </c>
      <c r="BZ264" s="39">
        <v>85.58</v>
      </c>
      <c r="CA264" s="39">
        <v>72.37</v>
      </c>
      <c r="CB264" s="39">
        <v>87.09</v>
      </c>
      <c r="CC264" s="39">
        <v>82.46</v>
      </c>
      <c r="CD264" s="39">
        <v>85.37</v>
      </c>
      <c r="CE264" s="39">
        <v>77.38</v>
      </c>
      <c r="CF264" s="39">
        <v>87.64</v>
      </c>
      <c r="CG264" s="39">
        <v>79.23</v>
      </c>
      <c r="CH264" s="39">
        <f>AVERAGE(I264,L264,N264:O264,R264:S264,W264,Y264,AA264,AE264,AJ264,AL264,AN264:AO264,AS264,AU264:AX264,BB264:BC264,BE264:BF264,BJ264,BL264,BQ264,BZ264:CA264,CC264:CE264)</f>
        <v>79.681290322580622</v>
      </c>
      <c r="CI264" s="37">
        <f t="shared" si="88"/>
        <v>81.149999999999991</v>
      </c>
      <c r="CJ264" s="37">
        <f t="shared" si="89"/>
        <v>83.286000000000001</v>
      </c>
    </row>
    <row r="265" spans="1:88" ht="21" x14ac:dyDescent="0.35">
      <c r="A265" s="57"/>
      <c r="B265" s="65">
        <v>262</v>
      </c>
      <c r="C265" s="51" t="s">
        <v>129</v>
      </c>
      <c r="D265" s="56" t="s">
        <v>304</v>
      </c>
      <c r="E265" s="54" t="s">
        <v>283</v>
      </c>
      <c r="F265" s="39">
        <v>25.470600000000001</v>
      </c>
      <c r="G265" s="39">
        <v>22.800599999999999</v>
      </c>
      <c r="H265" s="39">
        <v>17.635300000000001</v>
      </c>
      <c r="I265" s="39">
        <v>37.0197</v>
      </c>
      <c r="J265" s="39">
        <v>14.0807</v>
      </c>
      <c r="K265" s="39">
        <v>17.9572</v>
      </c>
      <c r="L265" s="39">
        <v>27.607500000000002</v>
      </c>
      <c r="M265" s="39">
        <v>27.002300000000002</v>
      </c>
      <c r="N265" s="39">
        <v>31.931699999999999</v>
      </c>
      <c r="O265" s="39">
        <v>28.075600000000001</v>
      </c>
      <c r="P265" s="39">
        <v>10.334300000000001</v>
      </c>
      <c r="Q265" s="39">
        <v>11.075100000000001</v>
      </c>
      <c r="R265" s="39">
        <v>15.127000000000001</v>
      </c>
      <c r="S265" s="39">
        <v>21.875800000000002</v>
      </c>
      <c r="T265" s="39">
        <v>11.887</v>
      </c>
      <c r="U265" s="39">
        <v>14.423</v>
      </c>
      <c r="V265" s="39">
        <v>17.9513</v>
      </c>
      <c r="W265" s="39">
        <v>22.639800000000001</v>
      </c>
      <c r="X265" s="39">
        <v>8.5195000000000007</v>
      </c>
      <c r="Y265" s="39">
        <v>28.411200000000001</v>
      </c>
      <c r="Z265" s="39">
        <v>9.4688999999999997</v>
      </c>
      <c r="AA265" s="39">
        <v>31.120100000000001</v>
      </c>
      <c r="AB265" s="39">
        <v>8.6052999999999997</v>
      </c>
      <c r="AC265" s="39">
        <v>19.3306</v>
      </c>
      <c r="AD265" s="39">
        <v>17.934000000000001</v>
      </c>
      <c r="AE265" s="39">
        <v>18.7532</v>
      </c>
      <c r="AF265" s="39">
        <v>34.033099999999997</v>
      </c>
      <c r="AG265" s="39">
        <v>10.772</v>
      </c>
      <c r="AH265" s="39">
        <v>27.3675</v>
      </c>
      <c r="AI265" s="39">
        <v>10.7721</v>
      </c>
      <c r="AJ265" s="39">
        <v>20.5168</v>
      </c>
      <c r="AK265" s="39">
        <v>2.6907000000000001</v>
      </c>
      <c r="AL265" s="39">
        <v>17.2211</v>
      </c>
      <c r="AM265" s="39">
        <v>10.893000000000001</v>
      </c>
      <c r="AN265" s="39">
        <v>20.693200000000001</v>
      </c>
      <c r="AO265" s="39">
        <v>23.113499999999998</v>
      </c>
      <c r="AP265" s="39">
        <v>12.1592</v>
      </c>
      <c r="AQ265" s="39">
        <v>21.106400000000001</v>
      </c>
      <c r="AR265" s="39">
        <v>24.773399999999999</v>
      </c>
      <c r="AS265" s="39">
        <v>20.619399999999999</v>
      </c>
      <c r="AT265" s="39">
        <v>14.9391</v>
      </c>
      <c r="AU265" s="39">
        <v>30.9725</v>
      </c>
      <c r="AV265" s="39">
        <v>35.135899999999999</v>
      </c>
      <c r="AW265" s="39">
        <v>36.454300000000003</v>
      </c>
      <c r="AX265" s="39">
        <v>15.404999999999999</v>
      </c>
      <c r="AY265" s="39">
        <v>17.4194</v>
      </c>
      <c r="AZ265" s="39">
        <v>13.041499999999999</v>
      </c>
      <c r="BA265" s="39">
        <v>18.727499999999999</v>
      </c>
      <c r="BB265" s="39">
        <v>22.427700000000002</v>
      </c>
      <c r="BC265" s="39">
        <v>26.1524</v>
      </c>
      <c r="BD265" s="39">
        <v>17.236999999999998</v>
      </c>
      <c r="BE265" s="39">
        <v>17.596900000000002</v>
      </c>
      <c r="BF265" s="39">
        <v>17.146699999999999</v>
      </c>
      <c r="BG265" s="39">
        <v>17.055499999999999</v>
      </c>
      <c r="BH265" s="39">
        <v>16.5185</v>
      </c>
      <c r="BI265" s="39">
        <v>12.9963</v>
      </c>
      <c r="BJ265" s="39">
        <v>19.678599999999999</v>
      </c>
      <c r="BK265" s="39">
        <v>10.5564</v>
      </c>
      <c r="BL265" s="39">
        <v>31.157499999999999</v>
      </c>
      <c r="BM265" s="39">
        <v>15.4071</v>
      </c>
      <c r="BN265" s="39">
        <v>3.0623</v>
      </c>
      <c r="BO265" s="39">
        <v>10.4575</v>
      </c>
      <c r="BP265" s="39">
        <v>8.4939999999999998</v>
      </c>
      <c r="BQ265" s="39">
        <v>37.0124</v>
      </c>
      <c r="BR265" s="39">
        <v>11.148999999999999</v>
      </c>
      <c r="BS265" s="39">
        <v>22.450800000000001</v>
      </c>
      <c r="BT265" s="39">
        <v>10.5303</v>
      </c>
      <c r="BU265" s="39">
        <v>10.2187</v>
      </c>
      <c r="BV265" s="39">
        <v>14.096500000000001</v>
      </c>
      <c r="BW265" s="39">
        <v>25.2088</v>
      </c>
      <c r="BX265" s="39">
        <v>13.825900000000001</v>
      </c>
      <c r="BY265" s="39">
        <v>7.9832000000000001</v>
      </c>
      <c r="BZ265" s="39">
        <v>21.727799999999998</v>
      </c>
      <c r="CA265" s="39">
        <v>21.105699999999999</v>
      </c>
      <c r="CB265" s="39">
        <v>27.255500000000001</v>
      </c>
      <c r="CC265" s="39">
        <v>28.9285</v>
      </c>
      <c r="CD265" s="39">
        <v>36.997300000000003</v>
      </c>
      <c r="CE265" s="39">
        <v>25.665299999999998</v>
      </c>
      <c r="CF265" s="39">
        <v>7.0843999999999996</v>
      </c>
      <c r="CG265" s="39">
        <v>22.8855</v>
      </c>
      <c r="CH265" s="39">
        <v>25.58902333333333</v>
      </c>
      <c r="CI265" s="37">
        <f t="shared" si="88"/>
        <v>19.448320000000002</v>
      </c>
      <c r="CJ265" s="37">
        <f t="shared" si="89"/>
        <v>27.36992</v>
      </c>
    </row>
    <row r="266" spans="1:88" ht="31.5" x14ac:dyDescent="0.35">
      <c r="A266" s="57"/>
      <c r="B266" s="65">
        <v>263</v>
      </c>
      <c r="C266" s="51" t="s">
        <v>129</v>
      </c>
      <c r="D266" s="56" t="s">
        <v>305</v>
      </c>
      <c r="E266" s="54" t="s">
        <v>283</v>
      </c>
      <c r="F266" s="39">
        <v>31.9499</v>
      </c>
      <c r="G266" s="39">
        <v>52.209200000000003</v>
      </c>
      <c r="H266" s="39">
        <v>32.171399999999998</v>
      </c>
      <c r="I266" s="39">
        <v>21.500299999999999</v>
      </c>
      <c r="J266" s="39">
        <v>48.005699999999997</v>
      </c>
      <c r="K266" s="39">
        <v>33.173299999999998</v>
      </c>
      <c r="L266" s="39">
        <v>27.289899999999999</v>
      </c>
      <c r="M266" s="39">
        <v>42.162199999999999</v>
      </c>
      <c r="N266" s="39">
        <v>21.9421</v>
      </c>
      <c r="O266" s="39">
        <v>28.888300000000001</v>
      </c>
      <c r="P266" s="39">
        <v>47.501899999999999</v>
      </c>
      <c r="Q266" s="39">
        <v>59.076500000000003</v>
      </c>
      <c r="R266" s="39">
        <v>29.7943</v>
      </c>
      <c r="S266" s="39">
        <v>32.949300000000001</v>
      </c>
      <c r="T266" s="39">
        <v>57.382599999999996</v>
      </c>
      <c r="U266" s="39">
        <v>35.203600000000002</v>
      </c>
      <c r="V266" s="39">
        <v>29.623999999999999</v>
      </c>
      <c r="W266" s="39">
        <v>32.072400000000002</v>
      </c>
      <c r="X266" s="39">
        <v>47.797499999999999</v>
      </c>
      <c r="Y266" s="39">
        <v>32.508499999999998</v>
      </c>
      <c r="Z266" s="39">
        <v>56.8018</v>
      </c>
      <c r="AA266" s="39">
        <v>32.8979</v>
      </c>
      <c r="AB266" s="39">
        <v>52.767800000000001</v>
      </c>
      <c r="AC266" s="39">
        <v>36.671100000000003</v>
      </c>
      <c r="AD266" s="39">
        <v>53.448599999999999</v>
      </c>
      <c r="AE266" s="39">
        <v>26.715499999999999</v>
      </c>
      <c r="AF266" s="39">
        <v>35.010199999999998</v>
      </c>
      <c r="AG266" s="39">
        <v>52.993000000000002</v>
      </c>
      <c r="AH266" s="39">
        <v>18.783200000000001</v>
      </c>
      <c r="AI266" s="39">
        <v>52.073799999999999</v>
      </c>
      <c r="AJ266" s="39">
        <v>24.679600000000001</v>
      </c>
      <c r="AK266" s="39">
        <v>63.581400000000002</v>
      </c>
      <c r="AL266" s="39">
        <v>48.0989</v>
      </c>
      <c r="AM266" s="39">
        <v>53.128500000000003</v>
      </c>
      <c r="AN266" s="39">
        <v>41.860700000000001</v>
      </c>
      <c r="AO266" s="39">
        <v>31.639399999999998</v>
      </c>
      <c r="AP266" s="39">
        <v>42.903399999999998</v>
      </c>
      <c r="AQ266" s="39">
        <v>32.393099999999997</v>
      </c>
      <c r="AR266" s="39">
        <v>40.341500000000003</v>
      </c>
      <c r="AS266" s="39">
        <v>31.368400000000001</v>
      </c>
      <c r="AT266" s="39">
        <v>63.007399999999997</v>
      </c>
      <c r="AU266" s="39">
        <v>20.6646</v>
      </c>
      <c r="AV266" s="39">
        <v>26.882300000000001</v>
      </c>
      <c r="AW266" s="39">
        <v>23.980899999999998</v>
      </c>
      <c r="AX266" s="39">
        <v>40.578299999999999</v>
      </c>
      <c r="AY266" s="39">
        <v>62.111400000000003</v>
      </c>
      <c r="AZ266" s="39">
        <v>47.582799999999999</v>
      </c>
      <c r="BA266" s="39">
        <v>53.064799999999998</v>
      </c>
      <c r="BB266" s="39">
        <v>33.314300000000003</v>
      </c>
      <c r="BC266" s="39">
        <v>32.322400000000002</v>
      </c>
      <c r="BD266" s="39">
        <v>38.781999999999996</v>
      </c>
      <c r="BE266" s="39">
        <v>42.439399999999999</v>
      </c>
      <c r="BF266" s="39">
        <v>33.765999999999998</v>
      </c>
      <c r="BG266" s="39">
        <v>37.704599999999999</v>
      </c>
      <c r="BH266" s="39">
        <v>46.392600000000002</v>
      </c>
      <c r="BI266" s="39">
        <v>47.118000000000002</v>
      </c>
      <c r="BJ266" s="39">
        <v>47.150399999999998</v>
      </c>
      <c r="BK266" s="39">
        <v>60.151400000000002</v>
      </c>
      <c r="BL266" s="39">
        <v>17.5823</v>
      </c>
      <c r="BM266" s="39">
        <v>39.895299999999999</v>
      </c>
      <c r="BN266" s="39">
        <v>66.1143</v>
      </c>
      <c r="BO266" s="39">
        <v>52.898699999999998</v>
      </c>
      <c r="BP266" s="39">
        <v>67.487200000000001</v>
      </c>
      <c r="BQ266" s="39">
        <v>28.148099999999999</v>
      </c>
      <c r="BR266" s="39">
        <v>37.490699999999997</v>
      </c>
      <c r="BS266" s="39">
        <v>40.069499999999998</v>
      </c>
      <c r="BT266" s="39">
        <v>57.044499999999999</v>
      </c>
      <c r="BU266" s="39">
        <v>54.752200000000002</v>
      </c>
      <c r="BV266" s="39">
        <v>46.834899999999998</v>
      </c>
      <c r="BW266" s="39">
        <v>41.8065</v>
      </c>
      <c r="BX266" s="39">
        <v>36.050400000000003</v>
      </c>
      <c r="BY266" s="39">
        <v>32.533099999999997</v>
      </c>
      <c r="BZ266" s="39">
        <v>18.589099999999998</v>
      </c>
      <c r="CA266" s="39">
        <v>33.119799999999998</v>
      </c>
      <c r="CB266" s="39">
        <v>43.904200000000003</v>
      </c>
      <c r="CC266" s="39">
        <v>33.11</v>
      </c>
      <c r="CD266" s="39">
        <v>16.415600000000001</v>
      </c>
      <c r="CE266" s="39">
        <v>36.7226</v>
      </c>
      <c r="CF266" s="39">
        <v>34.500399999999999</v>
      </c>
      <c r="CG266" s="39">
        <v>35.456099999999999</v>
      </c>
      <c r="CH266" s="39">
        <v>30.587440000000001</v>
      </c>
      <c r="CI266" s="37">
        <f t="shared" si="88"/>
        <v>41.498179999999998</v>
      </c>
      <c r="CJ266" s="37">
        <f t="shared" si="89"/>
        <v>31.179780000000001</v>
      </c>
    </row>
    <row r="267" spans="1:88" x14ac:dyDescent="0.35">
      <c r="A267" s="57"/>
      <c r="B267" s="65">
        <v>264</v>
      </c>
      <c r="C267" s="51" t="s">
        <v>129</v>
      </c>
      <c r="D267" s="56" t="s">
        <v>302</v>
      </c>
      <c r="E267" s="54" t="s">
        <v>283</v>
      </c>
      <c r="F267" s="39">
        <v>45.287590000000002</v>
      </c>
      <c r="G267" s="39">
        <v>34.356619999999999</v>
      </c>
      <c r="H267" s="39">
        <v>44.883789999999998</v>
      </c>
      <c r="I267" s="39">
        <v>66.138949999999994</v>
      </c>
      <c r="J267" s="39">
        <v>43.406689999999998</v>
      </c>
      <c r="K267" s="39">
        <v>40.91207</v>
      </c>
      <c r="L267" s="39">
        <v>79.272679999999994</v>
      </c>
      <c r="M267" s="39">
        <v>34.424770000000002</v>
      </c>
      <c r="N267" s="39">
        <v>75.091300000000004</v>
      </c>
      <c r="O267" s="39">
        <v>39.020449999999997</v>
      </c>
      <c r="P267" s="39">
        <v>39.80939</v>
      </c>
      <c r="Q267" s="39">
        <v>39.474719999999998</v>
      </c>
      <c r="R267" s="39">
        <v>44.179049999999997</v>
      </c>
      <c r="S267" s="39">
        <v>39.212820000000001</v>
      </c>
      <c r="T267" s="39">
        <v>30.582350000000002</v>
      </c>
      <c r="U267" s="39">
        <v>39.18233</v>
      </c>
      <c r="V267" s="39">
        <v>42.452829999999999</v>
      </c>
      <c r="W267" s="39">
        <v>51.481870000000001</v>
      </c>
      <c r="X267" s="39">
        <v>37.554810000000003</v>
      </c>
      <c r="Y267" s="39">
        <v>42.773200000000003</v>
      </c>
      <c r="Z267" s="39">
        <v>43.621639999999999</v>
      </c>
      <c r="AA267" s="39">
        <v>71.221959999999996</v>
      </c>
      <c r="AB267" s="39">
        <v>31.94322</v>
      </c>
      <c r="AC267" s="39">
        <v>46.800780000000003</v>
      </c>
      <c r="AD267" s="39">
        <v>42.746780000000001</v>
      </c>
      <c r="AE267" s="39">
        <v>42.354219999999998</v>
      </c>
      <c r="AF267" s="39">
        <v>56.626600000000003</v>
      </c>
      <c r="AG267" s="39">
        <v>39.832039999999999</v>
      </c>
      <c r="AH267" s="39">
        <v>40.222490000000001</v>
      </c>
      <c r="AI267" s="39">
        <v>42.896909999999998</v>
      </c>
      <c r="AJ267" s="39">
        <v>56.876869999999997</v>
      </c>
      <c r="AK267" s="39">
        <v>47.046979999999998</v>
      </c>
      <c r="AL267" s="39">
        <v>44.70834</v>
      </c>
      <c r="AM267" s="39">
        <v>49.303539999999998</v>
      </c>
      <c r="AN267" s="39">
        <v>63.840739999999997</v>
      </c>
      <c r="AO267" s="39">
        <v>57.673409999999997</v>
      </c>
      <c r="AP267" s="39">
        <v>35.17465</v>
      </c>
      <c r="AQ267" s="39">
        <v>36.25741</v>
      </c>
      <c r="AR267" s="39">
        <v>56.168500000000002</v>
      </c>
      <c r="AS267" s="39">
        <v>71.554090000000002</v>
      </c>
      <c r="AT267" s="39">
        <v>47.155790000000003</v>
      </c>
      <c r="AU267" s="39">
        <v>54.113750000000003</v>
      </c>
      <c r="AV267" s="39">
        <v>57.738109999999999</v>
      </c>
      <c r="AW267" s="39">
        <v>57.121040000000001</v>
      </c>
      <c r="AX267" s="39">
        <v>36.843249999999998</v>
      </c>
      <c r="AY267" s="39">
        <v>42.693779999999997</v>
      </c>
      <c r="AZ267" s="39">
        <v>45.552840000000003</v>
      </c>
      <c r="BA267" s="39">
        <v>36.860729999999997</v>
      </c>
      <c r="BB267" s="39">
        <v>64.706410000000005</v>
      </c>
      <c r="BC267" s="39">
        <v>64.533460000000005</v>
      </c>
      <c r="BD267" s="39">
        <v>44.573659999999997</v>
      </c>
      <c r="BE267" s="39">
        <v>49.755009999999999</v>
      </c>
      <c r="BF267" s="39">
        <v>57.37791</v>
      </c>
      <c r="BG267" s="39">
        <v>40.048279999999998</v>
      </c>
      <c r="BH267" s="39">
        <v>39.853290000000001</v>
      </c>
      <c r="BI267" s="39">
        <v>41.962110000000003</v>
      </c>
      <c r="BJ267" s="39">
        <v>70.011470000000003</v>
      </c>
      <c r="BK267" s="39">
        <v>33.580249999999999</v>
      </c>
      <c r="BL267" s="39">
        <v>60.414259999999999</v>
      </c>
      <c r="BM267" s="39">
        <v>33.444270000000003</v>
      </c>
      <c r="BN267" s="39">
        <v>73.668009999999995</v>
      </c>
      <c r="BO267" s="39">
        <v>44.063119999999998</v>
      </c>
      <c r="BP267" s="39">
        <v>40.985590000000002</v>
      </c>
      <c r="BQ267" s="39">
        <v>78.358050000000006</v>
      </c>
      <c r="BR267" s="39">
        <v>44.587029999999999</v>
      </c>
      <c r="BS267" s="39">
        <v>63.662030000000001</v>
      </c>
      <c r="BT267" s="39">
        <v>40.752009999999999</v>
      </c>
      <c r="BU267" s="39">
        <v>42.449330000000003</v>
      </c>
      <c r="BV267" s="39">
        <v>39.39378</v>
      </c>
      <c r="BW267" s="39">
        <v>33.07996</v>
      </c>
      <c r="BX267" s="39">
        <v>34.78969</v>
      </c>
      <c r="BY267" s="39">
        <v>43.428080000000001</v>
      </c>
      <c r="BZ267" s="39">
        <v>66.469260000000006</v>
      </c>
      <c r="CA267" s="39">
        <v>41.828299999999999</v>
      </c>
      <c r="CB267" s="39">
        <v>48.267249999999997</v>
      </c>
      <c r="CC267" s="39">
        <v>49.031610000000001</v>
      </c>
      <c r="CD267" s="39">
        <v>58.953830000000004</v>
      </c>
      <c r="CE267" s="39">
        <v>49.2044</v>
      </c>
      <c r="CF267" s="39">
        <v>47.422750000000001</v>
      </c>
      <c r="CG267" s="39">
        <v>52.268790000000003</v>
      </c>
      <c r="CH267" s="39">
        <v>56.343532666666668</v>
      </c>
      <c r="CI267" s="37">
        <f t="shared" si="88"/>
        <v>38.181641999999997</v>
      </c>
      <c r="CJ267" s="37">
        <f t="shared" si="89"/>
        <v>74.857517999999999</v>
      </c>
    </row>
    <row r="268" spans="1:88" x14ac:dyDescent="0.35">
      <c r="B268" s="65">
        <v>265</v>
      </c>
      <c r="C268" s="51"/>
      <c r="D268" s="56"/>
      <c r="E268" s="54"/>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c r="AD268" s="39"/>
      <c r="AE268" s="39"/>
      <c r="AF268" s="39"/>
      <c r="AG268" s="39"/>
      <c r="AH268" s="39"/>
      <c r="AI268" s="39"/>
      <c r="AJ268" s="39"/>
      <c r="AK268" s="39"/>
      <c r="AL268" s="39"/>
      <c r="AM268" s="39"/>
      <c r="AN268" s="39"/>
      <c r="AO268" s="39"/>
      <c r="AP268" s="39"/>
      <c r="AQ268" s="39"/>
      <c r="AR268" s="39"/>
      <c r="AS268" s="39"/>
      <c r="AT268" s="39"/>
      <c r="AU268" s="39"/>
      <c r="AV268" s="39"/>
      <c r="AW268" s="39"/>
      <c r="AX268" s="39"/>
      <c r="AY268" s="39"/>
      <c r="AZ268" s="39"/>
      <c r="BA268" s="39"/>
      <c r="BB268" s="39"/>
      <c r="BC268" s="39"/>
      <c r="BD268" s="39"/>
      <c r="BE268" s="39"/>
      <c r="BF268" s="39"/>
      <c r="BG268" s="39"/>
      <c r="BH268" s="39"/>
      <c r="BI268" s="39"/>
      <c r="BJ268" s="39"/>
      <c r="BK268" s="39"/>
      <c r="BL268" s="39"/>
      <c r="BM268" s="39"/>
      <c r="BN268" s="39"/>
      <c r="BO268" s="39"/>
      <c r="BP268" s="39"/>
      <c r="BQ268" s="39"/>
      <c r="BR268" s="39"/>
      <c r="BS268" s="39"/>
      <c r="BT268" s="39"/>
      <c r="BU268" s="39"/>
      <c r="BV268" s="39"/>
      <c r="BW268" s="39"/>
      <c r="BX268" s="39"/>
      <c r="BY268" s="39"/>
      <c r="BZ268" s="39"/>
      <c r="CA268" s="39"/>
      <c r="CB268" s="39"/>
      <c r="CC268" s="39"/>
      <c r="CD268" s="39"/>
      <c r="CE268" s="39"/>
      <c r="CF268" s="39"/>
      <c r="CG268" s="39"/>
      <c r="CH268" s="39"/>
      <c r="CI268" s="37"/>
      <c r="CJ268" s="37"/>
    </row>
    <row r="269" spans="1:88" x14ac:dyDescent="0.35">
      <c r="B269" s="65">
        <v>266</v>
      </c>
      <c r="C269" s="51"/>
      <c r="D269" s="56"/>
      <c r="E269" s="54"/>
      <c r="F269" s="39"/>
      <c r="G269" s="39"/>
      <c r="H269" s="39"/>
      <c r="I269" s="39"/>
      <c r="J269" s="39"/>
      <c r="K269" s="39"/>
      <c r="L269" s="39"/>
      <c r="M269" s="39"/>
      <c r="N269" s="39"/>
      <c r="O269" s="39"/>
      <c r="P269" s="39"/>
      <c r="Q269" s="39"/>
      <c r="R269" s="39"/>
      <c r="S269" s="39"/>
      <c r="T269" s="39"/>
      <c r="U269" s="39"/>
      <c r="V269" s="39"/>
      <c r="W269" s="39"/>
      <c r="X269" s="39"/>
      <c r="Y269" s="39"/>
      <c r="Z269" s="39"/>
      <c r="AA269" s="39"/>
      <c r="AB269" s="39"/>
      <c r="AC269" s="39"/>
      <c r="AD269" s="39"/>
      <c r="AE269" s="39"/>
      <c r="AF269" s="39"/>
      <c r="AG269" s="39"/>
      <c r="AH269" s="39"/>
      <c r="AI269" s="39"/>
      <c r="AJ269" s="39"/>
      <c r="AK269" s="39"/>
      <c r="AL269" s="39"/>
      <c r="AM269" s="39"/>
      <c r="AN269" s="39"/>
      <c r="AO269" s="39"/>
      <c r="AP269" s="39"/>
      <c r="AQ269" s="39"/>
      <c r="AR269" s="39"/>
      <c r="AS269" s="39"/>
      <c r="AT269" s="39"/>
      <c r="AU269" s="39"/>
      <c r="AV269" s="39"/>
      <c r="AW269" s="39"/>
      <c r="AX269" s="39"/>
      <c r="AY269" s="39"/>
      <c r="AZ269" s="39"/>
      <c r="BA269" s="39"/>
      <c r="BB269" s="39"/>
      <c r="BC269" s="39"/>
      <c r="BD269" s="39"/>
      <c r="BE269" s="39"/>
      <c r="BF269" s="39"/>
      <c r="BG269" s="39"/>
      <c r="BH269" s="39"/>
      <c r="BI269" s="39"/>
      <c r="BJ269" s="39"/>
      <c r="BK269" s="39"/>
      <c r="BL269" s="39"/>
      <c r="BM269" s="39"/>
      <c r="BN269" s="39"/>
      <c r="BO269" s="39"/>
      <c r="BP269" s="39"/>
      <c r="BQ269" s="39"/>
      <c r="BR269" s="39"/>
      <c r="BS269" s="39"/>
      <c r="BT269" s="39"/>
      <c r="BU269" s="39"/>
      <c r="BV269" s="39"/>
      <c r="BW269" s="39"/>
      <c r="BX269" s="39"/>
      <c r="BY269" s="39"/>
      <c r="BZ269" s="39"/>
      <c r="CA269" s="39"/>
      <c r="CB269" s="39"/>
      <c r="CC269" s="39"/>
      <c r="CD269" s="39"/>
      <c r="CE269" s="39"/>
      <c r="CF269" s="39"/>
      <c r="CG269" s="39"/>
      <c r="CH269" s="39"/>
      <c r="CI269" s="37"/>
      <c r="CJ269" s="37"/>
    </row>
    <row r="270" spans="1:88" x14ac:dyDescent="0.35">
      <c r="B270" s="65">
        <v>267</v>
      </c>
      <c r="C270" s="51"/>
      <c r="D270" s="56"/>
      <c r="E270" s="54"/>
      <c r="F270" s="39"/>
      <c r="G270" s="39"/>
      <c r="H270" s="39"/>
      <c r="I270" s="39"/>
      <c r="J270" s="39"/>
      <c r="K270" s="39"/>
      <c r="L270" s="39"/>
      <c r="M270" s="39"/>
      <c r="N270" s="39"/>
      <c r="O270" s="39"/>
      <c r="P270" s="39"/>
      <c r="Q270" s="39"/>
      <c r="R270" s="39"/>
      <c r="S270" s="39"/>
      <c r="T270" s="39"/>
      <c r="U270" s="39"/>
      <c r="V270" s="39"/>
      <c r="W270" s="39"/>
      <c r="X270" s="39"/>
      <c r="Y270" s="39"/>
      <c r="Z270" s="39"/>
      <c r="AA270" s="39"/>
      <c r="AB270" s="39"/>
      <c r="AC270" s="39"/>
      <c r="AD270" s="39"/>
      <c r="AE270" s="39"/>
      <c r="AF270" s="39"/>
      <c r="AG270" s="39"/>
      <c r="AH270" s="39"/>
      <c r="AI270" s="39"/>
      <c r="AJ270" s="39"/>
      <c r="AK270" s="39"/>
      <c r="AL270" s="39"/>
      <c r="AM270" s="39"/>
      <c r="AN270" s="39"/>
      <c r="AO270" s="39"/>
      <c r="AP270" s="39"/>
      <c r="AQ270" s="39"/>
      <c r="AR270" s="39"/>
      <c r="AS270" s="39"/>
      <c r="AT270" s="39"/>
      <c r="AU270" s="39"/>
      <c r="AV270" s="39"/>
      <c r="AW270" s="39"/>
      <c r="AX270" s="39"/>
      <c r="AY270" s="39"/>
      <c r="AZ270" s="39"/>
      <c r="BA270" s="39"/>
      <c r="BB270" s="39"/>
      <c r="BC270" s="39"/>
      <c r="BD270" s="39"/>
      <c r="BE270" s="39"/>
      <c r="BF270" s="39"/>
      <c r="BG270" s="39"/>
      <c r="BH270" s="39"/>
      <c r="BI270" s="39"/>
      <c r="BJ270" s="39"/>
      <c r="BK270" s="39"/>
      <c r="BL270" s="39"/>
      <c r="BM270" s="39"/>
      <c r="BN270" s="39"/>
      <c r="BO270" s="39"/>
      <c r="BP270" s="39"/>
      <c r="BQ270" s="39"/>
      <c r="BR270" s="39"/>
      <c r="BS270" s="39"/>
      <c r="BT270" s="39"/>
      <c r="BU270" s="39"/>
      <c r="BV270" s="39"/>
      <c r="BW270" s="39"/>
      <c r="BX270" s="39"/>
      <c r="BY270" s="39"/>
      <c r="BZ270" s="39"/>
      <c r="CA270" s="39"/>
      <c r="CB270" s="39"/>
      <c r="CC270" s="39"/>
      <c r="CD270" s="39"/>
      <c r="CE270" s="39"/>
      <c r="CF270" s="39"/>
      <c r="CG270" s="39"/>
      <c r="CH270" s="39"/>
      <c r="CI270" s="37"/>
      <c r="CJ270" s="37"/>
    </row>
    <row r="271" spans="1:88" x14ac:dyDescent="0.35">
      <c r="B271" s="65">
        <v>268</v>
      </c>
      <c r="C271" s="51"/>
      <c r="D271" s="56"/>
      <c r="E271" s="54"/>
      <c r="F271" s="39"/>
      <c r="G271" s="39"/>
      <c r="H271" s="39"/>
      <c r="I271" s="39"/>
      <c r="J271" s="39"/>
      <c r="K271" s="39"/>
      <c r="L271" s="39"/>
      <c r="M271" s="39"/>
      <c r="N271" s="39"/>
      <c r="O271" s="39"/>
      <c r="P271" s="39"/>
      <c r="Q271" s="39"/>
      <c r="R271" s="39"/>
      <c r="S271" s="39"/>
      <c r="T271" s="39"/>
      <c r="U271" s="39"/>
      <c r="V271" s="39"/>
      <c r="W271" s="39"/>
      <c r="X271" s="39"/>
      <c r="Y271" s="39"/>
      <c r="Z271" s="39"/>
      <c r="AA271" s="39"/>
      <c r="AB271" s="39"/>
      <c r="AC271" s="39"/>
      <c r="AD271" s="39"/>
      <c r="AE271" s="39"/>
      <c r="AF271" s="39"/>
      <c r="AG271" s="39"/>
      <c r="AH271" s="39"/>
      <c r="AI271" s="39"/>
      <c r="AJ271" s="39"/>
      <c r="AK271" s="39"/>
      <c r="AL271" s="39"/>
      <c r="AM271" s="39"/>
      <c r="AN271" s="39"/>
      <c r="AO271" s="39"/>
      <c r="AP271" s="39"/>
      <c r="AQ271" s="39"/>
      <c r="AR271" s="39"/>
      <c r="AS271" s="39"/>
      <c r="AT271" s="39"/>
      <c r="AU271" s="39"/>
      <c r="AV271" s="39"/>
      <c r="AW271" s="39"/>
      <c r="AX271" s="39"/>
      <c r="AY271" s="39"/>
      <c r="AZ271" s="39"/>
      <c r="BA271" s="39"/>
      <c r="BB271" s="39"/>
      <c r="BC271" s="39"/>
      <c r="BD271" s="39"/>
      <c r="BE271" s="39"/>
      <c r="BF271" s="39"/>
      <c r="BG271" s="39"/>
      <c r="BH271" s="39"/>
      <c r="BI271" s="39"/>
      <c r="BJ271" s="39"/>
      <c r="BK271" s="39"/>
      <c r="BL271" s="39"/>
      <c r="BM271" s="39"/>
      <c r="BN271" s="39"/>
      <c r="BO271" s="39"/>
      <c r="BP271" s="39"/>
      <c r="BQ271" s="39"/>
      <c r="BR271" s="39"/>
      <c r="BS271" s="39"/>
      <c r="BT271" s="39"/>
      <c r="BU271" s="39"/>
      <c r="BV271" s="39"/>
      <c r="BW271" s="39"/>
      <c r="BX271" s="39"/>
      <c r="BY271" s="39"/>
      <c r="BZ271" s="39"/>
      <c r="CA271" s="39"/>
      <c r="CB271" s="39"/>
      <c r="CC271" s="39"/>
      <c r="CD271" s="39"/>
      <c r="CE271" s="39"/>
      <c r="CF271" s="39"/>
      <c r="CG271" s="39"/>
      <c r="CH271" s="39"/>
      <c r="CI271" s="37"/>
      <c r="CJ271" s="37"/>
    </row>
    <row r="272" spans="1:88" x14ac:dyDescent="0.35">
      <c r="B272" s="65">
        <v>269</v>
      </c>
      <c r="C272" s="51"/>
      <c r="D272" s="56"/>
      <c r="E272" s="54"/>
      <c r="F272" s="39"/>
      <c r="G272" s="39"/>
      <c r="H272" s="39"/>
      <c r="I272" s="39"/>
      <c r="J272" s="39"/>
      <c r="K272" s="39"/>
      <c r="L272" s="39"/>
      <c r="M272" s="39"/>
      <c r="N272" s="39"/>
      <c r="O272" s="39"/>
      <c r="P272" s="39"/>
      <c r="Q272" s="39"/>
      <c r="R272" s="39"/>
      <c r="S272" s="39"/>
      <c r="T272" s="39"/>
      <c r="U272" s="39"/>
      <c r="V272" s="39"/>
      <c r="W272" s="39"/>
      <c r="X272" s="39"/>
      <c r="Y272" s="39"/>
      <c r="Z272" s="39"/>
      <c r="AA272" s="39"/>
      <c r="AB272" s="39"/>
      <c r="AC272" s="39"/>
      <c r="AD272" s="39"/>
      <c r="AE272" s="39"/>
      <c r="AF272" s="39"/>
      <c r="AG272" s="39"/>
      <c r="AH272" s="39"/>
      <c r="AI272" s="39"/>
      <c r="AJ272" s="39"/>
      <c r="AK272" s="39"/>
      <c r="AL272" s="39"/>
      <c r="AM272" s="39"/>
      <c r="AN272" s="39"/>
      <c r="AO272" s="39"/>
      <c r="AP272" s="39"/>
      <c r="AQ272" s="39"/>
      <c r="AR272" s="39"/>
      <c r="AS272" s="39"/>
      <c r="AT272" s="39"/>
      <c r="AU272" s="39"/>
      <c r="AV272" s="39"/>
      <c r="AW272" s="39"/>
      <c r="AX272" s="39"/>
      <c r="AY272" s="39"/>
      <c r="AZ272" s="39"/>
      <c r="BA272" s="39"/>
      <c r="BB272" s="39"/>
      <c r="BC272" s="39"/>
      <c r="BD272" s="39"/>
      <c r="BE272" s="39"/>
      <c r="BF272" s="39"/>
      <c r="BG272" s="39"/>
      <c r="BH272" s="39"/>
      <c r="BI272" s="39"/>
      <c r="BJ272" s="39"/>
      <c r="BK272" s="39"/>
      <c r="BL272" s="39"/>
      <c r="BM272" s="39"/>
      <c r="BN272" s="39"/>
      <c r="BO272" s="39"/>
      <c r="BP272" s="39"/>
      <c r="BQ272" s="39"/>
      <c r="BR272" s="39"/>
      <c r="BS272" s="39"/>
      <c r="BT272" s="39"/>
      <c r="BU272" s="39"/>
      <c r="BV272" s="39"/>
      <c r="BW272" s="39"/>
      <c r="BX272" s="39"/>
      <c r="BY272" s="39"/>
      <c r="BZ272" s="39"/>
      <c r="CA272" s="39"/>
      <c r="CB272" s="39"/>
      <c r="CC272" s="39"/>
      <c r="CD272" s="39"/>
      <c r="CE272" s="39"/>
      <c r="CF272" s="39"/>
      <c r="CG272" s="39"/>
      <c r="CH272" s="39"/>
      <c r="CI272" s="37"/>
      <c r="CJ272" s="37"/>
    </row>
    <row r="273" spans="2:88" x14ac:dyDescent="0.35">
      <c r="B273" s="65">
        <v>270</v>
      </c>
      <c r="C273" s="51"/>
      <c r="D273" s="56"/>
      <c r="E273" s="54"/>
      <c r="F273" s="39"/>
      <c r="G273" s="39"/>
      <c r="H273" s="39"/>
      <c r="I273" s="39"/>
      <c r="J273" s="39"/>
      <c r="K273" s="39"/>
      <c r="L273" s="39"/>
      <c r="M273" s="39"/>
      <c r="N273" s="39"/>
      <c r="O273" s="39"/>
      <c r="P273" s="39"/>
      <c r="Q273" s="39"/>
      <c r="R273" s="39"/>
      <c r="S273" s="39"/>
      <c r="T273" s="39"/>
      <c r="U273" s="39"/>
      <c r="V273" s="39"/>
      <c r="W273" s="39"/>
      <c r="X273" s="39"/>
      <c r="Y273" s="39"/>
      <c r="Z273" s="39"/>
      <c r="AA273" s="39"/>
      <c r="AB273" s="39"/>
      <c r="AC273" s="39"/>
      <c r="AD273" s="39"/>
      <c r="AE273" s="39"/>
      <c r="AF273" s="39"/>
      <c r="AG273" s="39"/>
      <c r="AH273" s="39"/>
      <c r="AI273" s="39"/>
      <c r="AJ273" s="39"/>
      <c r="AK273" s="39"/>
      <c r="AL273" s="39"/>
      <c r="AM273" s="39"/>
      <c r="AN273" s="39"/>
      <c r="AO273" s="39"/>
      <c r="AP273" s="39"/>
      <c r="AQ273" s="39"/>
      <c r="AR273" s="39"/>
      <c r="AS273" s="39"/>
      <c r="AT273" s="39"/>
      <c r="AU273" s="39"/>
      <c r="AV273" s="39"/>
      <c r="AW273" s="39"/>
      <c r="AX273" s="39"/>
      <c r="AY273" s="39"/>
      <c r="AZ273" s="39"/>
      <c r="BA273" s="39"/>
      <c r="BB273" s="39"/>
      <c r="BC273" s="39"/>
      <c r="BD273" s="39"/>
      <c r="BE273" s="39"/>
      <c r="BF273" s="39"/>
      <c r="BG273" s="39"/>
      <c r="BH273" s="39"/>
      <c r="BI273" s="39"/>
      <c r="BJ273" s="39"/>
      <c r="BK273" s="39"/>
      <c r="BL273" s="39"/>
      <c r="BM273" s="39"/>
      <c r="BN273" s="39"/>
      <c r="BO273" s="39"/>
      <c r="BP273" s="39"/>
      <c r="BQ273" s="39"/>
      <c r="BR273" s="39"/>
      <c r="BS273" s="39"/>
      <c r="BT273" s="39"/>
      <c r="BU273" s="39"/>
      <c r="BV273" s="39"/>
      <c r="BW273" s="39"/>
      <c r="BX273" s="39"/>
      <c r="BY273" s="39"/>
      <c r="BZ273" s="39"/>
      <c r="CA273" s="39"/>
      <c r="CB273" s="39"/>
      <c r="CC273" s="39"/>
      <c r="CD273" s="39"/>
      <c r="CE273" s="39"/>
      <c r="CF273" s="39"/>
      <c r="CG273" s="39"/>
      <c r="CH273" s="39"/>
      <c r="CI273" s="37"/>
      <c r="CJ273" s="37"/>
    </row>
    <row r="274" spans="2:88" x14ac:dyDescent="0.35">
      <c r="B274" s="65">
        <v>271</v>
      </c>
      <c r="C274" s="51"/>
      <c r="D274" s="56"/>
      <c r="E274" s="54"/>
      <c r="F274" s="39"/>
      <c r="G274" s="39"/>
      <c r="H274" s="39"/>
      <c r="I274" s="39"/>
      <c r="J274" s="39"/>
      <c r="K274" s="39"/>
      <c r="L274" s="39"/>
      <c r="M274" s="39"/>
      <c r="N274" s="39"/>
      <c r="O274" s="39"/>
      <c r="P274" s="39"/>
      <c r="Q274" s="39"/>
      <c r="R274" s="39"/>
      <c r="S274" s="39"/>
      <c r="T274" s="39"/>
      <c r="U274" s="39"/>
      <c r="V274" s="39"/>
      <c r="W274" s="39"/>
      <c r="X274" s="39"/>
      <c r="Y274" s="39"/>
      <c r="Z274" s="39"/>
      <c r="AA274" s="39"/>
      <c r="AB274" s="39"/>
      <c r="AC274" s="39"/>
      <c r="AD274" s="39"/>
      <c r="AE274" s="39"/>
      <c r="AF274" s="39"/>
      <c r="AG274" s="39"/>
      <c r="AH274" s="39"/>
      <c r="AI274" s="39"/>
      <c r="AJ274" s="39"/>
      <c r="AK274" s="39"/>
      <c r="AL274" s="39"/>
      <c r="AM274" s="39"/>
      <c r="AN274" s="39"/>
      <c r="AO274" s="39"/>
      <c r="AP274" s="39"/>
      <c r="AQ274" s="39"/>
      <c r="AR274" s="39"/>
      <c r="AS274" s="39"/>
      <c r="AT274" s="39"/>
      <c r="AU274" s="39"/>
      <c r="AV274" s="39"/>
      <c r="AW274" s="39"/>
      <c r="AX274" s="39"/>
      <c r="AY274" s="39"/>
      <c r="AZ274" s="39"/>
      <c r="BA274" s="39"/>
      <c r="BB274" s="39"/>
      <c r="BC274" s="39"/>
      <c r="BD274" s="39"/>
      <c r="BE274" s="39"/>
      <c r="BF274" s="39"/>
      <c r="BG274" s="39"/>
      <c r="BH274" s="39"/>
      <c r="BI274" s="39"/>
      <c r="BJ274" s="39"/>
      <c r="BK274" s="39"/>
      <c r="BL274" s="39"/>
      <c r="BM274" s="39"/>
      <c r="BN274" s="39"/>
      <c r="BO274" s="39"/>
      <c r="BP274" s="39"/>
      <c r="BQ274" s="39"/>
      <c r="BR274" s="39"/>
      <c r="BS274" s="39"/>
      <c r="BT274" s="39"/>
      <c r="BU274" s="39"/>
      <c r="BV274" s="39"/>
      <c r="BW274" s="39"/>
      <c r="BX274" s="39"/>
      <c r="BY274" s="39"/>
      <c r="BZ274" s="39"/>
      <c r="CA274" s="39"/>
      <c r="CB274" s="39"/>
      <c r="CC274" s="39"/>
      <c r="CD274" s="39"/>
      <c r="CE274" s="39"/>
      <c r="CF274" s="39"/>
      <c r="CG274" s="39"/>
      <c r="CH274" s="39"/>
      <c r="CI274" s="37"/>
      <c r="CJ274" s="37"/>
    </row>
    <row r="275" spans="2:88" x14ac:dyDescent="0.35">
      <c r="B275" s="65">
        <v>272</v>
      </c>
      <c r="C275" s="51"/>
      <c r="D275" s="56"/>
      <c r="E275" s="54"/>
      <c r="F275" s="39"/>
      <c r="G275" s="39"/>
      <c r="H275" s="39"/>
      <c r="I275" s="39"/>
      <c r="J275" s="39"/>
      <c r="K275" s="39"/>
      <c r="L275" s="39"/>
      <c r="M275" s="39"/>
      <c r="N275" s="39"/>
      <c r="O275" s="39"/>
      <c r="P275" s="39"/>
      <c r="Q275" s="39"/>
      <c r="R275" s="39"/>
      <c r="S275" s="39"/>
      <c r="T275" s="39"/>
      <c r="U275" s="39"/>
      <c r="V275" s="39"/>
      <c r="W275" s="39"/>
      <c r="X275" s="39"/>
      <c r="Y275" s="39"/>
      <c r="Z275" s="39"/>
      <c r="AA275" s="39"/>
      <c r="AB275" s="39"/>
      <c r="AC275" s="39"/>
      <c r="AD275" s="39"/>
      <c r="AE275" s="39"/>
      <c r="AF275" s="39"/>
      <c r="AG275" s="39"/>
      <c r="AH275" s="39"/>
      <c r="AI275" s="39"/>
      <c r="AJ275" s="39"/>
      <c r="AK275" s="39"/>
      <c r="AL275" s="39"/>
      <c r="AM275" s="39"/>
      <c r="AN275" s="39"/>
      <c r="AO275" s="39"/>
      <c r="AP275" s="39"/>
      <c r="AQ275" s="39"/>
      <c r="AR275" s="39"/>
      <c r="AS275" s="39"/>
      <c r="AT275" s="39"/>
      <c r="AU275" s="39"/>
      <c r="AV275" s="39"/>
      <c r="AW275" s="39"/>
      <c r="AX275" s="39"/>
      <c r="AY275" s="39"/>
      <c r="AZ275" s="39"/>
      <c r="BA275" s="39"/>
      <c r="BB275" s="39"/>
      <c r="BC275" s="39"/>
      <c r="BD275" s="39"/>
      <c r="BE275" s="39"/>
      <c r="BF275" s="39"/>
      <c r="BG275" s="39"/>
      <c r="BH275" s="39"/>
      <c r="BI275" s="39"/>
      <c r="BJ275" s="39"/>
      <c r="BK275" s="39"/>
      <c r="BL275" s="39"/>
      <c r="BM275" s="39"/>
      <c r="BN275" s="39"/>
      <c r="BO275" s="39"/>
      <c r="BP275" s="39"/>
      <c r="BQ275" s="39"/>
      <c r="BR275" s="39"/>
      <c r="BS275" s="39"/>
      <c r="BT275" s="39"/>
      <c r="BU275" s="39"/>
      <c r="BV275" s="39"/>
      <c r="BW275" s="39"/>
      <c r="BX275" s="39"/>
      <c r="BY275" s="39"/>
      <c r="BZ275" s="39"/>
      <c r="CA275" s="39"/>
      <c r="CB275" s="39"/>
      <c r="CC275" s="39"/>
      <c r="CD275" s="39"/>
      <c r="CE275" s="39"/>
      <c r="CF275" s="39"/>
      <c r="CG275" s="39"/>
      <c r="CH275" s="39"/>
      <c r="CI275" s="37"/>
      <c r="CJ275" s="37"/>
    </row>
    <row r="276" spans="2:88" x14ac:dyDescent="0.35">
      <c r="B276" s="65">
        <v>273</v>
      </c>
      <c r="C276" s="51"/>
      <c r="D276" s="56"/>
      <c r="E276" s="54"/>
      <c r="F276" s="39"/>
      <c r="G276" s="39"/>
      <c r="H276" s="39"/>
      <c r="I276" s="39"/>
      <c r="J276" s="39"/>
      <c r="K276" s="39"/>
      <c r="L276" s="39"/>
      <c r="M276" s="39"/>
      <c r="N276" s="39"/>
      <c r="O276" s="39"/>
      <c r="P276" s="39"/>
      <c r="Q276" s="39"/>
      <c r="R276" s="39"/>
      <c r="S276" s="39"/>
      <c r="T276" s="39"/>
      <c r="U276" s="39"/>
      <c r="V276" s="39"/>
      <c r="W276" s="39"/>
      <c r="X276" s="39"/>
      <c r="Y276" s="39"/>
      <c r="Z276" s="39"/>
      <c r="AA276" s="39"/>
      <c r="AB276" s="39"/>
      <c r="AC276" s="39"/>
      <c r="AD276" s="39"/>
      <c r="AE276" s="39"/>
      <c r="AF276" s="39"/>
      <c r="AG276" s="39"/>
      <c r="AH276" s="39"/>
      <c r="AI276" s="39"/>
      <c r="AJ276" s="39"/>
      <c r="AK276" s="39"/>
      <c r="AL276" s="39"/>
      <c r="AM276" s="39"/>
      <c r="AN276" s="39"/>
      <c r="AO276" s="39"/>
      <c r="AP276" s="39"/>
      <c r="AQ276" s="39"/>
      <c r="AR276" s="39"/>
      <c r="AS276" s="39"/>
      <c r="AT276" s="39"/>
      <c r="AU276" s="39"/>
      <c r="AV276" s="39"/>
      <c r="AW276" s="39"/>
      <c r="AX276" s="39"/>
      <c r="AY276" s="39"/>
      <c r="AZ276" s="39"/>
      <c r="BA276" s="39"/>
      <c r="BB276" s="39"/>
      <c r="BC276" s="39"/>
      <c r="BD276" s="39"/>
      <c r="BE276" s="39"/>
      <c r="BF276" s="39"/>
      <c r="BG276" s="39"/>
      <c r="BH276" s="39"/>
      <c r="BI276" s="39"/>
      <c r="BJ276" s="39"/>
      <c r="BK276" s="39"/>
      <c r="BL276" s="39"/>
      <c r="BM276" s="39"/>
      <c r="BN276" s="39"/>
      <c r="BO276" s="39"/>
      <c r="BP276" s="39"/>
      <c r="BQ276" s="39"/>
      <c r="BR276" s="39"/>
      <c r="BS276" s="39"/>
      <c r="BT276" s="39"/>
      <c r="BU276" s="39"/>
      <c r="BV276" s="39"/>
      <c r="BW276" s="39"/>
      <c r="BX276" s="39"/>
      <c r="BY276" s="39"/>
      <c r="BZ276" s="39"/>
      <c r="CA276" s="39"/>
      <c r="CB276" s="39"/>
      <c r="CC276" s="39"/>
      <c r="CD276" s="39"/>
      <c r="CE276" s="39"/>
      <c r="CF276" s="39"/>
      <c r="CG276" s="39"/>
      <c r="CH276" s="39"/>
      <c r="CI276" s="37"/>
      <c r="CJ276" s="37"/>
    </row>
    <row r="277" spans="2:88" x14ac:dyDescent="0.35">
      <c r="B277" s="65">
        <v>274</v>
      </c>
      <c r="C277" s="51"/>
      <c r="D277" s="56"/>
      <c r="E277" s="54"/>
      <c r="F277" s="39"/>
      <c r="G277" s="39"/>
      <c r="H277" s="39"/>
      <c r="I277" s="39"/>
      <c r="J277" s="39"/>
      <c r="K277" s="39"/>
      <c r="L277" s="39"/>
      <c r="M277" s="39"/>
      <c r="N277" s="39"/>
      <c r="O277" s="39"/>
      <c r="P277" s="39"/>
      <c r="Q277" s="39"/>
      <c r="R277" s="39"/>
      <c r="S277" s="39"/>
      <c r="T277" s="39"/>
      <c r="U277" s="39"/>
      <c r="V277" s="39"/>
      <c r="W277" s="39"/>
      <c r="X277" s="39"/>
      <c r="Y277" s="39"/>
      <c r="Z277" s="39"/>
      <c r="AA277" s="39"/>
      <c r="AB277" s="39"/>
      <c r="AC277" s="39"/>
      <c r="AD277" s="39"/>
      <c r="AE277" s="39"/>
      <c r="AF277" s="39"/>
      <c r="AG277" s="39"/>
      <c r="AH277" s="39"/>
      <c r="AI277" s="39"/>
      <c r="AJ277" s="39"/>
      <c r="AK277" s="39"/>
      <c r="AL277" s="39"/>
      <c r="AM277" s="39"/>
      <c r="AN277" s="39"/>
      <c r="AO277" s="39"/>
      <c r="AP277" s="39"/>
      <c r="AQ277" s="39"/>
      <c r="AR277" s="39"/>
      <c r="AS277" s="39"/>
      <c r="AT277" s="39"/>
      <c r="AU277" s="39"/>
      <c r="AV277" s="39"/>
      <c r="AW277" s="39"/>
      <c r="AX277" s="39"/>
      <c r="AY277" s="39"/>
      <c r="AZ277" s="39"/>
      <c r="BA277" s="39"/>
      <c r="BB277" s="39"/>
      <c r="BC277" s="39"/>
      <c r="BD277" s="39"/>
      <c r="BE277" s="39"/>
      <c r="BF277" s="39"/>
      <c r="BG277" s="39"/>
      <c r="BH277" s="39"/>
      <c r="BI277" s="39"/>
      <c r="BJ277" s="39"/>
      <c r="BK277" s="39"/>
      <c r="BL277" s="39"/>
      <c r="BM277" s="39"/>
      <c r="BN277" s="39"/>
      <c r="BO277" s="39"/>
      <c r="BP277" s="39"/>
      <c r="BQ277" s="39"/>
      <c r="BR277" s="39"/>
      <c r="BS277" s="39"/>
      <c r="BT277" s="39"/>
      <c r="BU277" s="39"/>
      <c r="BV277" s="39"/>
      <c r="BW277" s="39"/>
      <c r="BX277" s="39"/>
      <c r="BY277" s="39"/>
      <c r="BZ277" s="39"/>
      <c r="CA277" s="39"/>
      <c r="CB277" s="39"/>
      <c r="CC277" s="39"/>
      <c r="CD277" s="39"/>
      <c r="CE277" s="39"/>
      <c r="CF277" s="39"/>
      <c r="CG277" s="39"/>
      <c r="CH277" s="39"/>
      <c r="CI277" s="37"/>
      <c r="CJ277" s="37"/>
    </row>
    <row r="278" spans="2:88" x14ac:dyDescent="0.35">
      <c r="B278" s="65">
        <v>275</v>
      </c>
      <c r="C278" s="51"/>
      <c r="D278" s="56"/>
      <c r="E278" s="54"/>
      <c r="F278" s="39"/>
      <c r="G278" s="39"/>
      <c r="H278" s="39"/>
      <c r="I278" s="39"/>
      <c r="J278" s="39"/>
      <c r="K278" s="39"/>
      <c r="L278" s="39"/>
      <c r="M278" s="39"/>
      <c r="N278" s="39"/>
      <c r="O278" s="39"/>
      <c r="P278" s="39"/>
      <c r="Q278" s="39"/>
      <c r="R278" s="39"/>
      <c r="S278" s="39"/>
      <c r="T278" s="39"/>
      <c r="U278" s="39"/>
      <c r="V278" s="39"/>
      <c r="W278" s="39"/>
      <c r="X278" s="39"/>
      <c r="Y278" s="39"/>
      <c r="Z278" s="39"/>
      <c r="AA278" s="39"/>
      <c r="AB278" s="39"/>
      <c r="AC278" s="39"/>
      <c r="AD278" s="39"/>
      <c r="AE278" s="39"/>
      <c r="AF278" s="39"/>
      <c r="AG278" s="39"/>
      <c r="AH278" s="39"/>
      <c r="AI278" s="39"/>
      <c r="AJ278" s="39"/>
      <c r="AK278" s="39"/>
      <c r="AL278" s="39"/>
      <c r="AM278" s="39"/>
      <c r="AN278" s="39"/>
      <c r="AO278" s="39"/>
      <c r="AP278" s="39"/>
      <c r="AQ278" s="39"/>
      <c r="AR278" s="39"/>
      <c r="AS278" s="39"/>
      <c r="AT278" s="39"/>
      <c r="AU278" s="39"/>
      <c r="AV278" s="39"/>
      <c r="AW278" s="39"/>
      <c r="AX278" s="39"/>
      <c r="AY278" s="39"/>
      <c r="AZ278" s="39"/>
      <c r="BA278" s="39"/>
      <c r="BB278" s="39"/>
      <c r="BC278" s="39"/>
      <c r="BD278" s="39"/>
      <c r="BE278" s="39"/>
      <c r="BF278" s="39"/>
      <c r="BG278" s="39"/>
      <c r="BH278" s="39"/>
      <c r="BI278" s="39"/>
      <c r="BJ278" s="39"/>
      <c r="BK278" s="39"/>
      <c r="BL278" s="39"/>
      <c r="BM278" s="39"/>
      <c r="BN278" s="39"/>
      <c r="BO278" s="39"/>
      <c r="BP278" s="39"/>
      <c r="BQ278" s="39"/>
      <c r="BR278" s="39"/>
      <c r="BS278" s="39"/>
      <c r="BT278" s="39"/>
      <c r="BU278" s="39"/>
      <c r="BV278" s="39"/>
      <c r="BW278" s="39"/>
      <c r="BX278" s="39"/>
      <c r="BY278" s="39"/>
      <c r="BZ278" s="39"/>
      <c r="CA278" s="39"/>
      <c r="CB278" s="39"/>
      <c r="CC278" s="39"/>
      <c r="CD278" s="39"/>
      <c r="CE278" s="39"/>
      <c r="CF278" s="39"/>
      <c r="CG278" s="39"/>
      <c r="CH278" s="39"/>
      <c r="CI278" s="37"/>
      <c r="CJ278" s="37"/>
    </row>
    <row r="279" spans="2:88" x14ac:dyDescent="0.35">
      <c r="B279" s="65">
        <v>276</v>
      </c>
      <c r="C279" s="51"/>
      <c r="D279" s="56"/>
      <c r="E279" s="54"/>
      <c r="F279" s="39"/>
      <c r="G279" s="39"/>
      <c r="H279" s="39"/>
      <c r="I279" s="39"/>
      <c r="J279" s="39"/>
      <c r="K279" s="39"/>
      <c r="L279" s="39"/>
      <c r="M279" s="39"/>
      <c r="N279" s="39"/>
      <c r="O279" s="39"/>
      <c r="P279" s="39"/>
      <c r="Q279" s="39"/>
      <c r="R279" s="39"/>
      <c r="S279" s="39"/>
      <c r="T279" s="39"/>
      <c r="U279" s="39"/>
      <c r="V279" s="39"/>
      <c r="W279" s="39"/>
      <c r="X279" s="39"/>
      <c r="Y279" s="39"/>
      <c r="Z279" s="39"/>
      <c r="AA279" s="39"/>
      <c r="AB279" s="39"/>
      <c r="AC279" s="39"/>
      <c r="AD279" s="39"/>
      <c r="AE279" s="39"/>
      <c r="AF279" s="39"/>
      <c r="AG279" s="39"/>
      <c r="AH279" s="39"/>
      <c r="AI279" s="39"/>
      <c r="AJ279" s="39"/>
      <c r="AK279" s="39"/>
      <c r="AL279" s="39"/>
      <c r="AM279" s="39"/>
      <c r="AN279" s="39"/>
      <c r="AO279" s="39"/>
      <c r="AP279" s="39"/>
      <c r="AQ279" s="39"/>
      <c r="AR279" s="39"/>
      <c r="AS279" s="39"/>
      <c r="AT279" s="39"/>
      <c r="AU279" s="39"/>
      <c r="AV279" s="39"/>
      <c r="AW279" s="39"/>
      <c r="AX279" s="39"/>
      <c r="AY279" s="39"/>
      <c r="AZ279" s="39"/>
      <c r="BA279" s="39"/>
      <c r="BB279" s="39"/>
      <c r="BC279" s="39"/>
      <c r="BD279" s="39"/>
      <c r="BE279" s="39"/>
      <c r="BF279" s="39"/>
      <c r="BG279" s="39"/>
      <c r="BH279" s="39"/>
      <c r="BI279" s="39"/>
      <c r="BJ279" s="39"/>
      <c r="BK279" s="39"/>
      <c r="BL279" s="39"/>
      <c r="BM279" s="39"/>
      <c r="BN279" s="39"/>
      <c r="BO279" s="39"/>
      <c r="BP279" s="39"/>
      <c r="BQ279" s="39"/>
      <c r="BR279" s="39"/>
      <c r="BS279" s="39"/>
      <c r="BT279" s="39"/>
      <c r="BU279" s="39"/>
      <c r="BV279" s="39"/>
      <c r="BW279" s="39"/>
      <c r="BX279" s="39"/>
      <c r="BY279" s="39"/>
      <c r="BZ279" s="39"/>
      <c r="CA279" s="39"/>
      <c r="CB279" s="39"/>
      <c r="CC279" s="39"/>
      <c r="CD279" s="39"/>
      <c r="CE279" s="39"/>
      <c r="CF279" s="39"/>
      <c r="CG279" s="39"/>
      <c r="CH279" s="39"/>
      <c r="CI279" s="37"/>
      <c r="CJ279" s="37"/>
    </row>
    <row r="280" spans="2:88" x14ac:dyDescent="0.35">
      <c r="B280" s="65">
        <v>277</v>
      </c>
      <c r="C280" s="51"/>
      <c r="D280" s="56"/>
      <c r="E280" s="54"/>
      <c r="F280" s="39"/>
      <c r="G280" s="39"/>
      <c r="H280" s="39"/>
      <c r="I280" s="39"/>
      <c r="J280" s="39"/>
      <c r="K280" s="39"/>
      <c r="L280" s="39"/>
      <c r="M280" s="39"/>
      <c r="N280" s="39"/>
      <c r="O280" s="39"/>
      <c r="P280" s="39"/>
      <c r="Q280" s="39"/>
      <c r="R280" s="39"/>
      <c r="S280" s="39"/>
      <c r="T280" s="39"/>
      <c r="U280" s="39"/>
      <c r="V280" s="39"/>
      <c r="W280" s="39"/>
      <c r="X280" s="39"/>
      <c r="Y280" s="39"/>
      <c r="Z280" s="39"/>
      <c r="AA280" s="39"/>
      <c r="AB280" s="39"/>
      <c r="AC280" s="39"/>
      <c r="AD280" s="39"/>
      <c r="AE280" s="39"/>
      <c r="AF280" s="39"/>
      <c r="AG280" s="39"/>
      <c r="AH280" s="39"/>
      <c r="AI280" s="39"/>
      <c r="AJ280" s="39"/>
      <c r="AK280" s="39"/>
      <c r="AL280" s="39"/>
      <c r="AM280" s="39"/>
      <c r="AN280" s="39"/>
      <c r="AO280" s="39"/>
      <c r="AP280" s="39"/>
      <c r="AQ280" s="39"/>
      <c r="AR280" s="39"/>
      <c r="AS280" s="39"/>
      <c r="AT280" s="39"/>
      <c r="AU280" s="39"/>
      <c r="AV280" s="39"/>
      <c r="AW280" s="39"/>
      <c r="AX280" s="39"/>
      <c r="AY280" s="39"/>
      <c r="AZ280" s="39"/>
      <c r="BA280" s="39"/>
      <c r="BB280" s="39"/>
      <c r="BC280" s="39"/>
      <c r="BD280" s="39"/>
      <c r="BE280" s="39"/>
      <c r="BF280" s="39"/>
      <c r="BG280" s="39"/>
      <c r="BH280" s="39"/>
      <c r="BI280" s="39"/>
      <c r="BJ280" s="39"/>
      <c r="BK280" s="39"/>
      <c r="BL280" s="39"/>
      <c r="BM280" s="39"/>
      <c r="BN280" s="39"/>
      <c r="BO280" s="39"/>
      <c r="BP280" s="39"/>
      <c r="BQ280" s="39"/>
      <c r="BR280" s="39"/>
      <c r="BS280" s="39"/>
      <c r="BT280" s="39"/>
      <c r="BU280" s="39"/>
      <c r="BV280" s="39"/>
      <c r="BW280" s="39"/>
      <c r="BX280" s="39"/>
      <c r="BY280" s="39"/>
      <c r="BZ280" s="39"/>
      <c r="CA280" s="39"/>
      <c r="CB280" s="39"/>
      <c r="CC280" s="39"/>
      <c r="CD280" s="39"/>
      <c r="CE280" s="39"/>
      <c r="CF280" s="39"/>
      <c r="CG280" s="39"/>
      <c r="CH280" s="39"/>
      <c r="CI280" s="37"/>
      <c r="CJ280" s="37"/>
    </row>
    <row r="281" spans="2:88" x14ac:dyDescent="0.35">
      <c r="B281" s="65">
        <v>278</v>
      </c>
      <c r="C281" s="51"/>
      <c r="D281" s="56"/>
      <c r="E281" s="54"/>
      <c r="F281" s="39"/>
      <c r="G281" s="39"/>
      <c r="H281" s="39"/>
      <c r="I281" s="39"/>
      <c r="J281" s="39"/>
      <c r="K281" s="39"/>
      <c r="L281" s="39"/>
      <c r="M281" s="39"/>
      <c r="N281" s="39"/>
      <c r="O281" s="39"/>
      <c r="P281" s="39"/>
      <c r="Q281" s="39"/>
      <c r="R281" s="39"/>
      <c r="S281" s="39"/>
      <c r="T281" s="39"/>
      <c r="U281" s="39"/>
      <c r="V281" s="39"/>
      <c r="W281" s="39"/>
      <c r="X281" s="39"/>
      <c r="Y281" s="39"/>
      <c r="Z281" s="39"/>
      <c r="AA281" s="39"/>
      <c r="AB281" s="39"/>
      <c r="AC281" s="39"/>
      <c r="AD281" s="39"/>
      <c r="AE281" s="39"/>
      <c r="AF281" s="39"/>
      <c r="AG281" s="39"/>
      <c r="AH281" s="39"/>
      <c r="AI281" s="39"/>
      <c r="AJ281" s="39"/>
      <c r="AK281" s="39"/>
      <c r="AL281" s="39"/>
      <c r="AM281" s="39"/>
      <c r="AN281" s="39"/>
      <c r="AO281" s="39"/>
      <c r="AP281" s="39"/>
      <c r="AQ281" s="39"/>
      <c r="AR281" s="39"/>
      <c r="AS281" s="39"/>
      <c r="AT281" s="39"/>
      <c r="AU281" s="39"/>
      <c r="AV281" s="39"/>
      <c r="AW281" s="39"/>
      <c r="AX281" s="39"/>
      <c r="AY281" s="39"/>
      <c r="AZ281" s="39"/>
      <c r="BA281" s="39"/>
      <c r="BB281" s="39"/>
      <c r="BC281" s="39"/>
      <c r="BD281" s="39"/>
      <c r="BE281" s="39"/>
      <c r="BF281" s="39"/>
      <c r="BG281" s="39"/>
      <c r="BH281" s="39"/>
      <c r="BI281" s="39"/>
      <c r="BJ281" s="39"/>
      <c r="BK281" s="39"/>
      <c r="BL281" s="39"/>
      <c r="BM281" s="39"/>
      <c r="BN281" s="39"/>
      <c r="BO281" s="39"/>
      <c r="BP281" s="39"/>
      <c r="BQ281" s="39"/>
      <c r="BR281" s="39"/>
      <c r="BS281" s="39"/>
      <c r="BT281" s="39"/>
      <c r="BU281" s="39"/>
      <c r="BV281" s="39"/>
      <c r="BW281" s="39"/>
      <c r="BX281" s="39"/>
      <c r="BY281" s="39"/>
      <c r="BZ281" s="39"/>
      <c r="CA281" s="39"/>
      <c r="CB281" s="39"/>
      <c r="CC281" s="39"/>
      <c r="CD281" s="39"/>
      <c r="CE281" s="39"/>
      <c r="CF281" s="39"/>
      <c r="CG281" s="39"/>
      <c r="CH281" s="39"/>
      <c r="CI281" s="37"/>
      <c r="CJ281" s="37"/>
    </row>
    <row r="282" spans="2:88" x14ac:dyDescent="0.35">
      <c r="B282" s="65">
        <v>279</v>
      </c>
      <c r="C282" s="51"/>
      <c r="D282" s="56"/>
      <c r="E282" s="54"/>
      <c r="F282" s="39"/>
      <c r="G282" s="39"/>
      <c r="H282" s="39"/>
      <c r="I282" s="39"/>
      <c r="J282" s="39"/>
      <c r="K282" s="39"/>
      <c r="L282" s="39"/>
      <c r="M282" s="39"/>
      <c r="N282" s="39"/>
      <c r="O282" s="39"/>
      <c r="P282" s="39"/>
      <c r="Q282" s="39"/>
      <c r="R282" s="39"/>
      <c r="S282" s="39"/>
      <c r="T282" s="39"/>
      <c r="U282" s="39"/>
      <c r="V282" s="39"/>
      <c r="W282" s="39"/>
      <c r="X282" s="39"/>
      <c r="Y282" s="39"/>
      <c r="Z282" s="39"/>
      <c r="AA282" s="39"/>
      <c r="AB282" s="39"/>
      <c r="AC282" s="39"/>
      <c r="AD282" s="39"/>
      <c r="AE282" s="39"/>
      <c r="AF282" s="39"/>
      <c r="AG282" s="39"/>
      <c r="AH282" s="39"/>
      <c r="AI282" s="39"/>
      <c r="AJ282" s="39"/>
      <c r="AK282" s="39"/>
      <c r="AL282" s="39"/>
      <c r="AM282" s="39"/>
      <c r="AN282" s="39"/>
      <c r="AO282" s="39"/>
      <c r="AP282" s="39"/>
      <c r="AQ282" s="39"/>
      <c r="AR282" s="39"/>
      <c r="AS282" s="39"/>
      <c r="AT282" s="39"/>
      <c r="AU282" s="39"/>
      <c r="AV282" s="39"/>
      <c r="AW282" s="39"/>
      <c r="AX282" s="39"/>
      <c r="AY282" s="39"/>
      <c r="AZ282" s="39"/>
      <c r="BA282" s="39"/>
      <c r="BB282" s="39"/>
      <c r="BC282" s="39"/>
      <c r="BD282" s="39"/>
      <c r="BE282" s="39"/>
      <c r="BF282" s="39"/>
      <c r="BG282" s="39"/>
      <c r="BH282" s="39"/>
      <c r="BI282" s="39"/>
      <c r="BJ282" s="39"/>
      <c r="BK282" s="39"/>
      <c r="BL282" s="39"/>
      <c r="BM282" s="39"/>
      <c r="BN282" s="39"/>
      <c r="BO282" s="39"/>
      <c r="BP282" s="39"/>
      <c r="BQ282" s="39"/>
      <c r="BR282" s="39"/>
      <c r="BS282" s="39"/>
      <c r="BT282" s="39"/>
      <c r="BU282" s="39"/>
      <c r="BV282" s="39"/>
      <c r="BW282" s="39"/>
      <c r="BX282" s="39"/>
      <c r="BY282" s="39"/>
      <c r="BZ282" s="39"/>
      <c r="CA282" s="39"/>
      <c r="CB282" s="39"/>
      <c r="CC282" s="39"/>
      <c r="CD282" s="39"/>
      <c r="CE282" s="39"/>
      <c r="CF282" s="39"/>
      <c r="CG282" s="39"/>
      <c r="CH282" s="39"/>
      <c r="CI282" s="37"/>
      <c r="CJ282" s="37"/>
    </row>
    <row r="283" spans="2:88" x14ac:dyDescent="0.35">
      <c r="B283" s="65">
        <v>280</v>
      </c>
      <c r="C283" s="51"/>
      <c r="D283" s="56"/>
      <c r="E283" s="54"/>
      <c r="F283" s="39"/>
      <c r="G283" s="39"/>
      <c r="H283" s="39"/>
      <c r="I283" s="39"/>
      <c r="J283" s="39"/>
      <c r="K283" s="39"/>
      <c r="L283" s="39"/>
      <c r="M283" s="39"/>
      <c r="N283" s="39"/>
      <c r="O283" s="39"/>
      <c r="P283" s="39"/>
      <c r="Q283" s="39"/>
      <c r="R283" s="39"/>
      <c r="S283" s="39"/>
      <c r="T283" s="39"/>
      <c r="U283" s="39"/>
      <c r="V283" s="39"/>
      <c r="W283" s="39"/>
      <c r="X283" s="39"/>
      <c r="Y283" s="39"/>
      <c r="Z283" s="39"/>
      <c r="AA283" s="39"/>
      <c r="AB283" s="39"/>
      <c r="AC283" s="39"/>
      <c r="AD283" s="39"/>
      <c r="AE283" s="39"/>
      <c r="AF283" s="39"/>
      <c r="AG283" s="39"/>
      <c r="AH283" s="39"/>
      <c r="AI283" s="39"/>
      <c r="AJ283" s="39"/>
      <c r="AK283" s="39"/>
      <c r="AL283" s="39"/>
      <c r="AM283" s="39"/>
      <c r="AN283" s="39"/>
      <c r="AO283" s="39"/>
      <c r="AP283" s="39"/>
      <c r="AQ283" s="39"/>
      <c r="AR283" s="39"/>
      <c r="AS283" s="39"/>
      <c r="AT283" s="39"/>
      <c r="AU283" s="39"/>
      <c r="AV283" s="39"/>
      <c r="AW283" s="39"/>
      <c r="AX283" s="39"/>
      <c r="AY283" s="39"/>
      <c r="AZ283" s="39"/>
      <c r="BA283" s="39"/>
      <c r="BB283" s="39"/>
      <c r="BC283" s="39"/>
      <c r="BD283" s="39"/>
      <c r="BE283" s="39"/>
      <c r="BF283" s="39"/>
      <c r="BG283" s="39"/>
      <c r="BH283" s="39"/>
      <c r="BI283" s="39"/>
      <c r="BJ283" s="39"/>
      <c r="BK283" s="39"/>
      <c r="BL283" s="39"/>
      <c r="BM283" s="39"/>
      <c r="BN283" s="39"/>
      <c r="BO283" s="39"/>
      <c r="BP283" s="39"/>
      <c r="BQ283" s="39"/>
      <c r="BR283" s="39"/>
      <c r="BS283" s="39"/>
      <c r="BT283" s="39"/>
      <c r="BU283" s="39"/>
      <c r="BV283" s="39"/>
      <c r="BW283" s="39"/>
      <c r="BX283" s="39"/>
      <c r="BY283" s="39"/>
      <c r="BZ283" s="39"/>
      <c r="CA283" s="39"/>
      <c r="CB283" s="39"/>
      <c r="CC283" s="39"/>
      <c r="CD283" s="39"/>
      <c r="CE283" s="39"/>
      <c r="CF283" s="39"/>
      <c r="CG283" s="39"/>
      <c r="CH283" s="39"/>
      <c r="CI283" s="37"/>
      <c r="CJ283" s="37"/>
    </row>
    <row r="284" spans="2:88" x14ac:dyDescent="0.35">
      <c r="B284" s="65">
        <v>281</v>
      </c>
      <c r="C284" s="51"/>
      <c r="D284" s="56"/>
      <c r="E284" s="54"/>
      <c r="F284" s="39"/>
      <c r="G284" s="39"/>
      <c r="H284" s="39"/>
      <c r="I284" s="39"/>
      <c r="J284" s="39"/>
      <c r="K284" s="39"/>
      <c r="L284" s="39"/>
      <c r="M284" s="39"/>
      <c r="N284" s="39"/>
      <c r="O284" s="39"/>
      <c r="P284" s="39"/>
      <c r="Q284" s="39"/>
      <c r="R284" s="39"/>
      <c r="S284" s="39"/>
      <c r="T284" s="39"/>
      <c r="U284" s="39"/>
      <c r="V284" s="39"/>
      <c r="W284" s="39"/>
      <c r="X284" s="39"/>
      <c r="Y284" s="39"/>
      <c r="Z284" s="39"/>
      <c r="AA284" s="39"/>
      <c r="AB284" s="39"/>
      <c r="AC284" s="39"/>
      <c r="AD284" s="39"/>
      <c r="AE284" s="39"/>
      <c r="AF284" s="39"/>
      <c r="AG284" s="39"/>
      <c r="AH284" s="39"/>
      <c r="AI284" s="39"/>
      <c r="AJ284" s="39"/>
      <c r="AK284" s="39"/>
      <c r="AL284" s="39"/>
      <c r="AM284" s="39"/>
      <c r="AN284" s="39"/>
      <c r="AO284" s="39"/>
      <c r="AP284" s="39"/>
      <c r="AQ284" s="39"/>
      <c r="AR284" s="39"/>
      <c r="AS284" s="39"/>
      <c r="AT284" s="39"/>
      <c r="AU284" s="39"/>
      <c r="AV284" s="39"/>
      <c r="AW284" s="39"/>
      <c r="AX284" s="39"/>
      <c r="AY284" s="39"/>
      <c r="AZ284" s="39"/>
      <c r="BA284" s="39"/>
      <c r="BB284" s="39"/>
      <c r="BC284" s="39"/>
      <c r="BD284" s="39"/>
      <c r="BE284" s="39"/>
      <c r="BF284" s="39"/>
      <c r="BG284" s="39"/>
      <c r="BH284" s="39"/>
      <c r="BI284" s="39"/>
      <c r="BJ284" s="39"/>
      <c r="BK284" s="39"/>
      <c r="BL284" s="39"/>
      <c r="BM284" s="39"/>
      <c r="BN284" s="39"/>
      <c r="BO284" s="39"/>
      <c r="BP284" s="39"/>
      <c r="BQ284" s="39"/>
      <c r="BR284" s="39"/>
      <c r="BS284" s="39"/>
      <c r="BT284" s="39"/>
      <c r="BU284" s="39"/>
      <c r="BV284" s="39"/>
      <c r="BW284" s="39"/>
      <c r="BX284" s="39"/>
      <c r="BY284" s="39"/>
      <c r="BZ284" s="39"/>
      <c r="CA284" s="39"/>
      <c r="CB284" s="39"/>
      <c r="CC284" s="39"/>
      <c r="CD284" s="39"/>
      <c r="CE284" s="39"/>
      <c r="CF284" s="39"/>
      <c r="CG284" s="39"/>
      <c r="CH284" s="39"/>
      <c r="CI284" s="37"/>
      <c r="CJ284" s="37"/>
    </row>
    <row r="285" spans="2:88" x14ac:dyDescent="0.35">
      <c r="B285" s="65">
        <v>282</v>
      </c>
      <c r="C285" s="51"/>
      <c r="D285" s="56"/>
      <c r="E285" s="54"/>
      <c r="F285" s="39"/>
      <c r="G285" s="39"/>
      <c r="H285" s="39"/>
      <c r="I285" s="39"/>
      <c r="J285" s="39"/>
      <c r="K285" s="39"/>
      <c r="L285" s="39"/>
      <c r="M285" s="39"/>
      <c r="N285" s="39"/>
      <c r="O285" s="39"/>
      <c r="P285" s="39"/>
      <c r="Q285" s="39"/>
      <c r="R285" s="39"/>
      <c r="S285" s="39"/>
      <c r="T285" s="39"/>
      <c r="U285" s="39"/>
      <c r="V285" s="39"/>
      <c r="W285" s="39"/>
      <c r="X285" s="39"/>
      <c r="Y285" s="39"/>
      <c r="Z285" s="39"/>
      <c r="AA285" s="39"/>
      <c r="AB285" s="39"/>
      <c r="AC285" s="39"/>
      <c r="AD285" s="39"/>
      <c r="AE285" s="39"/>
      <c r="AF285" s="39"/>
      <c r="AG285" s="39"/>
      <c r="AH285" s="39"/>
      <c r="AI285" s="39"/>
      <c r="AJ285" s="39"/>
      <c r="AK285" s="39"/>
      <c r="AL285" s="39"/>
      <c r="AM285" s="39"/>
      <c r="AN285" s="39"/>
      <c r="AO285" s="39"/>
      <c r="AP285" s="39"/>
      <c r="AQ285" s="39"/>
      <c r="AR285" s="39"/>
      <c r="AS285" s="39"/>
      <c r="AT285" s="39"/>
      <c r="AU285" s="39"/>
      <c r="AV285" s="39"/>
      <c r="AW285" s="39"/>
      <c r="AX285" s="39"/>
      <c r="AY285" s="39"/>
      <c r="AZ285" s="39"/>
      <c r="BA285" s="39"/>
      <c r="BB285" s="39"/>
      <c r="BC285" s="39"/>
      <c r="BD285" s="39"/>
      <c r="BE285" s="39"/>
      <c r="BF285" s="39"/>
      <c r="BG285" s="39"/>
      <c r="BH285" s="39"/>
      <c r="BI285" s="39"/>
      <c r="BJ285" s="39"/>
      <c r="BK285" s="39"/>
      <c r="BL285" s="39"/>
      <c r="BM285" s="39"/>
      <c r="BN285" s="39"/>
      <c r="BO285" s="39"/>
      <c r="BP285" s="39"/>
      <c r="BQ285" s="39"/>
      <c r="BR285" s="39"/>
      <c r="BS285" s="39"/>
      <c r="BT285" s="39"/>
      <c r="BU285" s="39"/>
      <c r="BV285" s="39"/>
      <c r="BW285" s="39"/>
      <c r="BX285" s="39"/>
      <c r="BY285" s="39"/>
      <c r="BZ285" s="39"/>
      <c r="CA285" s="39"/>
      <c r="CB285" s="39"/>
      <c r="CC285" s="39"/>
      <c r="CD285" s="39"/>
      <c r="CE285" s="39"/>
      <c r="CF285" s="39"/>
      <c r="CG285" s="39"/>
      <c r="CH285" s="39"/>
      <c r="CI285" s="37"/>
      <c r="CJ285" s="37"/>
    </row>
    <row r="286" spans="2:88" x14ac:dyDescent="0.35">
      <c r="B286" s="65">
        <v>283</v>
      </c>
      <c r="C286" s="51"/>
      <c r="D286" s="56"/>
      <c r="E286" s="54"/>
      <c r="F286" s="39"/>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c r="AD286" s="39"/>
      <c r="AE286" s="39"/>
      <c r="AF286" s="39"/>
      <c r="AG286" s="39"/>
      <c r="AH286" s="39"/>
      <c r="AI286" s="39"/>
      <c r="AJ286" s="39"/>
      <c r="AK286" s="39"/>
      <c r="AL286" s="39"/>
      <c r="AM286" s="39"/>
      <c r="AN286" s="39"/>
      <c r="AO286" s="39"/>
      <c r="AP286" s="39"/>
      <c r="AQ286" s="39"/>
      <c r="AR286" s="39"/>
      <c r="AS286" s="39"/>
      <c r="AT286" s="39"/>
      <c r="AU286" s="39"/>
      <c r="AV286" s="39"/>
      <c r="AW286" s="39"/>
      <c r="AX286" s="39"/>
      <c r="AY286" s="39"/>
      <c r="AZ286" s="39"/>
      <c r="BA286" s="39"/>
      <c r="BB286" s="39"/>
      <c r="BC286" s="39"/>
      <c r="BD286" s="39"/>
      <c r="BE286" s="39"/>
      <c r="BF286" s="39"/>
      <c r="BG286" s="39"/>
      <c r="BH286" s="39"/>
      <c r="BI286" s="39"/>
      <c r="BJ286" s="39"/>
      <c r="BK286" s="39"/>
      <c r="BL286" s="39"/>
      <c r="BM286" s="39"/>
      <c r="BN286" s="39"/>
      <c r="BO286" s="39"/>
      <c r="BP286" s="39"/>
      <c r="BQ286" s="39"/>
      <c r="BR286" s="39"/>
      <c r="BS286" s="39"/>
      <c r="BT286" s="39"/>
      <c r="BU286" s="39"/>
      <c r="BV286" s="39"/>
      <c r="BW286" s="39"/>
      <c r="BX286" s="39"/>
      <c r="BY286" s="39"/>
      <c r="BZ286" s="39"/>
      <c r="CA286" s="39"/>
      <c r="CB286" s="39"/>
      <c r="CC286" s="39"/>
      <c r="CD286" s="39"/>
      <c r="CE286" s="39"/>
      <c r="CF286" s="39"/>
      <c r="CG286" s="39"/>
      <c r="CH286" s="39"/>
      <c r="CI286" s="37"/>
      <c r="CJ286" s="37"/>
    </row>
    <row r="287" spans="2:88" x14ac:dyDescent="0.35">
      <c r="B287" s="65">
        <v>284</v>
      </c>
      <c r="C287" s="51"/>
      <c r="D287" s="56"/>
      <c r="E287" s="54"/>
      <c r="F287" s="39"/>
      <c r="G287" s="39"/>
      <c r="H287" s="39"/>
      <c r="I287" s="39"/>
      <c r="J287" s="39"/>
      <c r="K287" s="39"/>
      <c r="L287" s="39"/>
      <c r="M287" s="39"/>
      <c r="N287" s="39"/>
      <c r="O287" s="39"/>
      <c r="P287" s="39"/>
      <c r="Q287" s="39"/>
      <c r="R287" s="39"/>
      <c r="S287" s="39"/>
      <c r="T287" s="39"/>
      <c r="U287" s="39"/>
      <c r="V287" s="39"/>
      <c r="W287" s="39"/>
      <c r="X287" s="39"/>
      <c r="Y287" s="39"/>
      <c r="Z287" s="39"/>
      <c r="AA287" s="39"/>
      <c r="AB287" s="39"/>
      <c r="AC287" s="39"/>
      <c r="AD287" s="39"/>
      <c r="AE287" s="39"/>
      <c r="AF287" s="39"/>
      <c r="AG287" s="39"/>
      <c r="AH287" s="39"/>
      <c r="AI287" s="39"/>
      <c r="AJ287" s="39"/>
      <c r="AK287" s="39"/>
      <c r="AL287" s="39"/>
      <c r="AM287" s="39"/>
      <c r="AN287" s="39"/>
      <c r="AO287" s="39"/>
      <c r="AP287" s="39"/>
      <c r="AQ287" s="39"/>
      <c r="AR287" s="39"/>
      <c r="AS287" s="39"/>
      <c r="AT287" s="39"/>
      <c r="AU287" s="39"/>
      <c r="AV287" s="39"/>
      <c r="AW287" s="39"/>
      <c r="AX287" s="39"/>
      <c r="AY287" s="39"/>
      <c r="AZ287" s="39"/>
      <c r="BA287" s="39"/>
      <c r="BB287" s="39"/>
      <c r="BC287" s="39"/>
      <c r="BD287" s="39"/>
      <c r="BE287" s="39"/>
      <c r="BF287" s="39"/>
      <c r="BG287" s="39"/>
      <c r="BH287" s="39"/>
      <c r="BI287" s="39"/>
      <c r="BJ287" s="39"/>
      <c r="BK287" s="39"/>
      <c r="BL287" s="39"/>
      <c r="BM287" s="39"/>
      <c r="BN287" s="39"/>
      <c r="BO287" s="39"/>
      <c r="BP287" s="39"/>
      <c r="BQ287" s="39"/>
      <c r="BR287" s="39"/>
      <c r="BS287" s="39"/>
      <c r="BT287" s="39"/>
      <c r="BU287" s="39"/>
      <c r="BV287" s="39"/>
      <c r="BW287" s="39"/>
      <c r="BX287" s="39"/>
      <c r="BY287" s="39"/>
      <c r="BZ287" s="39"/>
      <c r="CA287" s="39"/>
      <c r="CB287" s="39"/>
      <c r="CC287" s="39"/>
      <c r="CD287" s="39"/>
      <c r="CE287" s="39"/>
      <c r="CF287" s="39"/>
      <c r="CG287" s="39"/>
      <c r="CH287" s="39"/>
      <c r="CI287" s="37"/>
      <c r="CJ287" s="37"/>
    </row>
    <row r="288" spans="2:88" x14ac:dyDescent="0.35">
      <c r="B288" s="65">
        <v>285</v>
      </c>
      <c r="C288" s="51"/>
      <c r="D288" s="56"/>
      <c r="E288" s="54"/>
      <c r="F288" s="39"/>
      <c r="G288" s="39"/>
      <c r="H288" s="39"/>
      <c r="I288" s="39"/>
      <c r="J288" s="39"/>
      <c r="K288" s="39"/>
      <c r="L288" s="39"/>
      <c r="M288" s="39"/>
      <c r="N288" s="39"/>
      <c r="O288" s="39"/>
      <c r="P288" s="39"/>
      <c r="Q288" s="39"/>
      <c r="R288" s="39"/>
      <c r="S288" s="39"/>
      <c r="T288" s="39"/>
      <c r="U288" s="39"/>
      <c r="V288" s="39"/>
      <c r="W288" s="39"/>
      <c r="X288" s="39"/>
      <c r="Y288" s="39"/>
      <c r="Z288" s="39"/>
      <c r="AA288" s="39"/>
      <c r="AB288" s="39"/>
      <c r="AC288" s="39"/>
      <c r="AD288" s="39"/>
      <c r="AE288" s="39"/>
      <c r="AF288" s="39"/>
      <c r="AG288" s="39"/>
      <c r="AH288" s="39"/>
      <c r="AI288" s="39"/>
      <c r="AJ288" s="39"/>
      <c r="AK288" s="39"/>
      <c r="AL288" s="39"/>
      <c r="AM288" s="39"/>
      <c r="AN288" s="39"/>
      <c r="AO288" s="39"/>
      <c r="AP288" s="39"/>
      <c r="AQ288" s="39"/>
      <c r="AR288" s="39"/>
      <c r="AS288" s="39"/>
      <c r="AT288" s="39"/>
      <c r="AU288" s="39"/>
      <c r="AV288" s="39"/>
      <c r="AW288" s="39"/>
      <c r="AX288" s="39"/>
      <c r="AY288" s="39"/>
      <c r="AZ288" s="39"/>
      <c r="BA288" s="39"/>
      <c r="BB288" s="39"/>
      <c r="BC288" s="39"/>
      <c r="BD288" s="39"/>
      <c r="BE288" s="39"/>
      <c r="BF288" s="39"/>
      <c r="BG288" s="39"/>
      <c r="BH288" s="39"/>
      <c r="BI288" s="39"/>
      <c r="BJ288" s="39"/>
      <c r="BK288" s="39"/>
      <c r="BL288" s="39"/>
      <c r="BM288" s="39"/>
      <c r="BN288" s="39"/>
      <c r="BO288" s="39"/>
      <c r="BP288" s="39"/>
      <c r="BQ288" s="39"/>
      <c r="BR288" s="39"/>
      <c r="BS288" s="39"/>
      <c r="BT288" s="39"/>
      <c r="BU288" s="39"/>
      <c r="BV288" s="39"/>
      <c r="BW288" s="39"/>
      <c r="BX288" s="39"/>
      <c r="BY288" s="39"/>
      <c r="BZ288" s="39"/>
      <c r="CA288" s="39"/>
      <c r="CB288" s="39"/>
      <c r="CC288" s="39"/>
      <c r="CD288" s="39"/>
      <c r="CE288" s="39"/>
      <c r="CF288" s="39"/>
      <c r="CG288" s="39"/>
      <c r="CH288" s="39"/>
      <c r="CI288" s="37"/>
      <c r="CJ288" s="37"/>
    </row>
    <row r="289" spans="2:88" x14ac:dyDescent="0.35">
      <c r="B289" s="65">
        <v>286</v>
      </c>
      <c r="C289" s="51"/>
      <c r="D289" s="56"/>
      <c r="E289" s="54"/>
      <c r="F289" s="39"/>
      <c r="G289" s="39"/>
      <c r="H289" s="39"/>
      <c r="I289" s="39"/>
      <c r="J289" s="39"/>
      <c r="K289" s="39"/>
      <c r="L289" s="39"/>
      <c r="M289" s="39"/>
      <c r="N289" s="39"/>
      <c r="O289" s="39"/>
      <c r="P289" s="39"/>
      <c r="Q289" s="39"/>
      <c r="R289" s="39"/>
      <c r="S289" s="39"/>
      <c r="T289" s="39"/>
      <c r="U289" s="39"/>
      <c r="V289" s="39"/>
      <c r="W289" s="39"/>
      <c r="X289" s="39"/>
      <c r="Y289" s="39"/>
      <c r="Z289" s="39"/>
      <c r="AA289" s="39"/>
      <c r="AB289" s="39"/>
      <c r="AC289" s="39"/>
      <c r="AD289" s="39"/>
      <c r="AE289" s="39"/>
      <c r="AF289" s="39"/>
      <c r="AG289" s="39"/>
      <c r="AH289" s="39"/>
      <c r="AI289" s="39"/>
      <c r="AJ289" s="39"/>
      <c r="AK289" s="39"/>
      <c r="AL289" s="39"/>
      <c r="AM289" s="39"/>
      <c r="AN289" s="39"/>
      <c r="AO289" s="39"/>
      <c r="AP289" s="39"/>
      <c r="AQ289" s="39"/>
      <c r="AR289" s="39"/>
      <c r="AS289" s="39"/>
      <c r="AT289" s="39"/>
      <c r="AU289" s="39"/>
      <c r="AV289" s="39"/>
      <c r="AW289" s="39"/>
      <c r="AX289" s="39"/>
      <c r="AY289" s="39"/>
      <c r="AZ289" s="39"/>
      <c r="BA289" s="39"/>
      <c r="BB289" s="39"/>
      <c r="BC289" s="39"/>
      <c r="BD289" s="39"/>
      <c r="BE289" s="39"/>
      <c r="BF289" s="39"/>
      <c r="BG289" s="39"/>
      <c r="BH289" s="39"/>
      <c r="BI289" s="39"/>
      <c r="BJ289" s="39"/>
      <c r="BK289" s="39"/>
      <c r="BL289" s="39"/>
      <c r="BM289" s="39"/>
      <c r="BN289" s="39"/>
      <c r="BO289" s="39"/>
      <c r="BP289" s="39"/>
      <c r="BQ289" s="39"/>
      <c r="BR289" s="39"/>
      <c r="BS289" s="39"/>
      <c r="BT289" s="39"/>
      <c r="BU289" s="39"/>
      <c r="BV289" s="39"/>
      <c r="BW289" s="39"/>
      <c r="BX289" s="39"/>
      <c r="BY289" s="39"/>
      <c r="BZ289" s="39"/>
      <c r="CA289" s="39"/>
      <c r="CB289" s="39"/>
      <c r="CC289" s="39"/>
      <c r="CD289" s="39"/>
      <c r="CE289" s="39"/>
      <c r="CF289" s="39"/>
      <c r="CG289" s="39"/>
      <c r="CH289" s="39"/>
      <c r="CI289" s="37"/>
      <c r="CJ289" s="37"/>
    </row>
    <row r="290" spans="2:88" x14ac:dyDescent="0.35">
      <c r="B290" s="65">
        <v>287</v>
      </c>
      <c r="C290" s="51"/>
      <c r="D290" s="56"/>
      <c r="E290" s="54"/>
      <c r="F290" s="39"/>
      <c r="G290" s="39"/>
      <c r="H290" s="39"/>
      <c r="I290" s="39"/>
      <c r="J290" s="39"/>
      <c r="K290" s="39"/>
      <c r="L290" s="39"/>
      <c r="M290" s="39"/>
      <c r="N290" s="39"/>
      <c r="O290" s="39"/>
      <c r="P290" s="39"/>
      <c r="Q290" s="39"/>
      <c r="R290" s="39"/>
      <c r="S290" s="39"/>
      <c r="T290" s="39"/>
      <c r="U290" s="39"/>
      <c r="V290" s="39"/>
      <c r="W290" s="39"/>
      <c r="X290" s="39"/>
      <c r="Y290" s="39"/>
      <c r="Z290" s="39"/>
      <c r="AA290" s="39"/>
      <c r="AB290" s="39"/>
      <c r="AC290" s="39"/>
      <c r="AD290" s="39"/>
      <c r="AE290" s="39"/>
      <c r="AF290" s="39"/>
      <c r="AG290" s="39"/>
      <c r="AH290" s="39"/>
      <c r="AI290" s="39"/>
      <c r="AJ290" s="39"/>
      <c r="AK290" s="39"/>
      <c r="AL290" s="39"/>
      <c r="AM290" s="39"/>
      <c r="AN290" s="39"/>
      <c r="AO290" s="39"/>
      <c r="AP290" s="39"/>
      <c r="AQ290" s="39"/>
      <c r="AR290" s="39"/>
      <c r="AS290" s="39"/>
      <c r="AT290" s="39"/>
      <c r="AU290" s="39"/>
      <c r="AV290" s="39"/>
      <c r="AW290" s="39"/>
      <c r="AX290" s="39"/>
      <c r="AY290" s="39"/>
      <c r="AZ290" s="39"/>
      <c r="BA290" s="39"/>
      <c r="BB290" s="39"/>
      <c r="BC290" s="39"/>
      <c r="BD290" s="39"/>
      <c r="BE290" s="39"/>
      <c r="BF290" s="39"/>
      <c r="BG290" s="39"/>
      <c r="BH290" s="39"/>
      <c r="BI290" s="39"/>
      <c r="BJ290" s="39"/>
      <c r="BK290" s="39"/>
      <c r="BL290" s="39"/>
      <c r="BM290" s="39"/>
      <c r="BN290" s="39"/>
      <c r="BO290" s="39"/>
      <c r="BP290" s="39"/>
      <c r="BQ290" s="39"/>
      <c r="BR290" s="39"/>
      <c r="BS290" s="39"/>
      <c r="BT290" s="39"/>
      <c r="BU290" s="39"/>
      <c r="BV290" s="39"/>
      <c r="BW290" s="39"/>
      <c r="BX290" s="39"/>
      <c r="BY290" s="39"/>
      <c r="BZ290" s="39"/>
      <c r="CA290" s="39"/>
      <c r="CB290" s="39"/>
      <c r="CC290" s="39"/>
      <c r="CD290" s="39"/>
      <c r="CE290" s="39"/>
      <c r="CF290" s="39"/>
      <c r="CG290" s="39"/>
      <c r="CH290" s="39"/>
      <c r="CI290" s="37"/>
      <c r="CJ290" s="37"/>
    </row>
    <row r="291" spans="2:88" x14ac:dyDescent="0.35">
      <c r="B291" s="65">
        <v>288</v>
      </c>
      <c r="C291" s="51"/>
      <c r="D291" s="56"/>
      <c r="E291" s="52"/>
      <c r="F291" s="37"/>
      <c r="G291" s="37"/>
      <c r="H291" s="37"/>
      <c r="I291" s="37"/>
      <c r="J291" s="37"/>
      <c r="K291" s="37"/>
      <c r="L291" s="37"/>
      <c r="M291" s="37"/>
      <c r="N291" s="37"/>
      <c r="O291" s="37"/>
      <c r="P291" s="37"/>
      <c r="Q291" s="37"/>
      <c r="R291" s="37"/>
      <c r="S291" s="37"/>
      <c r="T291" s="37"/>
      <c r="U291" s="37"/>
      <c r="V291" s="37"/>
      <c r="W291" s="37"/>
      <c r="X291" s="37"/>
      <c r="Y291" s="37"/>
      <c r="Z291" s="37"/>
      <c r="AA291" s="37"/>
      <c r="AB291" s="37"/>
      <c r="AC291" s="37"/>
      <c r="AD291" s="37"/>
      <c r="AE291" s="37"/>
      <c r="AF291" s="37"/>
      <c r="AG291" s="37"/>
      <c r="AH291" s="37"/>
      <c r="AI291" s="37"/>
      <c r="AJ291" s="37"/>
      <c r="AK291" s="37"/>
      <c r="AL291" s="37"/>
      <c r="AM291" s="37"/>
      <c r="AN291" s="37"/>
      <c r="AO291" s="37"/>
      <c r="AP291" s="37"/>
      <c r="AQ291" s="37"/>
      <c r="AR291" s="37"/>
      <c r="AS291" s="37"/>
      <c r="AT291" s="37"/>
      <c r="AU291" s="37"/>
      <c r="AV291" s="37"/>
      <c r="AW291" s="37"/>
      <c r="AX291" s="37"/>
      <c r="AY291" s="37"/>
      <c r="AZ291" s="37"/>
      <c r="BA291" s="37"/>
      <c r="BB291" s="37"/>
      <c r="BC291" s="37"/>
      <c r="BD291" s="37"/>
      <c r="BE291" s="37"/>
      <c r="BF291" s="37"/>
      <c r="BG291" s="37"/>
      <c r="BH291" s="37"/>
      <c r="BI291" s="37"/>
      <c r="BJ291" s="37"/>
      <c r="BK291" s="37"/>
      <c r="BL291" s="37"/>
      <c r="BM291" s="37"/>
      <c r="BN291" s="37"/>
      <c r="BO291" s="37"/>
      <c r="BP291" s="37"/>
      <c r="BQ291" s="37"/>
      <c r="BR291" s="37"/>
      <c r="BS291" s="37"/>
      <c r="BT291" s="37"/>
      <c r="BU291" s="37"/>
      <c r="BV291" s="37"/>
      <c r="BW291" s="37"/>
      <c r="BX291" s="37"/>
      <c r="BY291" s="37"/>
      <c r="BZ291" s="37"/>
      <c r="CA291" s="37"/>
      <c r="CB291" s="37"/>
      <c r="CC291" s="37"/>
      <c r="CD291" s="37"/>
      <c r="CE291" s="37"/>
      <c r="CF291" s="37"/>
      <c r="CG291" s="37"/>
      <c r="CH291" s="39"/>
      <c r="CI291" s="37"/>
      <c r="CJ291" s="37"/>
    </row>
    <row r="292" spans="2:88" x14ac:dyDescent="0.35">
      <c r="B292" s="65">
        <v>289</v>
      </c>
      <c r="C292"/>
      <c r="D292"/>
      <c r="E292"/>
      <c r="F292"/>
      <c r="G292"/>
      <c r="H292"/>
      <c r="I292"/>
      <c r="J292"/>
      <c r="K292"/>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row>
    <row r="293" spans="2:88" x14ac:dyDescent="0.35">
      <c r="B293" s="65">
        <v>290</v>
      </c>
      <c r="C293"/>
      <c r="D293"/>
      <c r="E293"/>
      <c r="F293"/>
      <c r="G293"/>
      <c r="H293"/>
      <c r="I293"/>
      <c r="J293"/>
      <c r="K293"/>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row>
    <row r="294" spans="2:88" x14ac:dyDescent="0.35">
      <c r="B294" s="65">
        <v>291</v>
      </c>
      <c r="C294"/>
      <c r="D294"/>
      <c r="E294"/>
      <c r="F294"/>
      <c r="G294"/>
      <c r="H294"/>
      <c r="I294"/>
      <c r="J294"/>
      <c r="K294"/>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row>
    <row r="295" spans="2:88" x14ac:dyDescent="0.35">
      <c r="B295" s="65">
        <v>292</v>
      </c>
      <c r="C295"/>
      <c r="D295"/>
      <c r="E295"/>
      <c r="F295"/>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row>
    <row r="296" spans="2:88" x14ac:dyDescent="0.35">
      <c r="B296" s="65">
        <v>293</v>
      </c>
      <c r="C296"/>
      <c r="D296"/>
      <c r="E296"/>
      <c r="F296"/>
      <c r="G296"/>
      <c r="H296"/>
      <c r="I296"/>
      <c r="J296"/>
      <c r="K296"/>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row>
    <row r="297" spans="2:88" x14ac:dyDescent="0.35">
      <c r="B297" s="65">
        <v>294</v>
      </c>
      <c r="C297"/>
      <c r="D297"/>
      <c r="E297"/>
      <c r="F297"/>
      <c r="G297"/>
      <c r="H297"/>
      <c r="I297"/>
      <c r="J297"/>
      <c r="K297"/>
      <c r="L297"/>
      <c r="M297"/>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c r="CE297"/>
      <c r="CF297"/>
      <c r="CG297"/>
      <c r="CH297"/>
      <c r="CI297"/>
      <c r="CJ297"/>
    </row>
    <row r="298" spans="2:88" x14ac:dyDescent="0.35">
      <c r="B298" s="65">
        <v>295</v>
      </c>
      <c r="C298"/>
      <c r="D298"/>
      <c r="E298"/>
      <c r="F298"/>
      <c r="G298"/>
      <c r="H298"/>
      <c r="I298"/>
      <c r="J298"/>
      <c r="K298"/>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row>
    <row r="299" spans="2:88" x14ac:dyDescent="0.35">
      <c r="B299" s="65">
        <v>296</v>
      </c>
      <c r="C299"/>
      <c r="D299"/>
      <c r="E299"/>
      <c r="F299"/>
      <c r="G299"/>
      <c r="H299"/>
      <c r="I299"/>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row>
    <row r="300" spans="2:88" x14ac:dyDescent="0.35">
      <c r="B300" s="65">
        <v>297</v>
      </c>
      <c r="C300"/>
      <c r="D300"/>
      <c r="E300"/>
      <c r="F300"/>
      <c r="G300"/>
      <c r="H300"/>
      <c r="I300"/>
      <c r="J300"/>
      <c r="K300"/>
      <c r="L300"/>
      <c r="M300"/>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c r="CG300"/>
      <c r="CH300"/>
      <c r="CI300"/>
      <c r="CJ300"/>
    </row>
    <row r="301" spans="2:88" x14ac:dyDescent="0.35">
      <c r="B301" s="65">
        <v>298</v>
      </c>
      <c r="C301"/>
      <c r="D301"/>
      <c r="E301"/>
      <c r="F301"/>
      <c r="G301"/>
      <c r="H301"/>
      <c r="I301"/>
      <c r="J301"/>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row>
    <row r="302" spans="2:88" x14ac:dyDescent="0.35">
      <c r="B302" s="65">
        <v>299</v>
      </c>
      <c r="C302"/>
      <c r="D302"/>
      <c r="E302"/>
      <c r="F302"/>
      <c r="G302"/>
      <c r="H302"/>
      <c r="I302"/>
      <c r="J302"/>
      <c r="K302"/>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c r="CG302"/>
      <c r="CH302"/>
      <c r="CI302"/>
      <c r="CJ302"/>
    </row>
    <row r="303" spans="2:88" x14ac:dyDescent="0.35">
      <c r="B303" s="65">
        <v>300</v>
      </c>
      <c r="C303"/>
      <c r="D303"/>
      <c r="E303"/>
      <c r="F303"/>
      <c r="G303"/>
      <c r="H303"/>
      <c r="I303"/>
      <c r="J303"/>
      <c r="K303"/>
      <c r="L303"/>
      <c r="M303"/>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c r="CE303"/>
      <c r="CF303"/>
      <c r="CG303"/>
      <c r="CH303"/>
      <c r="CI303"/>
      <c r="CJ303"/>
    </row>
    <row r="304" spans="2:88" x14ac:dyDescent="0.35">
      <c r="B304" s="65">
        <v>301</v>
      </c>
      <c r="C304"/>
      <c r="D304"/>
      <c r="E304"/>
      <c r="F304"/>
      <c r="G304"/>
      <c r="H304"/>
      <c r="I304"/>
      <c r="J304"/>
      <c r="K304"/>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c r="CG304"/>
      <c r="CH304"/>
      <c r="CI304"/>
      <c r="CJ304"/>
    </row>
    <row r="305" spans="2:88" x14ac:dyDescent="0.35">
      <c r="B305" s="65">
        <v>302</v>
      </c>
      <c r="C305"/>
      <c r="D305"/>
      <c r="E305"/>
      <c r="F305"/>
      <c r="G305"/>
      <c r="H305"/>
      <c r="I305"/>
      <c r="J305"/>
      <c r="K305"/>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row>
    <row r="306" spans="2:88" x14ac:dyDescent="0.35">
      <c r="B306" s="65">
        <v>303</v>
      </c>
      <c r="C306"/>
      <c r="D306"/>
      <c r="E306"/>
      <c r="F306"/>
      <c r="G306"/>
      <c r="H306"/>
      <c r="I306"/>
      <c r="J306"/>
      <c r="K306"/>
      <c r="L306"/>
      <c r="M306"/>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row>
    <row r="307" spans="2:88" x14ac:dyDescent="0.35">
      <c r="B307" s="65">
        <v>304</v>
      </c>
      <c r="C307"/>
      <c r="D307"/>
      <c r="E307"/>
      <c r="F307"/>
      <c r="G307"/>
      <c r="H307"/>
      <c r="I307"/>
      <c r="J307"/>
      <c r="K307"/>
      <c r="L307"/>
      <c r="M307"/>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row>
    <row r="308" spans="2:88" x14ac:dyDescent="0.35">
      <c r="B308" s="65">
        <v>305</v>
      </c>
      <c r="C308"/>
      <c r="D308"/>
      <c r="E308"/>
      <c r="F308"/>
      <c r="G308"/>
      <c r="H308"/>
      <c r="I308"/>
      <c r="J308"/>
      <c r="K308"/>
      <c r="L308"/>
      <c r="M308"/>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c r="CG308"/>
      <c r="CH308"/>
      <c r="CI308"/>
      <c r="CJ308"/>
    </row>
    <row r="309" spans="2:88" x14ac:dyDescent="0.35">
      <c r="B309" s="65">
        <v>306</v>
      </c>
      <c r="C309"/>
      <c r="D309"/>
      <c r="E309"/>
      <c r="F309"/>
      <c r="G309"/>
      <c r="H309"/>
      <c r="I309"/>
      <c r="J309"/>
      <c r="K309"/>
      <c r="L309"/>
      <c r="M309"/>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c r="BY309"/>
      <c r="BZ309"/>
      <c r="CA309"/>
      <c r="CB309"/>
      <c r="CC309"/>
      <c r="CD309"/>
      <c r="CE309"/>
      <c r="CF309"/>
      <c r="CG309"/>
      <c r="CH309"/>
      <c r="CI309"/>
      <c r="CJ309"/>
    </row>
    <row r="310" spans="2:88" x14ac:dyDescent="0.35">
      <c r="B310" s="65">
        <v>307</v>
      </c>
      <c r="C310"/>
      <c r="D310"/>
      <c r="E310"/>
      <c r="F310"/>
      <c r="G310"/>
      <c r="H310"/>
      <c r="I310"/>
      <c r="J310"/>
      <c r="K310"/>
      <c r="L310"/>
      <c r="M310"/>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c r="BY310"/>
      <c r="BZ310"/>
      <c r="CA310"/>
      <c r="CB310"/>
      <c r="CC310"/>
      <c r="CD310"/>
      <c r="CE310"/>
      <c r="CF310"/>
      <c r="CG310"/>
      <c r="CH310"/>
      <c r="CI310"/>
      <c r="CJ310"/>
    </row>
    <row r="311" spans="2:88" x14ac:dyDescent="0.35">
      <c r="B311" s="65">
        <v>308</v>
      </c>
      <c r="C311"/>
      <c r="D311"/>
      <c r="E311"/>
      <c r="F311"/>
      <c r="G311"/>
      <c r="H311"/>
      <c r="I311"/>
      <c r="J311"/>
      <c r="K311"/>
      <c r="L311"/>
      <c r="M311"/>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row>
    <row r="312" spans="2:88" x14ac:dyDescent="0.35">
      <c r="B312" s="65">
        <v>309</v>
      </c>
      <c r="C312"/>
      <c r="D312"/>
      <c r="E312"/>
      <c r="F312"/>
      <c r="G312"/>
      <c r="H312"/>
      <c r="I312"/>
      <c r="J312"/>
      <c r="K312"/>
      <c r="L312"/>
      <c r="M312"/>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row>
    <row r="313" spans="2:88" x14ac:dyDescent="0.35">
      <c r="B313" s="65">
        <v>310</v>
      </c>
      <c r="C313"/>
      <c r="D313"/>
      <c r="E313"/>
      <c r="F313"/>
      <c r="G313"/>
      <c r="H313"/>
      <c r="I313"/>
      <c r="J313"/>
      <c r="K313"/>
      <c r="L313"/>
      <c r="M313"/>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row>
    <row r="314" spans="2:88" x14ac:dyDescent="0.35">
      <c r="B314" s="65">
        <v>311</v>
      </c>
      <c r="C314"/>
      <c r="D314"/>
      <c r="E314"/>
      <c r="F314"/>
      <c r="G314"/>
      <c r="H314"/>
      <c r="I314"/>
      <c r="J314"/>
      <c r="K314"/>
      <c r="L314"/>
      <c r="M314"/>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row>
    <row r="315" spans="2:88" x14ac:dyDescent="0.35">
      <c r="B315" s="65">
        <v>312</v>
      </c>
      <c r="C315"/>
      <c r="D315"/>
      <c r="E315"/>
      <c r="F315"/>
      <c r="G315"/>
      <c r="H315"/>
      <c r="I315"/>
      <c r="J315"/>
      <c r="K315"/>
      <c r="L315"/>
      <c r="M315"/>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row>
    <row r="316" spans="2:88" x14ac:dyDescent="0.35">
      <c r="B316" s="65">
        <v>313</v>
      </c>
      <c r="C316"/>
      <c r="D316"/>
      <c r="E316"/>
      <c r="F316"/>
      <c r="G316"/>
      <c r="H316"/>
      <c r="I316"/>
      <c r="J316"/>
      <c r="K316"/>
      <c r="L316"/>
      <c r="M316"/>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row>
    <row r="317" spans="2:88" x14ac:dyDescent="0.35">
      <c r="B317" s="65">
        <v>314</v>
      </c>
      <c r="C317"/>
      <c r="D317"/>
      <c r="E317"/>
      <c r="F317"/>
      <c r="G317"/>
      <c r="H317"/>
      <c r="I317"/>
      <c r="J317"/>
      <c r="K317"/>
      <c r="L317"/>
      <c r="M317"/>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c r="CE317"/>
      <c r="CF317"/>
      <c r="CG317"/>
      <c r="CH317"/>
      <c r="CI317"/>
      <c r="CJ317"/>
    </row>
    <row r="318" spans="2:88" x14ac:dyDescent="0.35">
      <c r="B318" s="65">
        <v>315</v>
      </c>
      <c r="C318"/>
      <c r="D318"/>
      <c r="E318"/>
      <c r="F318"/>
      <c r="G318"/>
      <c r="H318"/>
      <c r="I318"/>
      <c r="J318"/>
      <c r="K318"/>
      <c r="L318"/>
      <c r="M318"/>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c r="CE318"/>
      <c r="CF318"/>
      <c r="CG318"/>
      <c r="CH318"/>
      <c r="CI318"/>
      <c r="CJ318"/>
    </row>
    <row r="319" spans="2:88" x14ac:dyDescent="0.35">
      <c r="B319" s="65">
        <v>316</v>
      </c>
      <c r="C319"/>
      <c r="D319"/>
      <c r="E319"/>
      <c r="F319"/>
      <c r="G319"/>
      <c r="H319"/>
      <c r="I319"/>
      <c r="J319"/>
      <c r="K319"/>
      <c r="L319"/>
      <c r="M319"/>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c r="CG319"/>
      <c r="CH319"/>
      <c r="CI319"/>
      <c r="CJ319"/>
    </row>
    <row r="320" spans="2:88" x14ac:dyDescent="0.35">
      <c r="B320" s="65">
        <v>317</v>
      </c>
      <c r="C320"/>
      <c r="D320"/>
      <c r="E320"/>
      <c r="F320"/>
      <c r="G320"/>
      <c r="H320"/>
      <c r="I320"/>
      <c r="J320"/>
      <c r="K320"/>
      <c r="L320"/>
      <c r="M320"/>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row>
    <row r="321" spans="2:88" x14ac:dyDescent="0.35">
      <c r="B321" s="65">
        <v>318</v>
      </c>
      <c r="C321"/>
      <c r="D321"/>
      <c r="E321"/>
      <c r="F321"/>
      <c r="G321"/>
      <c r="H321"/>
      <c r="I321"/>
      <c r="J321"/>
      <c r="K321"/>
      <c r="L321"/>
      <c r="M321"/>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c r="CG321"/>
      <c r="CH321"/>
      <c r="CI321"/>
      <c r="CJ321"/>
    </row>
    <row r="322" spans="2:88" x14ac:dyDescent="0.35">
      <c r="B322" s="65">
        <v>319</v>
      </c>
      <c r="C322"/>
      <c r="D322"/>
      <c r="E322"/>
      <c r="F322"/>
      <c r="G322"/>
      <c r="H322"/>
      <c r="I322"/>
      <c r="J322"/>
      <c r="K322"/>
      <c r="L322"/>
      <c r="M322"/>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c r="CG322"/>
      <c r="CH322"/>
      <c r="CI322"/>
      <c r="CJ322"/>
    </row>
    <row r="323" spans="2:88" x14ac:dyDescent="0.35">
      <c r="B323" s="65">
        <v>320</v>
      </c>
      <c r="C323"/>
      <c r="D323"/>
      <c r="E323"/>
      <c r="F323"/>
      <c r="G323"/>
      <c r="H323"/>
      <c r="I323"/>
      <c r="J323"/>
      <c r="K323"/>
      <c r="L323"/>
      <c r="M323"/>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row>
    <row r="324" spans="2:88" x14ac:dyDescent="0.35">
      <c r="B324" s="65">
        <v>321</v>
      </c>
      <c r="C324"/>
      <c r="D324"/>
      <c r="E324"/>
      <c r="F324"/>
      <c r="G324"/>
      <c r="H324"/>
      <c r="I324"/>
      <c r="J324"/>
      <c r="K324"/>
      <c r="L324"/>
      <c r="M324"/>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row>
    <row r="325" spans="2:88" x14ac:dyDescent="0.35">
      <c r="B325" s="65">
        <v>322</v>
      </c>
      <c r="C325"/>
      <c r="D325"/>
      <c r="E325"/>
      <c r="F325"/>
      <c r="G325"/>
      <c r="H325"/>
      <c r="I325"/>
      <c r="J325"/>
      <c r="K325"/>
      <c r="L325"/>
      <c r="M325"/>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row>
    <row r="326" spans="2:88" x14ac:dyDescent="0.35">
      <c r="B326" s="65">
        <v>323</v>
      </c>
      <c r="C326"/>
      <c r="D326"/>
      <c r="E326"/>
      <c r="F326"/>
      <c r="G326"/>
      <c r="H326"/>
      <c r="I326"/>
      <c r="J326"/>
      <c r="K326"/>
      <c r="L326"/>
      <c r="M326"/>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row>
    <row r="327" spans="2:88" x14ac:dyDescent="0.35">
      <c r="B327" s="65">
        <v>324</v>
      </c>
      <c r="C327"/>
      <c r="D327"/>
      <c r="E327"/>
      <c r="F327"/>
      <c r="G327"/>
      <c r="H327"/>
      <c r="I327"/>
      <c r="J327"/>
      <c r="K327"/>
      <c r="L327"/>
      <c r="M327"/>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row>
    <row r="328" spans="2:88" x14ac:dyDescent="0.35">
      <c r="B328" s="65">
        <v>325</v>
      </c>
      <c r="C328"/>
      <c r="D328"/>
      <c r="E328"/>
      <c r="F328"/>
      <c r="G328"/>
      <c r="H328"/>
      <c r="I328"/>
      <c r="J328"/>
      <c r="K328"/>
      <c r="L328"/>
      <c r="M328"/>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row>
    <row r="329" spans="2:88" x14ac:dyDescent="0.35">
      <c r="B329" s="65">
        <v>326</v>
      </c>
      <c r="C329"/>
      <c r="D329"/>
      <c r="E329"/>
      <c r="F329"/>
      <c r="G329"/>
      <c r="H329"/>
      <c r="I329"/>
      <c r="J329"/>
      <c r="K329"/>
      <c r="L329"/>
      <c r="M329"/>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row>
    <row r="330" spans="2:88" x14ac:dyDescent="0.35">
      <c r="B330" s="65">
        <v>327</v>
      </c>
      <c r="C330"/>
      <c r="D330"/>
      <c r="E330"/>
      <c r="F330"/>
      <c r="G330"/>
      <c r="H330"/>
      <c r="I330"/>
      <c r="J330"/>
      <c r="K330"/>
      <c r="L330"/>
      <c r="M330"/>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c r="CE330"/>
      <c r="CF330"/>
      <c r="CG330"/>
      <c r="CH330"/>
      <c r="CI330"/>
      <c r="CJ330"/>
    </row>
    <row r="331" spans="2:88" x14ac:dyDescent="0.35">
      <c r="B331" s="65">
        <v>328</v>
      </c>
      <c r="C331"/>
      <c r="D331"/>
      <c r="E331"/>
      <c r="F331"/>
      <c r="G331"/>
      <c r="H331"/>
      <c r="I331"/>
      <c r="J331"/>
      <c r="K331"/>
      <c r="L331"/>
      <c r="M331"/>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row>
    <row r="332" spans="2:88" x14ac:dyDescent="0.35">
      <c r="B332" s="65">
        <v>329</v>
      </c>
      <c r="C332"/>
      <c r="D332"/>
      <c r="E332"/>
      <c r="F332"/>
      <c r="G332"/>
      <c r="H332"/>
      <c r="I332"/>
      <c r="J332"/>
      <c r="K332"/>
      <c r="L332"/>
      <c r="M332"/>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row>
    <row r="333" spans="2:88" x14ac:dyDescent="0.35">
      <c r="B333" s="65">
        <v>330</v>
      </c>
      <c r="C333"/>
      <c r="D333"/>
      <c r="E333"/>
      <c r="F333"/>
      <c r="G333"/>
      <c r="H333"/>
      <c r="I333"/>
      <c r="J333"/>
      <c r="K333"/>
      <c r="L333"/>
      <c r="M333"/>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c r="CG333"/>
      <c r="CH333"/>
      <c r="CI333"/>
      <c r="CJ333"/>
    </row>
    <row r="334" spans="2:88" x14ac:dyDescent="0.35">
      <c r="B334" s="65">
        <v>331</v>
      </c>
      <c r="C334"/>
      <c r="D334"/>
      <c r="E334"/>
      <c r="F334"/>
      <c r="G334"/>
      <c r="H334"/>
      <c r="I334"/>
      <c r="J334"/>
      <c r="K334"/>
      <c r="L334"/>
      <c r="M334"/>
      <c r="N33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row>
    <row r="335" spans="2:88" x14ac:dyDescent="0.35">
      <c r="B335" s="65">
        <v>332</v>
      </c>
      <c r="C335"/>
      <c r="D335"/>
      <c r="E335"/>
      <c r="F335"/>
      <c r="G335"/>
      <c r="H335"/>
      <c r="I335"/>
      <c r="J335"/>
      <c r="K335"/>
      <c r="L335"/>
      <c r="M335"/>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c r="CE335"/>
      <c r="CF335"/>
      <c r="CG335"/>
      <c r="CH335"/>
      <c r="CI335"/>
      <c r="CJ335"/>
    </row>
    <row r="336" spans="2:88" x14ac:dyDescent="0.35">
      <c r="B336" s="65">
        <v>333</v>
      </c>
      <c r="C336"/>
      <c r="D336"/>
      <c r="E336"/>
      <c r="F336"/>
      <c r="G336"/>
      <c r="H336"/>
      <c r="I336"/>
      <c r="J336"/>
      <c r="K336"/>
      <c r="L336"/>
      <c r="M336"/>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c r="CE336"/>
      <c r="CF336"/>
      <c r="CG336"/>
      <c r="CH336"/>
      <c r="CI336"/>
      <c r="CJ336"/>
    </row>
    <row r="337" spans="2:88" x14ac:dyDescent="0.35">
      <c r="B337" s="65">
        <v>334</v>
      </c>
      <c r="C337"/>
      <c r="D337"/>
      <c r="E337"/>
      <c r="F337"/>
      <c r="G337"/>
      <c r="H337"/>
      <c r="I337"/>
      <c r="J337"/>
      <c r="K337"/>
      <c r="L337"/>
      <c r="M337"/>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c r="CG337"/>
      <c r="CH337"/>
      <c r="CI337"/>
      <c r="CJ337"/>
    </row>
    <row r="338" spans="2:88" x14ac:dyDescent="0.35">
      <c r="B338" s="65">
        <v>335</v>
      </c>
      <c r="C338"/>
      <c r="D338"/>
      <c r="E338"/>
      <c r="F338"/>
      <c r="G338"/>
      <c r="H338"/>
      <c r="I338"/>
      <c r="J338"/>
      <c r="K338"/>
      <c r="L338"/>
      <c r="M338"/>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c r="CG338"/>
      <c r="CH338"/>
      <c r="CI338"/>
      <c r="CJ338"/>
    </row>
    <row r="339" spans="2:88" x14ac:dyDescent="0.35">
      <c r="B339" s="65">
        <v>336</v>
      </c>
      <c r="C339"/>
      <c r="D339"/>
      <c r="E339"/>
      <c r="F339"/>
      <c r="G339"/>
      <c r="H339"/>
      <c r="I339"/>
      <c r="J339"/>
      <c r="K339"/>
      <c r="L339"/>
      <c r="M339"/>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c r="CG339"/>
      <c r="CH339"/>
      <c r="CI339"/>
      <c r="CJ339"/>
    </row>
    <row r="340" spans="2:88" x14ac:dyDescent="0.35">
      <c r="B340" s="65">
        <v>337</v>
      </c>
      <c r="C340"/>
      <c r="D340"/>
      <c r="E340"/>
      <c r="F340"/>
      <c r="G340"/>
      <c r="H340"/>
      <c r="I340"/>
      <c r="J340"/>
      <c r="K340"/>
      <c r="L340"/>
      <c r="M340"/>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row>
    <row r="341" spans="2:88" x14ac:dyDescent="0.35">
      <c r="B341" s="65">
        <v>338</v>
      </c>
      <c r="C341"/>
      <c r="D341"/>
      <c r="E341"/>
      <c r="F341"/>
      <c r="G341"/>
      <c r="H341"/>
      <c r="I341"/>
      <c r="J341"/>
      <c r="K341"/>
      <c r="L341"/>
      <c r="M341"/>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c r="CG341"/>
      <c r="CH341"/>
      <c r="CI341"/>
      <c r="CJ341"/>
    </row>
    <row r="342" spans="2:88" x14ac:dyDescent="0.35">
      <c r="B342" s="65">
        <v>339</v>
      </c>
      <c r="C342"/>
      <c r="D342"/>
      <c r="E342"/>
      <c r="F342"/>
      <c r="G342"/>
      <c r="H342"/>
      <c r="I342"/>
      <c r="J342"/>
      <c r="K342"/>
      <c r="L342"/>
      <c r="M342"/>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c r="CG342"/>
      <c r="CH342"/>
      <c r="CI342"/>
      <c r="CJ342"/>
    </row>
    <row r="343" spans="2:88" x14ac:dyDescent="0.35">
      <c r="B343" s="65">
        <v>340</v>
      </c>
      <c r="C343"/>
      <c r="D343"/>
      <c r="E343"/>
      <c r="F343"/>
      <c r="G343"/>
      <c r="H343"/>
      <c r="I343"/>
      <c r="J343"/>
      <c r="K343"/>
      <c r="L343"/>
      <c r="M343"/>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c r="CA343"/>
      <c r="CB343"/>
      <c r="CC343"/>
      <c r="CD343"/>
      <c r="CE343"/>
      <c r="CF343"/>
      <c r="CG343"/>
      <c r="CH343"/>
      <c r="CI343"/>
      <c r="CJ343"/>
    </row>
    <row r="344" spans="2:88" x14ac:dyDescent="0.35">
      <c r="B344" s="65">
        <v>341</v>
      </c>
      <c r="C344"/>
      <c r="D344"/>
      <c r="E344"/>
      <c r="F344"/>
      <c r="G344"/>
      <c r="H344"/>
      <c r="I344"/>
      <c r="J344"/>
      <c r="K344"/>
      <c r="L344"/>
      <c r="M344"/>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c r="CD344"/>
      <c r="CE344"/>
      <c r="CF344"/>
      <c r="CG344"/>
      <c r="CH344"/>
      <c r="CI344"/>
      <c r="CJ344"/>
    </row>
    <row r="345" spans="2:88" x14ac:dyDescent="0.35">
      <c r="B345" s="65">
        <v>342</v>
      </c>
      <c r="C345"/>
      <c r="D345"/>
      <c r="E345"/>
      <c r="F345"/>
      <c r="G345"/>
      <c r="H345"/>
      <c r="I345"/>
      <c r="J345"/>
      <c r="K345"/>
      <c r="L345"/>
      <c r="M345"/>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c r="BY345"/>
      <c r="BZ345"/>
      <c r="CA345"/>
      <c r="CB345"/>
      <c r="CC345"/>
      <c r="CD345"/>
      <c r="CE345"/>
      <c r="CF345"/>
      <c r="CG345"/>
      <c r="CH345"/>
      <c r="CI345"/>
      <c r="CJ345"/>
    </row>
    <row r="346" spans="2:88" x14ac:dyDescent="0.35">
      <c r="B346" s="65">
        <v>343</v>
      </c>
      <c r="C346"/>
      <c r="D346"/>
      <c r="E346"/>
      <c r="F346"/>
      <c r="G346"/>
      <c r="H346"/>
      <c r="I346"/>
      <c r="J346"/>
      <c r="K346"/>
      <c r="L346"/>
      <c r="M346"/>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c r="BY346"/>
      <c r="BZ346"/>
      <c r="CA346"/>
      <c r="CB346"/>
      <c r="CC346"/>
      <c r="CD346"/>
      <c r="CE346"/>
      <c r="CF346"/>
      <c r="CG346"/>
      <c r="CH346"/>
      <c r="CI346"/>
      <c r="CJ346"/>
    </row>
    <row r="347" spans="2:88" x14ac:dyDescent="0.35">
      <c r="B347" s="65">
        <v>344</v>
      </c>
      <c r="C347"/>
      <c r="D347"/>
      <c r="E347"/>
      <c r="F347"/>
      <c r="G347"/>
      <c r="H347"/>
      <c r="I347"/>
      <c r="J347"/>
      <c r="K347"/>
      <c r="L347"/>
      <c r="M347"/>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c r="BY347"/>
      <c r="BZ347"/>
      <c r="CA347"/>
      <c r="CB347"/>
      <c r="CC347"/>
      <c r="CD347"/>
      <c r="CE347"/>
      <c r="CF347"/>
      <c r="CG347"/>
      <c r="CH347"/>
      <c r="CI347"/>
      <c r="CJ347"/>
    </row>
    <row r="348" spans="2:88" x14ac:dyDescent="0.35">
      <c r="B348" s="65">
        <v>345</v>
      </c>
      <c r="C348"/>
      <c r="D348"/>
      <c r="E348"/>
      <c r="F348"/>
      <c r="G348"/>
      <c r="H348"/>
      <c r="I348"/>
      <c r="J348"/>
      <c r="K348"/>
      <c r="L348"/>
      <c r="M348"/>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c r="CA348"/>
      <c r="CB348"/>
      <c r="CC348"/>
      <c r="CD348"/>
      <c r="CE348"/>
      <c r="CF348"/>
      <c r="CG348"/>
      <c r="CH348"/>
      <c r="CI348"/>
      <c r="CJ348"/>
    </row>
    <row r="349" spans="2:88" x14ac:dyDescent="0.35">
      <c r="B349" s="65">
        <v>346</v>
      </c>
      <c r="C349"/>
      <c r="D349"/>
      <c r="E349"/>
      <c r="F349"/>
      <c r="G349"/>
      <c r="H349"/>
      <c r="I349"/>
      <c r="J349"/>
      <c r="K349"/>
      <c r="L349"/>
      <c r="M349"/>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c r="BY349"/>
      <c r="BZ349"/>
      <c r="CA349"/>
      <c r="CB349"/>
      <c r="CC349"/>
      <c r="CD349"/>
      <c r="CE349"/>
      <c r="CF349"/>
      <c r="CG349"/>
      <c r="CH349"/>
      <c r="CI349"/>
      <c r="CJ349"/>
    </row>
    <row r="350" spans="2:88" x14ac:dyDescent="0.35">
      <c r="B350" s="65">
        <v>347</v>
      </c>
      <c r="C350"/>
      <c r="D350"/>
      <c r="E350"/>
      <c r="F350"/>
      <c r="G350"/>
      <c r="H350"/>
      <c r="I350"/>
      <c r="J350"/>
      <c r="K350"/>
      <c r="L350"/>
      <c r="M350"/>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c r="CE350"/>
      <c r="CF350"/>
      <c r="CG350"/>
      <c r="CH350"/>
      <c r="CI350"/>
      <c r="CJ350"/>
    </row>
    <row r="351" spans="2:88" x14ac:dyDescent="0.35">
      <c r="B351" s="65">
        <v>348</v>
      </c>
      <c r="C351"/>
      <c r="D351"/>
      <c r="E351"/>
      <c r="F351"/>
      <c r="G351"/>
      <c r="H351"/>
      <c r="I351"/>
      <c r="J351"/>
      <c r="K351"/>
      <c r="L351"/>
      <c r="M351"/>
      <c r="N351"/>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c r="CA351"/>
      <c r="CB351"/>
      <c r="CC351"/>
      <c r="CD351"/>
      <c r="CE351"/>
      <c r="CF351"/>
      <c r="CG351"/>
      <c r="CH351"/>
      <c r="CI351"/>
      <c r="CJ351"/>
    </row>
    <row r="352" spans="2:88" x14ac:dyDescent="0.35">
      <c r="B352" s="65">
        <v>349</v>
      </c>
      <c r="C352"/>
      <c r="D352"/>
      <c r="E352"/>
      <c r="F352"/>
      <c r="G352"/>
      <c r="H352"/>
      <c r="I352"/>
      <c r="J352"/>
      <c r="K352"/>
      <c r="L352"/>
      <c r="M352"/>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c r="CA352"/>
      <c r="CB352"/>
      <c r="CC352"/>
      <c r="CD352"/>
      <c r="CE352"/>
      <c r="CF352"/>
      <c r="CG352"/>
      <c r="CH352"/>
      <c r="CI352"/>
      <c r="CJ352"/>
    </row>
    <row r="353" spans="2:88" x14ac:dyDescent="0.35">
      <c r="B353" s="65">
        <v>350</v>
      </c>
      <c r="C353"/>
      <c r="D353"/>
      <c r="E353"/>
      <c r="F353"/>
      <c r="G353"/>
      <c r="H353"/>
      <c r="I353"/>
      <c r="J353"/>
      <c r="K353"/>
      <c r="L353"/>
      <c r="M353"/>
      <c r="N353"/>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c r="BY353"/>
      <c r="BZ353"/>
      <c r="CA353"/>
      <c r="CB353"/>
      <c r="CC353"/>
      <c r="CD353"/>
      <c r="CE353"/>
      <c r="CF353"/>
      <c r="CG353"/>
      <c r="CH353"/>
      <c r="CI353"/>
      <c r="CJ353"/>
    </row>
    <row r="354" spans="2:88" x14ac:dyDescent="0.35">
      <c r="B354" s="65">
        <v>351</v>
      </c>
      <c r="C354"/>
      <c r="D354"/>
      <c r="E354"/>
      <c r="F354"/>
      <c r="G354"/>
      <c r="H354"/>
      <c r="I354"/>
      <c r="J354"/>
      <c r="K354"/>
      <c r="L354"/>
      <c r="M354"/>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c r="CG354"/>
      <c r="CH354"/>
      <c r="CI354"/>
      <c r="CJ354"/>
    </row>
    <row r="355" spans="2:88" x14ac:dyDescent="0.35">
      <c r="B355" s="65">
        <v>352</v>
      </c>
      <c r="C355"/>
      <c r="D355"/>
      <c r="E355"/>
      <c r="F355"/>
      <c r="G355"/>
      <c r="H355"/>
      <c r="I355"/>
      <c r="J355"/>
      <c r="K355"/>
      <c r="L355"/>
      <c r="M355"/>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c r="BY355"/>
      <c r="BZ355"/>
      <c r="CA355"/>
      <c r="CB355"/>
      <c r="CC355"/>
      <c r="CD355"/>
      <c r="CE355"/>
      <c r="CF355"/>
      <c r="CG355"/>
      <c r="CH355"/>
      <c r="CI355"/>
      <c r="CJ355"/>
    </row>
    <row r="356" spans="2:88" x14ac:dyDescent="0.35">
      <c r="B356" s="65">
        <v>353</v>
      </c>
      <c r="C356"/>
      <c r="D356"/>
      <c r="E356"/>
      <c r="F356"/>
      <c r="G356"/>
      <c r="H356"/>
      <c r="I356"/>
      <c r="J356"/>
      <c r="K356"/>
      <c r="L356"/>
      <c r="M356"/>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c r="BY356"/>
      <c r="BZ356"/>
      <c r="CA356"/>
      <c r="CB356"/>
      <c r="CC356"/>
      <c r="CD356"/>
      <c r="CE356"/>
      <c r="CF356"/>
      <c r="CG356"/>
      <c r="CH356"/>
      <c r="CI356"/>
      <c r="CJ356"/>
    </row>
    <row r="357" spans="2:88" x14ac:dyDescent="0.35">
      <c r="B357" s="65">
        <v>354</v>
      </c>
      <c r="C357"/>
      <c r="D357"/>
      <c r="E357"/>
      <c r="F357"/>
      <c r="G357"/>
      <c r="H357"/>
      <c r="I357"/>
      <c r="J357"/>
      <c r="K357"/>
      <c r="L357"/>
      <c r="M357"/>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c r="BY357"/>
      <c r="BZ357"/>
      <c r="CA357"/>
      <c r="CB357"/>
      <c r="CC357"/>
      <c r="CD357"/>
      <c r="CE357"/>
      <c r="CF357"/>
      <c r="CG357"/>
      <c r="CH357"/>
      <c r="CI357"/>
      <c r="CJ357"/>
    </row>
    <row r="358" spans="2:88" x14ac:dyDescent="0.35">
      <c r="B358" s="65">
        <v>355</v>
      </c>
      <c r="C358"/>
      <c r="D358"/>
      <c r="E358"/>
      <c r="F358"/>
      <c r="G358"/>
      <c r="H358"/>
      <c r="I358"/>
      <c r="J358"/>
      <c r="K358"/>
      <c r="L358"/>
      <c r="M358"/>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c r="BY358"/>
      <c r="BZ358"/>
      <c r="CA358"/>
      <c r="CB358"/>
      <c r="CC358"/>
      <c r="CD358"/>
      <c r="CE358"/>
      <c r="CF358"/>
      <c r="CG358"/>
      <c r="CH358"/>
      <c r="CI358"/>
      <c r="CJ358"/>
    </row>
    <row r="359" spans="2:88" x14ac:dyDescent="0.35">
      <c r="B359" s="65">
        <v>356</v>
      </c>
      <c r="C359"/>
      <c r="D359"/>
      <c r="E359"/>
      <c r="F359"/>
      <c r="G359"/>
      <c r="H359"/>
      <c r="I359"/>
      <c r="J359"/>
      <c r="K359"/>
      <c r="L359"/>
      <c r="M359"/>
      <c r="N359"/>
      <c r="O359"/>
      <c r="P359"/>
      <c r="Q359"/>
      <c r="R359"/>
      <c r="S359"/>
      <c r="T359"/>
      <c r="U359"/>
      <c r="V359"/>
      <c r="W359"/>
      <c r="X359"/>
      <c r="Y359"/>
      <c r="Z359"/>
      <c r="AA359"/>
      <c r="AB359"/>
      <c r="AC359"/>
      <c r="AD359"/>
      <c r="AE359"/>
      <c r="AF359"/>
      <c r="AG359"/>
      <c r="AH359"/>
      <c r="AI359"/>
      <c r="AJ359"/>
      <c r="AK359"/>
      <c r="AL359"/>
      <c r="AM359"/>
      <c r="AN359"/>
      <c r="AO359"/>
      <c r="AP359"/>
      <c r="AQ359"/>
      <c r="AR359"/>
      <c r="AS359"/>
      <c r="AT359"/>
      <c r="AU359"/>
      <c r="AV359"/>
      <c r="AW359"/>
      <c r="AX359"/>
      <c r="AY359"/>
      <c r="AZ359"/>
      <c r="BA359"/>
      <c r="BB359"/>
      <c r="BC359"/>
      <c r="BD359"/>
      <c r="BE359"/>
      <c r="BF359"/>
      <c r="BG359"/>
      <c r="BH359"/>
      <c r="BI359"/>
      <c r="BJ359"/>
      <c r="BK359"/>
      <c r="BL359"/>
      <c r="BM359"/>
      <c r="BN359"/>
      <c r="BO359"/>
      <c r="BP359"/>
      <c r="BQ359"/>
      <c r="BR359"/>
      <c r="BS359"/>
      <c r="BT359"/>
      <c r="BU359"/>
      <c r="BV359"/>
      <c r="BW359"/>
      <c r="BX359"/>
      <c r="BY359"/>
      <c r="BZ359"/>
      <c r="CA359"/>
      <c r="CB359"/>
      <c r="CC359"/>
      <c r="CD359"/>
      <c r="CE359"/>
      <c r="CF359"/>
      <c r="CG359"/>
      <c r="CH359"/>
      <c r="CI359"/>
      <c r="CJ359"/>
    </row>
    <row r="360" spans="2:88" x14ac:dyDescent="0.35">
      <c r="B360" s="65">
        <v>357</v>
      </c>
      <c r="C360"/>
      <c r="D360"/>
      <c r="E360"/>
      <c r="F360"/>
      <c r="G360"/>
      <c r="H360"/>
      <c r="I360"/>
      <c r="J360"/>
      <c r="K360"/>
      <c r="L360"/>
      <c r="M360"/>
      <c r="N360"/>
      <c r="O360"/>
      <c r="P360"/>
      <c r="Q360"/>
      <c r="R360"/>
      <c r="S360"/>
      <c r="T360"/>
      <c r="U360"/>
      <c r="V360"/>
      <c r="W360"/>
      <c r="X360"/>
      <c r="Y360"/>
      <c r="Z360"/>
      <c r="AA360"/>
      <c r="AB360"/>
      <c r="AC360"/>
      <c r="AD360"/>
      <c r="AE360"/>
      <c r="AF360"/>
      <c r="AG360"/>
      <c r="AH360"/>
      <c r="AI360"/>
      <c r="AJ360"/>
      <c r="AK360"/>
      <c r="AL360"/>
      <c r="AM360"/>
      <c r="AN360"/>
      <c r="AO360"/>
      <c r="AP360"/>
      <c r="AQ360"/>
      <c r="AR360"/>
      <c r="AS360"/>
      <c r="AT360"/>
      <c r="AU360"/>
      <c r="AV360"/>
      <c r="AW360"/>
      <c r="AX360"/>
      <c r="AY360"/>
      <c r="AZ360"/>
      <c r="BA360"/>
      <c r="BB360"/>
      <c r="BC360"/>
      <c r="BD360"/>
      <c r="BE360"/>
      <c r="BF360"/>
      <c r="BG360"/>
      <c r="BH360"/>
      <c r="BI360"/>
      <c r="BJ360"/>
      <c r="BK360"/>
      <c r="BL360"/>
      <c r="BM360"/>
      <c r="BN360"/>
      <c r="BO360"/>
      <c r="BP360"/>
      <c r="BQ360"/>
      <c r="BR360"/>
      <c r="BS360"/>
      <c r="BT360"/>
      <c r="BU360"/>
      <c r="BV360"/>
      <c r="BW360"/>
      <c r="BX360"/>
      <c r="BY360"/>
      <c r="BZ360"/>
      <c r="CA360"/>
      <c r="CB360"/>
      <c r="CC360"/>
      <c r="CD360"/>
      <c r="CE360"/>
      <c r="CF360"/>
      <c r="CG360"/>
      <c r="CH360"/>
      <c r="CI360"/>
      <c r="CJ360"/>
    </row>
    <row r="361" spans="2:88" x14ac:dyDescent="0.35">
      <c r="B361" s="65">
        <v>358</v>
      </c>
      <c r="C361"/>
      <c r="D361"/>
      <c r="E361"/>
      <c r="F361"/>
      <c r="G361"/>
      <c r="H361"/>
      <c r="I361"/>
      <c r="J361"/>
      <c r="K361"/>
      <c r="L361"/>
      <c r="M361"/>
      <c r="N361"/>
      <c r="O361"/>
      <c r="P361"/>
      <c r="Q361"/>
      <c r="R361"/>
      <c r="S361"/>
      <c r="T361"/>
      <c r="U361"/>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c r="BD361"/>
      <c r="BE361"/>
      <c r="BF361"/>
      <c r="BG361"/>
      <c r="BH361"/>
      <c r="BI361"/>
      <c r="BJ361"/>
      <c r="BK361"/>
      <c r="BL361"/>
      <c r="BM361"/>
      <c r="BN361"/>
      <c r="BO361"/>
      <c r="BP361"/>
      <c r="BQ361"/>
      <c r="BR361"/>
      <c r="BS361"/>
      <c r="BT361"/>
      <c r="BU361"/>
      <c r="BV361"/>
      <c r="BW361"/>
      <c r="BX361"/>
      <c r="BY361"/>
      <c r="BZ361"/>
      <c r="CA361"/>
      <c r="CB361"/>
      <c r="CC361"/>
      <c r="CD361"/>
      <c r="CE361"/>
      <c r="CF361"/>
      <c r="CG361"/>
      <c r="CH361"/>
      <c r="CI361"/>
      <c r="CJ361"/>
    </row>
    <row r="362" spans="2:88" x14ac:dyDescent="0.35">
      <c r="B362" s="65">
        <v>359</v>
      </c>
      <c r="C362"/>
      <c r="D362"/>
      <c r="E362"/>
      <c r="F362"/>
      <c r="G362"/>
      <c r="H362"/>
      <c r="I362"/>
      <c r="J362"/>
      <c r="K362"/>
      <c r="L362"/>
      <c r="M362"/>
      <c r="N362"/>
      <c r="O362"/>
      <c r="P362"/>
      <c r="Q362"/>
      <c r="R362"/>
      <c r="S362"/>
      <c r="T362"/>
      <c r="U362"/>
      <c r="V362"/>
      <c r="W362"/>
      <c r="X362"/>
      <c r="Y362"/>
      <c r="Z362"/>
      <c r="AA362"/>
      <c r="AB362"/>
      <c r="AC362"/>
      <c r="AD362"/>
      <c r="AE362"/>
      <c r="AF362"/>
      <c r="AG362"/>
      <c r="AH362"/>
      <c r="AI362"/>
      <c r="AJ362"/>
      <c r="AK362"/>
      <c r="AL362"/>
      <c r="AM362"/>
      <c r="AN362"/>
      <c r="AO362"/>
      <c r="AP362"/>
      <c r="AQ362"/>
      <c r="AR362"/>
      <c r="AS362"/>
      <c r="AT362"/>
      <c r="AU362"/>
      <c r="AV362"/>
      <c r="AW362"/>
      <c r="AX362"/>
      <c r="AY362"/>
      <c r="AZ362"/>
      <c r="BA362"/>
      <c r="BB362"/>
      <c r="BC362"/>
      <c r="BD362"/>
      <c r="BE362"/>
      <c r="BF362"/>
      <c r="BG362"/>
      <c r="BH362"/>
      <c r="BI362"/>
      <c r="BJ362"/>
      <c r="BK362"/>
      <c r="BL362"/>
      <c r="BM362"/>
      <c r="BN362"/>
      <c r="BO362"/>
      <c r="BP362"/>
      <c r="BQ362"/>
      <c r="BR362"/>
      <c r="BS362"/>
      <c r="BT362"/>
      <c r="BU362"/>
      <c r="BV362"/>
      <c r="BW362"/>
      <c r="BX362"/>
      <c r="BY362"/>
      <c r="BZ362"/>
      <c r="CA362"/>
      <c r="CB362"/>
      <c r="CC362"/>
      <c r="CD362"/>
      <c r="CE362"/>
      <c r="CF362"/>
      <c r="CG362"/>
      <c r="CH362"/>
      <c r="CI362"/>
      <c r="CJ362"/>
    </row>
    <row r="363" spans="2:88" x14ac:dyDescent="0.35">
      <c r="B363" s="65">
        <v>360</v>
      </c>
      <c r="C363"/>
      <c r="D363"/>
      <c r="E363"/>
      <c r="F363"/>
      <c r="G363"/>
      <c r="H363"/>
      <c r="I363"/>
      <c r="J363"/>
      <c r="K363"/>
      <c r="L363"/>
      <c r="M363"/>
      <c r="N363"/>
      <c r="O363"/>
      <c r="P363"/>
      <c r="Q363"/>
      <c r="R363"/>
      <c r="S363"/>
      <c r="T363"/>
      <c r="U363"/>
      <c r="V363"/>
      <c r="W363"/>
      <c r="X363"/>
      <c r="Y363"/>
      <c r="Z363"/>
      <c r="AA363"/>
      <c r="AB363"/>
      <c r="AC363"/>
      <c r="AD363"/>
      <c r="AE363"/>
      <c r="AF363"/>
      <c r="AG363"/>
      <c r="AH363"/>
      <c r="AI363"/>
      <c r="AJ363"/>
      <c r="AK363"/>
      <c r="AL363"/>
      <c r="AM363"/>
      <c r="AN363"/>
      <c r="AO363"/>
      <c r="AP363"/>
      <c r="AQ363"/>
      <c r="AR363"/>
      <c r="AS363"/>
      <c r="AT363"/>
      <c r="AU363"/>
      <c r="AV363"/>
      <c r="AW363"/>
      <c r="AX363"/>
      <c r="AY363"/>
      <c r="AZ363"/>
      <c r="BA363"/>
      <c r="BB363"/>
      <c r="BC363"/>
      <c r="BD363"/>
      <c r="BE363"/>
      <c r="BF363"/>
      <c r="BG363"/>
      <c r="BH363"/>
      <c r="BI363"/>
      <c r="BJ363"/>
      <c r="BK363"/>
      <c r="BL363"/>
      <c r="BM363"/>
      <c r="BN363"/>
      <c r="BO363"/>
      <c r="BP363"/>
      <c r="BQ363"/>
      <c r="BR363"/>
      <c r="BS363"/>
      <c r="BT363"/>
      <c r="BU363"/>
      <c r="BV363"/>
      <c r="BW363"/>
      <c r="BX363"/>
      <c r="BY363"/>
      <c r="BZ363"/>
      <c r="CA363"/>
      <c r="CB363"/>
      <c r="CC363"/>
      <c r="CD363"/>
      <c r="CE363"/>
      <c r="CF363"/>
      <c r="CG363"/>
      <c r="CH363"/>
      <c r="CI363"/>
      <c r="CJ363"/>
    </row>
    <row r="364" spans="2:88" x14ac:dyDescent="0.35">
      <c r="B364" s="65">
        <v>361</v>
      </c>
      <c r="C364"/>
      <c r="D364"/>
      <c r="E364"/>
      <c r="F364"/>
      <c r="G364"/>
      <c r="H364"/>
      <c r="I364"/>
      <c r="J364"/>
      <c r="K364"/>
      <c r="L364"/>
      <c r="M364"/>
      <c r="N364"/>
      <c r="O364"/>
      <c r="P364"/>
      <c r="Q364"/>
      <c r="R364"/>
      <c r="S364"/>
      <c r="T364"/>
      <c r="U364"/>
      <c r="V364"/>
      <c r="W364"/>
      <c r="X364"/>
      <c r="Y364"/>
      <c r="Z364"/>
      <c r="AA364"/>
      <c r="AB364"/>
      <c r="AC364"/>
      <c r="AD364"/>
      <c r="AE364"/>
      <c r="AF364"/>
      <c r="AG364"/>
      <c r="AH364"/>
      <c r="AI364"/>
      <c r="AJ364"/>
      <c r="AK364"/>
      <c r="AL364"/>
      <c r="AM364"/>
      <c r="AN364"/>
      <c r="AO364"/>
      <c r="AP364"/>
      <c r="AQ364"/>
      <c r="AR364"/>
      <c r="AS364"/>
      <c r="AT364"/>
      <c r="AU364"/>
      <c r="AV364"/>
      <c r="AW364"/>
      <c r="AX364"/>
      <c r="AY364"/>
      <c r="AZ364"/>
      <c r="BA364"/>
      <c r="BB364"/>
      <c r="BC364"/>
      <c r="BD364"/>
      <c r="BE364"/>
      <c r="BF364"/>
      <c r="BG364"/>
      <c r="BH364"/>
      <c r="BI364"/>
      <c r="BJ364"/>
      <c r="BK364"/>
      <c r="BL364"/>
      <c r="BM364"/>
      <c r="BN364"/>
      <c r="BO364"/>
      <c r="BP364"/>
      <c r="BQ364"/>
      <c r="BR364"/>
      <c r="BS364"/>
      <c r="BT364"/>
      <c r="BU364"/>
      <c r="BV364"/>
      <c r="BW364"/>
      <c r="BX364"/>
      <c r="BY364"/>
      <c r="BZ364"/>
      <c r="CA364"/>
      <c r="CB364"/>
      <c r="CC364"/>
      <c r="CD364"/>
      <c r="CE364"/>
      <c r="CF364"/>
      <c r="CG364"/>
      <c r="CH364"/>
      <c r="CI364"/>
      <c r="CJ364"/>
    </row>
    <row r="365" spans="2:88" x14ac:dyDescent="0.35">
      <c r="B365" s="65">
        <v>362</v>
      </c>
      <c r="C365"/>
      <c r="D365"/>
      <c r="E365"/>
      <c r="F365"/>
      <c r="G365"/>
      <c r="H365"/>
      <c r="I365"/>
      <c r="J365"/>
      <c r="K365"/>
      <c r="L365"/>
      <c r="M365"/>
      <c r="N365"/>
      <c r="O365"/>
      <c r="P365"/>
      <c r="Q365"/>
      <c r="R365"/>
      <c r="S365"/>
      <c r="T365"/>
      <c r="U365"/>
      <c r="V365"/>
      <c r="W365"/>
      <c r="X365"/>
      <c r="Y365"/>
      <c r="Z365"/>
      <c r="AA365"/>
      <c r="AB365"/>
      <c r="AC365"/>
      <c r="AD365"/>
      <c r="AE365"/>
      <c r="AF365"/>
      <c r="AG365"/>
      <c r="AH365"/>
      <c r="AI365"/>
      <c r="AJ365"/>
      <c r="AK365"/>
      <c r="AL365"/>
      <c r="AM365"/>
      <c r="AN365"/>
      <c r="AO365"/>
      <c r="AP365"/>
      <c r="AQ365"/>
      <c r="AR365"/>
      <c r="AS365"/>
      <c r="AT365"/>
      <c r="AU365"/>
      <c r="AV365"/>
      <c r="AW365"/>
      <c r="AX365"/>
      <c r="AY365"/>
      <c r="AZ365"/>
      <c r="BA365"/>
      <c r="BB365"/>
      <c r="BC365"/>
      <c r="BD365"/>
      <c r="BE365"/>
      <c r="BF365"/>
      <c r="BG365"/>
      <c r="BH365"/>
      <c r="BI365"/>
      <c r="BJ365"/>
      <c r="BK365"/>
      <c r="BL365"/>
      <c r="BM365"/>
      <c r="BN365"/>
      <c r="BO365"/>
      <c r="BP365"/>
      <c r="BQ365"/>
      <c r="BR365"/>
      <c r="BS365"/>
      <c r="BT365"/>
      <c r="BU365"/>
      <c r="BV365"/>
      <c r="BW365"/>
      <c r="BX365"/>
      <c r="BY365"/>
      <c r="BZ365"/>
      <c r="CA365"/>
      <c r="CB365"/>
      <c r="CC365"/>
      <c r="CD365"/>
      <c r="CE365"/>
      <c r="CF365"/>
      <c r="CG365"/>
      <c r="CH365"/>
      <c r="CI365"/>
      <c r="CJ365"/>
    </row>
    <row r="366" spans="2:88" x14ac:dyDescent="0.35">
      <c r="B366" s="65">
        <v>363</v>
      </c>
      <c r="C366"/>
      <c r="D366"/>
      <c r="E366"/>
      <c r="F366"/>
      <c r="G366"/>
      <c r="H366"/>
      <c r="I366"/>
      <c r="J366"/>
      <c r="K366"/>
      <c r="L366"/>
      <c r="M366"/>
      <c r="N366"/>
      <c r="O366"/>
      <c r="P366"/>
      <c r="Q366"/>
      <c r="R366"/>
      <c r="S366"/>
      <c r="T366"/>
      <c r="U366"/>
      <c r="V366"/>
      <c r="W366"/>
      <c r="X366"/>
      <c r="Y366"/>
      <c r="Z366"/>
      <c r="AA366"/>
      <c r="AB366"/>
      <c r="AC366"/>
      <c r="AD366"/>
      <c r="AE366"/>
      <c r="AF366"/>
      <c r="AG366"/>
      <c r="AH366"/>
      <c r="AI366"/>
      <c r="AJ366"/>
      <c r="AK366"/>
      <c r="AL366"/>
      <c r="AM366"/>
      <c r="AN366"/>
      <c r="AO366"/>
      <c r="AP366"/>
      <c r="AQ366"/>
      <c r="AR366"/>
      <c r="AS366"/>
      <c r="AT366"/>
      <c r="AU366"/>
      <c r="AV366"/>
      <c r="AW366"/>
      <c r="AX366"/>
      <c r="AY366"/>
      <c r="AZ366"/>
      <c r="BA366"/>
      <c r="BB366"/>
      <c r="BC366"/>
      <c r="BD366"/>
      <c r="BE366"/>
      <c r="BF366"/>
      <c r="BG366"/>
      <c r="BH366"/>
      <c r="BI366"/>
      <c r="BJ366"/>
      <c r="BK366"/>
      <c r="BL366"/>
      <c r="BM366"/>
      <c r="BN366"/>
      <c r="BO366"/>
      <c r="BP366"/>
      <c r="BQ366"/>
      <c r="BR366"/>
      <c r="BS366"/>
      <c r="BT366"/>
      <c r="BU366"/>
      <c r="BV366"/>
      <c r="BW366"/>
      <c r="BX366"/>
      <c r="BY366"/>
      <c r="BZ366"/>
      <c r="CA366"/>
      <c r="CB366"/>
      <c r="CC366"/>
      <c r="CD366"/>
      <c r="CE366"/>
      <c r="CF366"/>
      <c r="CG366"/>
      <c r="CH366"/>
      <c r="CI366"/>
      <c r="CJ366"/>
    </row>
    <row r="367" spans="2:88" x14ac:dyDescent="0.35">
      <c r="B367" s="65">
        <v>364</v>
      </c>
      <c r="C367"/>
      <c r="D367"/>
      <c r="E367"/>
      <c r="F367"/>
      <c r="G367"/>
      <c r="H367"/>
      <c r="I367"/>
      <c r="J367"/>
      <c r="K367"/>
      <c r="L367"/>
      <c r="M367"/>
      <c r="N367"/>
      <c r="O367"/>
      <c r="P367"/>
      <c r="Q367"/>
      <c r="R367"/>
      <c r="S367"/>
      <c r="T367"/>
      <c r="U367"/>
      <c r="V367"/>
      <c r="W367"/>
      <c r="X367"/>
      <c r="Y367"/>
      <c r="Z367"/>
      <c r="AA367"/>
      <c r="AB367"/>
      <c r="AC367"/>
      <c r="AD367"/>
      <c r="AE367"/>
      <c r="AF367"/>
      <c r="AG367"/>
      <c r="AH367"/>
      <c r="AI367"/>
      <c r="AJ367"/>
      <c r="AK367"/>
      <c r="AL367"/>
      <c r="AM367"/>
      <c r="AN367"/>
      <c r="AO367"/>
      <c r="AP367"/>
      <c r="AQ367"/>
      <c r="AR367"/>
      <c r="AS367"/>
      <c r="AT367"/>
      <c r="AU367"/>
      <c r="AV367"/>
      <c r="AW367"/>
      <c r="AX367"/>
      <c r="AY367"/>
      <c r="AZ367"/>
      <c r="BA367"/>
      <c r="BB367"/>
      <c r="BC367"/>
      <c r="BD367"/>
      <c r="BE367"/>
      <c r="BF367"/>
      <c r="BG367"/>
      <c r="BH367"/>
      <c r="BI367"/>
      <c r="BJ367"/>
      <c r="BK367"/>
      <c r="BL367"/>
      <c r="BM367"/>
      <c r="BN367"/>
      <c r="BO367"/>
      <c r="BP367"/>
      <c r="BQ367"/>
      <c r="BR367"/>
      <c r="BS367"/>
      <c r="BT367"/>
      <c r="BU367"/>
      <c r="BV367"/>
      <c r="BW367"/>
      <c r="BX367"/>
      <c r="BY367"/>
      <c r="BZ367"/>
      <c r="CA367"/>
      <c r="CB367"/>
      <c r="CC367"/>
      <c r="CD367"/>
      <c r="CE367"/>
      <c r="CF367"/>
      <c r="CG367"/>
      <c r="CH367"/>
      <c r="CI367"/>
      <c r="CJ367"/>
    </row>
    <row r="368" spans="2:88" x14ac:dyDescent="0.35">
      <c r="B368" s="65">
        <v>365</v>
      </c>
      <c r="C368"/>
      <c r="D368"/>
      <c r="E368"/>
      <c r="F368"/>
      <c r="G368"/>
      <c r="H368"/>
      <c r="I368"/>
      <c r="J368"/>
      <c r="K368"/>
      <c r="L368"/>
      <c r="M368"/>
      <c r="N368"/>
      <c r="O368"/>
      <c r="P368"/>
      <c r="Q368"/>
      <c r="R368"/>
      <c r="S368"/>
      <c r="T368"/>
      <c r="U368"/>
      <c r="V368"/>
      <c r="W368"/>
      <c r="X368"/>
      <c r="Y368"/>
      <c r="Z368"/>
      <c r="AA368"/>
      <c r="AB368"/>
      <c r="AC368"/>
      <c r="AD368"/>
      <c r="AE368"/>
      <c r="AF368"/>
      <c r="AG368"/>
      <c r="AH368"/>
      <c r="AI368"/>
      <c r="AJ368"/>
      <c r="AK368"/>
      <c r="AL368"/>
      <c r="AM368"/>
      <c r="AN368"/>
      <c r="AO368"/>
      <c r="AP368"/>
      <c r="AQ368"/>
      <c r="AR368"/>
      <c r="AS368"/>
      <c r="AT368"/>
      <c r="AU368"/>
      <c r="AV368"/>
      <c r="AW368"/>
      <c r="AX368"/>
      <c r="AY368"/>
      <c r="AZ368"/>
      <c r="BA368"/>
      <c r="BB368"/>
      <c r="BC368"/>
      <c r="BD368"/>
      <c r="BE368"/>
      <c r="BF368"/>
      <c r="BG368"/>
      <c r="BH368"/>
      <c r="BI368"/>
      <c r="BJ368"/>
      <c r="BK368"/>
      <c r="BL368"/>
      <c r="BM368"/>
      <c r="BN368"/>
      <c r="BO368"/>
      <c r="BP368"/>
      <c r="BQ368"/>
      <c r="BR368"/>
      <c r="BS368"/>
      <c r="BT368"/>
      <c r="BU368"/>
      <c r="BV368"/>
      <c r="BW368"/>
      <c r="BX368"/>
      <c r="BY368"/>
      <c r="BZ368"/>
      <c r="CA368"/>
      <c r="CB368"/>
      <c r="CC368"/>
      <c r="CD368"/>
      <c r="CE368"/>
      <c r="CF368"/>
      <c r="CG368"/>
      <c r="CH368"/>
      <c r="CI368"/>
      <c r="CJ368"/>
    </row>
    <row r="369" spans="2:88" x14ac:dyDescent="0.35">
      <c r="B369" s="65">
        <v>366</v>
      </c>
      <c r="C369"/>
      <c r="D369"/>
      <c r="E369"/>
      <c r="F369"/>
      <c r="G369"/>
      <c r="H369"/>
      <c r="I369"/>
      <c r="J369"/>
      <c r="K369"/>
      <c r="L369"/>
      <c r="M369"/>
      <c r="N369"/>
      <c r="O369"/>
      <c r="P369"/>
      <c r="Q369"/>
      <c r="R369"/>
      <c r="S369"/>
      <c r="T369"/>
      <c r="U369"/>
      <c r="V369"/>
      <c r="W369"/>
      <c r="X369"/>
      <c r="Y369"/>
      <c r="Z369"/>
      <c r="AA369"/>
      <c r="AB369"/>
      <c r="AC369"/>
      <c r="AD369"/>
      <c r="AE369"/>
      <c r="AF369"/>
      <c r="AG369"/>
      <c r="AH369"/>
      <c r="AI369"/>
      <c r="AJ369"/>
      <c r="AK369"/>
      <c r="AL369"/>
      <c r="AM369"/>
      <c r="AN369"/>
      <c r="AO369"/>
      <c r="AP369"/>
      <c r="AQ369"/>
      <c r="AR369"/>
      <c r="AS369"/>
      <c r="AT369"/>
      <c r="AU369"/>
      <c r="AV369"/>
      <c r="AW369"/>
      <c r="AX369"/>
      <c r="AY369"/>
      <c r="AZ369"/>
      <c r="BA369"/>
      <c r="BB369"/>
      <c r="BC369"/>
      <c r="BD369"/>
      <c r="BE369"/>
      <c r="BF369"/>
      <c r="BG369"/>
      <c r="BH369"/>
      <c r="BI369"/>
      <c r="BJ369"/>
      <c r="BK369"/>
      <c r="BL369"/>
      <c r="BM369"/>
      <c r="BN369"/>
      <c r="BO369"/>
      <c r="BP369"/>
      <c r="BQ369"/>
      <c r="BR369"/>
      <c r="BS369"/>
      <c r="BT369"/>
      <c r="BU369"/>
      <c r="BV369"/>
      <c r="BW369"/>
      <c r="BX369"/>
      <c r="BY369"/>
      <c r="BZ369"/>
      <c r="CA369"/>
      <c r="CB369"/>
      <c r="CC369"/>
      <c r="CD369"/>
      <c r="CE369"/>
      <c r="CF369"/>
      <c r="CG369"/>
      <c r="CH369"/>
      <c r="CI369"/>
      <c r="CJ369"/>
    </row>
    <row r="370" spans="2:88" x14ac:dyDescent="0.35">
      <c r="B370" s="65">
        <v>367</v>
      </c>
      <c r="C370"/>
      <c r="D370"/>
      <c r="E370"/>
      <c r="F370"/>
      <c r="G370"/>
      <c r="H370"/>
      <c r="I370"/>
      <c r="J370"/>
      <c r="K370"/>
      <c r="L370"/>
      <c r="M370"/>
      <c r="N370"/>
      <c r="O370"/>
      <c r="P370"/>
      <c r="Q370"/>
      <c r="R370"/>
      <c r="S370"/>
      <c r="T370"/>
      <c r="U370"/>
      <c r="V370"/>
      <c r="W370"/>
      <c r="X370"/>
      <c r="Y370"/>
      <c r="Z370"/>
      <c r="AA370"/>
      <c r="AB370"/>
      <c r="AC370"/>
      <c r="AD370"/>
      <c r="AE370"/>
      <c r="AF370"/>
      <c r="AG370"/>
      <c r="AH370"/>
      <c r="AI370"/>
      <c r="AJ370"/>
      <c r="AK370"/>
      <c r="AL370"/>
      <c r="AM370"/>
      <c r="AN370"/>
      <c r="AO370"/>
      <c r="AP370"/>
      <c r="AQ370"/>
      <c r="AR370"/>
      <c r="AS370"/>
      <c r="AT370"/>
      <c r="AU370"/>
      <c r="AV370"/>
      <c r="AW370"/>
      <c r="AX370"/>
      <c r="AY370"/>
      <c r="AZ370"/>
      <c r="BA370"/>
      <c r="BB370"/>
      <c r="BC370"/>
      <c r="BD370"/>
      <c r="BE370"/>
      <c r="BF370"/>
      <c r="BG370"/>
      <c r="BH370"/>
      <c r="BI370"/>
      <c r="BJ370"/>
      <c r="BK370"/>
      <c r="BL370"/>
      <c r="BM370"/>
      <c r="BN370"/>
      <c r="BO370"/>
      <c r="BP370"/>
      <c r="BQ370"/>
      <c r="BR370"/>
      <c r="BS370"/>
      <c r="BT370"/>
      <c r="BU370"/>
      <c r="BV370"/>
      <c r="BW370"/>
      <c r="BX370"/>
      <c r="BY370"/>
      <c r="BZ370"/>
      <c r="CA370"/>
      <c r="CB370"/>
      <c r="CC370"/>
      <c r="CD370"/>
      <c r="CE370"/>
      <c r="CF370"/>
      <c r="CG370"/>
      <c r="CH370"/>
      <c r="CI370"/>
      <c r="CJ370"/>
    </row>
    <row r="371" spans="2:88" x14ac:dyDescent="0.35">
      <c r="B371" s="65">
        <v>368</v>
      </c>
      <c r="C371"/>
      <c r="D371"/>
      <c r="E371"/>
      <c r="F371"/>
      <c r="G371"/>
      <c r="H371"/>
      <c r="I371"/>
      <c r="J371"/>
      <c r="K371"/>
      <c r="L371"/>
      <c r="M371"/>
      <c r="N371"/>
      <c r="O371"/>
      <c r="P371"/>
      <c r="Q371"/>
      <c r="R371"/>
      <c r="S371"/>
      <c r="T371"/>
      <c r="U371"/>
      <c r="V371"/>
      <c r="W371"/>
      <c r="X371"/>
      <c r="Y371"/>
      <c r="Z371"/>
      <c r="AA371"/>
      <c r="AB371"/>
      <c r="AC371"/>
      <c r="AD371"/>
      <c r="AE371"/>
      <c r="AF371"/>
      <c r="AG371"/>
      <c r="AH371"/>
      <c r="AI371"/>
      <c r="AJ371"/>
      <c r="AK371"/>
      <c r="AL371"/>
      <c r="AM371"/>
      <c r="AN371"/>
      <c r="AO371"/>
      <c r="AP371"/>
      <c r="AQ371"/>
      <c r="AR371"/>
      <c r="AS371"/>
      <c r="AT371"/>
      <c r="AU371"/>
      <c r="AV371"/>
      <c r="AW371"/>
      <c r="AX371"/>
      <c r="AY371"/>
      <c r="AZ371"/>
      <c r="BA371"/>
      <c r="BB371"/>
      <c r="BC371"/>
      <c r="BD371"/>
      <c r="BE371"/>
      <c r="BF371"/>
      <c r="BG371"/>
      <c r="BH371"/>
      <c r="BI371"/>
      <c r="BJ371"/>
      <c r="BK371"/>
      <c r="BL371"/>
      <c r="BM371"/>
      <c r="BN371"/>
      <c r="BO371"/>
      <c r="BP371"/>
      <c r="BQ371"/>
      <c r="BR371"/>
      <c r="BS371"/>
      <c r="BT371"/>
      <c r="BU371"/>
      <c r="BV371"/>
      <c r="BW371"/>
      <c r="BX371"/>
      <c r="BY371"/>
      <c r="BZ371"/>
      <c r="CA371"/>
      <c r="CB371"/>
      <c r="CC371"/>
      <c r="CD371"/>
      <c r="CE371"/>
      <c r="CF371"/>
      <c r="CG371"/>
      <c r="CH371"/>
      <c r="CI371"/>
      <c r="CJ371"/>
    </row>
    <row r="372" spans="2:88" x14ac:dyDescent="0.35">
      <c r="B372" s="65">
        <v>369</v>
      </c>
      <c r="C372"/>
      <c r="D372"/>
      <c r="E372"/>
      <c r="F372"/>
      <c r="G372"/>
      <c r="H372"/>
      <c r="I372"/>
      <c r="J372"/>
      <c r="K372"/>
      <c r="L372"/>
      <c r="M372"/>
      <c r="N372"/>
      <c r="O372"/>
      <c r="P372"/>
      <c r="Q372"/>
      <c r="R372"/>
      <c r="S372"/>
      <c r="T372"/>
      <c r="U372"/>
      <c r="V372"/>
      <c r="W372"/>
      <c r="X372"/>
      <c r="Y372"/>
      <c r="Z372"/>
      <c r="AA372"/>
      <c r="AB372"/>
      <c r="AC372"/>
      <c r="AD372"/>
      <c r="AE372"/>
      <c r="AF372"/>
      <c r="AG372"/>
      <c r="AH372"/>
      <c r="AI372"/>
      <c r="AJ372"/>
      <c r="AK372"/>
      <c r="AL372"/>
      <c r="AM372"/>
      <c r="AN372"/>
      <c r="AO372"/>
      <c r="AP372"/>
      <c r="AQ372"/>
      <c r="AR372"/>
      <c r="AS372"/>
      <c r="AT372"/>
      <c r="AU372"/>
      <c r="AV372"/>
      <c r="AW372"/>
      <c r="AX372"/>
      <c r="AY372"/>
      <c r="AZ372"/>
      <c r="BA372"/>
      <c r="BB372"/>
      <c r="BC372"/>
      <c r="BD372"/>
      <c r="BE372"/>
      <c r="BF372"/>
      <c r="BG372"/>
      <c r="BH372"/>
      <c r="BI372"/>
      <c r="BJ372"/>
      <c r="BK372"/>
      <c r="BL372"/>
      <c r="BM372"/>
      <c r="BN372"/>
      <c r="BO372"/>
      <c r="BP372"/>
      <c r="BQ372"/>
      <c r="BR372"/>
      <c r="BS372"/>
      <c r="BT372"/>
      <c r="BU372"/>
      <c r="BV372"/>
      <c r="BW372"/>
      <c r="BX372"/>
      <c r="BY372"/>
      <c r="BZ372"/>
      <c r="CA372"/>
      <c r="CB372"/>
      <c r="CC372"/>
      <c r="CD372"/>
      <c r="CE372"/>
      <c r="CF372"/>
      <c r="CG372"/>
      <c r="CH372"/>
      <c r="CI372"/>
      <c r="CJ372"/>
    </row>
    <row r="373" spans="2:88" x14ac:dyDescent="0.35">
      <c r="B373" s="65">
        <v>370</v>
      </c>
      <c r="C373"/>
      <c r="D373"/>
      <c r="E373"/>
      <c r="F373"/>
      <c r="G373"/>
      <c r="H373"/>
      <c r="I373"/>
      <c r="J373"/>
      <c r="K373"/>
      <c r="L373"/>
      <c r="M373"/>
      <c r="N373"/>
      <c r="O373"/>
      <c r="P373"/>
      <c r="Q373"/>
      <c r="R373"/>
      <c r="S373"/>
      <c r="T373"/>
      <c r="U373"/>
      <c r="V373"/>
      <c r="W373"/>
      <c r="X373"/>
      <c r="Y373"/>
      <c r="Z373"/>
      <c r="AA373"/>
      <c r="AB373"/>
      <c r="AC373"/>
      <c r="AD373"/>
      <c r="AE373"/>
      <c r="AF373"/>
      <c r="AG373"/>
      <c r="AH373"/>
      <c r="AI373"/>
      <c r="AJ373"/>
      <c r="AK373"/>
      <c r="AL373"/>
      <c r="AM373"/>
      <c r="AN373"/>
      <c r="AO373"/>
      <c r="AP373"/>
      <c r="AQ373"/>
      <c r="AR373"/>
      <c r="AS373"/>
      <c r="AT373"/>
      <c r="AU373"/>
      <c r="AV373"/>
      <c r="AW373"/>
      <c r="AX373"/>
      <c r="AY373"/>
      <c r="AZ373"/>
      <c r="BA373"/>
      <c r="BB373"/>
      <c r="BC373"/>
      <c r="BD373"/>
      <c r="BE373"/>
      <c r="BF373"/>
      <c r="BG373"/>
      <c r="BH373"/>
      <c r="BI373"/>
      <c r="BJ373"/>
      <c r="BK373"/>
      <c r="BL373"/>
      <c r="BM373"/>
      <c r="BN373"/>
      <c r="BO373"/>
      <c r="BP373"/>
      <c r="BQ373"/>
      <c r="BR373"/>
      <c r="BS373"/>
      <c r="BT373"/>
      <c r="BU373"/>
      <c r="BV373"/>
      <c r="BW373"/>
      <c r="BX373"/>
      <c r="BY373"/>
      <c r="BZ373"/>
      <c r="CA373"/>
      <c r="CB373"/>
      <c r="CC373"/>
      <c r="CD373"/>
      <c r="CE373"/>
      <c r="CF373"/>
      <c r="CG373"/>
      <c r="CH373"/>
      <c r="CI373"/>
      <c r="CJ373"/>
    </row>
    <row r="374" spans="2:88" x14ac:dyDescent="0.35">
      <c r="B374" s="65">
        <v>371</v>
      </c>
      <c r="C374"/>
      <c r="D374"/>
      <c r="E374"/>
      <c r="F374"/>
      <c r="G374"/>
      <c r="H374"/>
      <c r="I374"/>
      <c r="J374"/>
      <c r="K374"/>
      <c r="L374"/>
      <c r="M374"/>
      <c r="N374"/>
      <c r="O374"/>
      <c r="P374"/>
      <c r="Q374"/>
      <c r="R374"/>
      <c r="S374"/>
      <c r="T374"/>
      <c r="U374"/>
      <c r="V374"/>
      <c r="W374"/>
      <c r="X374"/>
      <c r="Y374"/>
      <c r="Z374"/>
      <c r="AA374"/>
      <c r="AB374"/>
      <c r="AC374"/>
      <c r="AD374"/>
      <c r="AE374"/>
      <c r="AF374"/>
      <c r="AG374"/>
      <c r="AH374"/>
      <c r="AI374"/>
      <c r="AJ374"/>
      <c r="AK374"/>
      <c r="AL374"/>
      <c r="AM374"/>
      <c r="AN374"/>
      <c r="AO374"/>
      <c r="AP374"/>
      <c r="AQ374"/>
      <c r="AR374"/>
      <c r="AS374"/>
      <c r="AT374"/>
      <c r="AU374"/>
      <c r="AV374"/>
      <c r="AW374"/>
      <c r="AX374"/>
      <c r="AY374"/>
      <c r="AZ374"/>
      <c r="BA374"/>
      <c r="BB374"/>
      <c r="BC374"/>
      <c r="BD374"/>
      <c r="BE374"/>
      <c r="BF374"/>
      <c r="BG374"/>
      <c r="BH374"/>
      <c r="BI374"/>
      <c r="BJ374"/>
      <c r="BK374"/>
      <c r="BL374"/>
      <c r="BM374"/>
      <c r="BN374"/>
      <c r="BO374"/>
      <c r="BP374"/>
      <c r="BQ374"/>
      <c r="BR374"/>
      <c r="BS374"/>
      <c r="BT374"/>
      <c r="BU374"/>
      <c r="BV374"/>
      <c r="BW374"/>
      <c r="BX374"/>
      <c r="BY374"/>
      <c r="BZ374"/>
      <c r="CA374"/>
      <c r="CB374"/>
      <c r="CC374"/>
      <c r="CD374"/>
      <c r="CE374"/>
      <c r="CF374"/>
      <c r="CG374"/>
      <c r="CH374"/>
      <c r="CI374"/>
      <c r="CJ374"/>
    </row>
    <row r="375" spans="2:88" x14ac:dyDescent="0.35">
      <c r="B375" s="65">
        <v>372</v>
      </c>
      <c r="C375"/>
      <c r="D375"/>
      <c r="E375"/>
      <c r="F375"/>
      <c r="G375"/>
      <c r="H375"/>
      <c r="I375"/>
      <c r="J375"/>
      <c r="K375"/>
      <c r="L375"/>
      <c r="M375"/>
      <c r="N375"/>
      <c r="O375"/>
      <c r="P375"/>
      <c r="Q375"/>
      <c r="R375"/>
      <c r="S375"/>
      <c r="T375"/>
      <c r="U375"/>
      <c r="V375"/>
      <c r="W375"/>
      <c r="X375"/>
      <c r="Y375"/>
      <c r="Z375"/>
      <c r="AA375"/>
      <c r="AB375"/>
      <c r="AC375"/>
      <c r="AD375"/>
      <c r="AE375"/>
      <c r="AF375"/>
      <c r="AG375"/>
      <c r="AH375"/>
      <c r="AI375"/>
      <c r="AJ375"/>
      <c r="AK375"/>
      <c r="AL375"/>
      <c r="AM375"/>
      <c r="AN375"/>
      <c r="AO375"/>
      <c r="AP375"/>
      <c r="AQ375"/>
      <c r="AR375"/>
      <c r="AS375"/>
      <c r="AT375"/>
      <c r="AU375"/>
      <c r="AV375"/>
      <c r="AW375"/>
      <c r="AX375"/>
      <c r="AY375"/>
      <c r="AZ375"/>
      <c r="BA375"/>
      <c r="BB375"/>
      <c r="BC375"/>
      <c r="BD375"/>
      <c r="BE375"/>
      <c r="BF375"/>
      <c r="BG375"/>
      <c r="BH375"/>
      <c r="BI375"/>
      <c r="BJ375"/>
      <c r="BK375"/>
      <c r="BL375"/>
      <c r="BM375"/>
      <c r="BN375"/>
      <c r="BO375"/>
      <c r="BP375"/>
      <c r="BQ375"/>
      <c r="BR375"/>
      <c r="BS375"/>
      <c r="BT375"/>
      <c r="BU375"/>
      <c r="BV375"/>
      <c r="BW375"/>
      <c r="BX375"/>
      <c r="BY375"/>
      <c r="BZ375"/>
      <c r="CA375"/>
      <c r="CB375"/>
      <c r="CC375"/>
      <c r="CD375"/>
      <c r="CE375"/>
      <c r="CF375"/>
      <c r="CG375"/>
      <c r="CH375"/>
      <c r="CI375"/>
      <c r="CJ375"/>
    </row>
    <row r="376" spans="2:88" x14ac:dyDescent="0.35">
      <c r="B376" s="65">
        <v>373</v>
      </c>
      <c r="C376"/>
      <c r="D376"/>
      <c r="E376"/>
      <c r="F376"/>
      <c r="G376"/>
      <c r="H376"/>
      <c r="I376"/>
      <c r="J376"/>
      <c r="K376"/>
      <c r="L376"/>
      <c r="M376"/>
      <c r="N376"/>
      <c r="O376"/>
      <c r="P376"/>
      <c r="Q376"/>
      <c r="R376"/>
      <c r="S376"/>
      <c r="T376"/>
      <c r="U376"/>
      <c r="V376"/>
      <c r="W376"/>
      <c r="X376"/>
      <c r="Y376"/>
      <c r="Z376"/>
      <c r="AA376"/>
      <c r="AB376"/>
      <c r="AC376"/>
      <c r="AD376"/>
      <c r="AE376"/>
      <c r="AF376"/>
      <c r="AG376"/>
      <c r="AH376"/>
      <c r="AI376"/>
      <c r="AJ376"/>
      <c r="AK376"/>
      <c r="AL376"/>
      <c r="AM376"/>
      <c r="AN376"/>
      <c r="AO376"/>
      <c r="AP376"/>
      <c r="AQ376"/>
      <c r="AR376"/>
      <c r="AS376"/>
      <c r="AT376"/>
      <c r="AU376"/>
      <c r="AV376"/>
      <c r="AW376"/>
      <c r="AX376"/>
      <c r="AY376"/>
      <c r="AZ376"/>
      <c r="BA376"/>
      <c r="BB376"/>
      <c r="BC376"/>
      <c r="BD376"/>
      <c r="BE376"/>
      <c r="BF376"/>
      <c r="BG376"/>
      <c r="BH376"/>
      <c r="BI376"/>
      <c r="BJ376"/>
      <c r="BK376"/>
      <c r="BL376"/>
      <c r="BM376"/>
      <c r="BN376"/>
      <c r="BO376"/>
      <c r="BP376"/>
      <c r="BQ376"/>
      <c r="BR376"/>
      <c r="BS376"/>
      <c r="BT376"/>
      <c r="BU376"/>
      <c r="BV376"/>
      <c r="BW376"/>
      <c r="BX376"/>
      <c r="BY376"/>
      <c r="BZ376"/>
      <c r="CA376"/>
      <c r="CB376"/>
      <c r="CC376"/>
      <c r="CD376"/>
      <c r="CE376"/>
      <c r="CF376"/>
      <c r="CG376"/>
      <c r="CH376"/>
      <c r="CI376"/>
      <c r="CJ376"/>
    </row>
    <row r="377" spans="2:88" x14ac:dyDescent="0.35">
      <c r="B377" s="65">
        <v>374</v>
      </c>
      <c r="C377"/>
      <c r="D377"/>
      <c r="E377"/>
      <c r="F377"/>
      <c r="G377"/>
      <c r="H377"/>
      <c r="I377"/>
      <c r="J377"/>
      <c r="K377"/>
      <c r="L377"/>
      <c r="M377"/>
      <c r="N377"/>
      <c r="O377"/>
      <c r="P377"/>
      <c r="Q377"/>
      <c r="R377"/>
      <c r="S377"/>
      <c r="T377"/>
      <c r="U377"/>
      <c r="V377"/>
      <c r="W377"/>
      <c r="X377"/>
      <c r="Y377"/>
      <c r="Z377"/>
      <c r="AA377"/>
      <c r="AB377"/>
      <c r="AC377"/>
      <c r="AD377"/>
      <c r="AE377"/>
      <c r="AF377"/>
      <c r="AG377"/>
      <c r="AH377"/>
      <c r="AI377"/>
      <c r="AJ377"/>
      <c r="AK377"/>
      <c r="AL377"/>
      <c r="AM377"/>
      <c r="AN377"/>
      <c r="AO377"/>
      <c r="AP377"/>
      <c r="AQ377"/>
      <c r="AR377"/>
      <c r="AS377"/>
      <c r="AT377"/>
      <c r="AU377"/>
      <c r="AV377"/>
      <c r="AW377"/>
      <c r="AX377"/>
      <c r="AY377"/>
      <c r="AZ377"/>
      <c r="BA377"/>
      <c r="BB377"/>
      <c r="BC377"/>
      <c r="BD377"/>
      <c r="BE377"/>
      <c r="BF377"/>
      <c r="BG377"/>
      <c r="BH377"/>
      <c r="BI377"/>
      <c r="BJ377"/>
      <c r="BK377"/>
      <c r="BL377"/>
      <c r="BM377"/>
      <c r="BN377"/>
      <c r="BO377"/>
      <c r="BP377"/>
      <c r="BQ377"/>
      <c r="BR377"/>
      <c r="BS377"/>
      <c r="BT377"/>
      <c r="BU377"/>
      <c r="BV377"/>
      <c r="BW377"/>
      <c r="BX377"/>
      <c r="BY377"/>
      <c r="BZ377"/>
      <c r="CA377"/>
      <c r="CB377"/>
      <c r="CC377"/>
      <c r="CD377"/>
      <c r="CE377"/>
      <c r="CF377"/>
      <c r="CG377"/>
      <c r="CH377"/>
      <c r="CI377"/>
      <c r="CJ377"/>
    </row>
    <row r="378" spans="2:88" x14ac:dyDescent="0.35">
      <c r="B378" s="65">
        <v>375</v>
      </c>
      <c r="C378"/>
      <c r="D378"/>
      <c r="E378"/>
      <c r="F378"/>
      <c r="G378"/>
      <c r="H378"/>
      <c r="I378"/>
      <c r="J378"/>
      <c r="K378"/>
      <c r="L378"/>
      <c r="M378"/>
      <c r="N378"/>
      <c r="O378"/>
      <c r="P378"/>
      <c r="Q378"/>
      <c r="R378"/>
      <c r="S378"/>
      <c r="T378"/>
      <c r="U378"/>
      <c r="V378"/>
      <c r="W378"/>
      <c r="X378"/>
      <c r="Y378"/>
      <c r="Z378"/>
      <c r="AA378"/>
      <c r="AB378"/>
      <c r="AC378"/>
      <c r="AD378"/>
      <c r="AE378"/>
      <c r="AF378"/>
      <c r="AG378"/>
      <c r="AH378"/>
      <c r="AI378"/>
      <c r="AJ378"/>
      <c r="AK378"/>
      <c r="AL378"/>
      <c r="AM378"/>
      <c r="AN378"/>
      <c r="AO378"/>
      <c r="AP378"/>
      <c r="AQ378"/>
      <c r="AR378"/>
      <c r="AS378"/>
      <c r="AT378"/>
      <c r="AU378"/>
      <c r="AV378"/>
      <c r="AW378"/>
      <c r="AX378"/>
      <c r="AY378"/>
      <c r="AZ378"/>
      <c r="BA378"/>
      <c r="BB378"/>
      <c r="BC378"/>
      <c r="BD378"/>
      <c r="BE378"/>
      <c r="BF378"/>
      <c r="BG378"/>
      <c r="BH378"/>
      <c r="BI378"/>
      <c r="BJ378"/>
      <c r="BK378"/>
      <c r="BL378"/>
      <c r="BM378"/>
      <c r="BN378"/>
      <c r="BO378"/>
      <c r="BP378"/>
      <c r="BQ378"/>
      <c r="BR378"/>
      <c r="BS378"/>
      <c r="BT378"/>
      <c r="BU378"/>
      <c r="BV378"/>
      <c r="BW378"/>
      <c r="BX378"/>
      <c r="BY378"/>
      <c r="BZ378"/>
      <c r="CA378"/>
      <c r="CB378"/>
      <c r="CC378"/>
      <c r="CD378"/>
      <c r="CE378"/>
      <c r="CF378"/>
      <c r="CG378"/>
      <c r="CH378"/>
      <c r="CI378"/>
      <c r="CJ378"/>
    </row>
    <row r="379" spans="2:88" x14ac:dyDescent="0.35">
      <c r="B379" s="65">
        <v>376</v>
      </c>
      <c r="C379"/>
      <c r="D379"/>
      <c r="E379"/>
      <c r="F379"/>
      <c r="G379"/>
      <c r="H379"/>
      <c r="I379"/>
      <c r="J379"/>
      <c r="K379"/>
      <c r="L379"/>
      <c r="M379"/>
      <c r="N379"/>
      <c r="O379"/>
      <c r="P379"/>
      <c r="Q379"/>
      <c r="R379"/>
      <c r="S379"/>
      <c r="T379"/>
      <c r="U379"/>
      <c r="V379"/>
      <c r="W379"/>
      <c r="X379"/>
      <c r="Y379"/>
      <c r="Z379"/>
      <c r="AA379"/>
      <c r="AB379"/>
      <c r="AC379"/>
      <c r="AD379"/>
      <c r="AE379"/>
      <c r="AF379"/>
      <c r="AG379"/>
      <c r="AH379"/>
      <c r="AI379"/>
      <c r="AJ379"/>
      <c r="AK379"/>
      <c r="AL379"/>
      <c r="AM379"/>
      <c r="AN379"/>
      <c r="AO379"/>
      <c r="AP379"/>
      <c r="AQ379"/>
      <c r="AR379"/>
      <c r="AS379"/>
      <c r="AT379"/>
      <c r="AU379"/>
      <c r="AV379"/>
      <c r="AW379"/>
      <c r="AX379"/>
      <c r="AY379"/>
      <c r="AZ379"/>
      <c r="BA379"/>
      <c r="BB379"/>
      <c r="BC379"/>
      <c r="BD379"/>
      <c r="BE379"/>
      <c r="BF379"/>
      <c r="BG379"/>
      <c r="BH379"/>
      <c r="BI379"/>
      <c r="BJ379"/>
      <c r="BK379"/>
      <c r="BL379"/>
      <c r="BM379"/>
      <c r="BN379"/>
      <c r="BO379"/>
      <c r="BP379"/>
      <c r="BQ379"/>
      <c r="BR379"/>
      <c r="BS379"/>
      <c r="BT379"/>
      <c r="BU379"/>
      <c r="BV379"/>
      <c r="BW379"/>
      <c r="BX379"/>
      <c r="BY379"/>
      <c r="BZ379"/>
      <c r="CA379"/>
      <c r="CB379"/>
      <c r="CC379"/>
      <c r="CD379"/>
      <c r="CE379"/>
      <c r="CF379"/>
      <c r="CG379"/>
      <c r="CH379"/>
      <c r="CI379"/>
      <c r="CJ379"/>
    </row>
    <row r="380" spans="2:88" x14ac:dyDescent="0.35">
      <c r="B380" s="65">
        <v>377</v>
      </c>
      <c r="C380"/>
      <c r="D380"/>
      <c r="E380"/>
      <c r="F380"/>
      <c r="G380"/>
      <c r="H380"/>
      <c r="I380"/>
      <c r="J380"/>
      <c r="K380"/>
      <c r="L380"/>
      <c r="M380"/>
      <c r="N380"/>
      <c r="O380"/>
      <c r="P380"/>
      <c r="Q380"/>
      <c r="R380"/>
      <c r="S380"/>
      <c r="T380"/>
      <c r="U380"/>
      <c r="V380"/>
      <c r="W380"/>
      <c r="X380"/>
      <c r="Y380"/>
      <c r="Z380"/>
      <c r="AA380"/>
      <c r="AB380"/>
      <c r="AC380"/>
      <c r="AD380"/>
      <c r="AE380"/>
      <c r="AF380"/>
      <c r="AG380"/>
      <c r="AH380"/>
      <c r="AI380"/>
      <c r="AJ380"/>
      <c r="AK380"/>
      <c r="AL380"/>
      <c r="AM380"/>
      <c r="AN380"/>
      <c r="AO380"/>
      <c r="AP380"/>
      <c r="AQ380"/>
      <c r="AR380"/>
      <c r="AS380"/>
      <c r="AT380"/>
      <c r="AU380"/>
      <c r="AV380"/>
      <c r="AW380"/>
      <c r="AX380"/>
      <c r="AY380"/>
      <c r="AZ380"/>
      <c r="BA380"/>
      <c r="BB380"/>
      <c r="BC380"/>
      <c r="BD380"/>
      <c r="BE380"/>
      <c r="BF380"/>
      <c r="BG380"/>
      <c r="BH380"/>
      <c r="BI380"/>
      <c r="BJ380"/>
      <c r="BK380"/>
      <c r="BL380"/>
      <c r="BM380"/>
      <c r="BN380"/>
      <c r="BO380"/>
      <c r="BP380"/>
      <c r="BQ380"/>
      <c r="BR380"/>
      <c r="BS380"/>
      <c r="BT380"/>
      <c r="BU380"/>
      <c r="BV380"/>
      <c r="BW380"/>
      <c r="BX380"/>
      <c r="BY380"/>
      <c r="BZ380"/>
      <c r="CA380"/>
      <c r="CB380"/>
      <c r="CC380"/>
      <c r="CD380"/>
      <c r="CE380"/>
      <c r="CF380"/>
      <c r="CG380"/>
      <c r="CH380"/>
      <c r="CI380"/>
      <c r="CJ380"/>
    </row>
    <row r="381" spans="2:88" x14ac:dyDescent="0.35">
      <c r="B381" s="65">
        <v>378</v>
      </c>
      <c r="C381"/>
      <c r="D381"/>
      <c r="E381"/>
      <c r="F381"/>
      <c r="G381"/>
      <c r="H381"/>
      <c r="I381"/>
      <c r="J381"/>
      <c r="K381"/>
      <c r="L381"/>
      <c r="M381"/>
      <c r="N381"/>
      <c r="O381"/>
      <c r="P381"/>
      <c r="Q381"/>
      <c r="R381"/>
      <c r="S381"/>
      <c r="T381"/>
      <c r="U381"/>
      <c r="V381"/>
      <c r="W381"/>
      <c r="X381"/>
      <c r="Y381"/>
      <c r="Z381"/>
      <c r="AA381"/>
      <c r="AB381"/>
      <c r="AC381"/>
      <c r="AD381"/>
      <c r="AE381"/>
      <c r="AF381"/>
      <c r="AG381"/>
      <c r="AH381"/>
      <c r="AI381"/>
      <c r="AJ381"/>
      <c r="AK381"/>
      <c r="AL381"/>
      <c r="AM381"/>
      <c r="AN381"/>
      <c r="AO381"/>
      <c r="AP381"/>
      <c r="AQ381"/>
      <c r="AR381"/>
      <c r="AS381"/>
      <c r="AT381"/>
      <c r="AU381"/>
      <c r="AV381"/>
      <c r="AW381"/>
      <c r="AX381"/>
      <c r="AY381"/>
      <c r="AZ381"/>
      <c r="BA381"/>
      <c r="BB381"/>
      <c r="BC381"/>
      <c r="BD381"/>
      <c r="BE381"/>
      <c r="BF381"/>
      <c r="BG381"/>
      <c r="BH381"/>
      <c r="BI381"/>
      <c r="BJ381"/>
      <c r="BK381"/>
      <c r="BL381"/>
      <c r="BM381"/>
      <c r="BN381"/>
      <c r="BO381"/>
      <c r="BP381"/>
      <c r="BQ381"/>
      <c r="BR381"/>
      <c r="BS381"/>
      <c r="BT381"/>
      <c r="BU381"/>
      <c r="BV381"/>
      <c r="BW381"/>
      <c r="BX381"/>
      <c r="BY381"/>
      <c r="BZ381"/>
      <c r="CA381"/>
      <c r="CB381"/>
      <c r="CC381"/>
      <c r="CD381"/>
      <c r="CE381"/>
      <c r="CF381"/>
      <c r="CG381"/>
      <c r="CH381"/>
      <c r="CI381"/>
      <c r="CJ381"/>
    </row>
    <row r="382" spans="2:88" x14ac:dyDescent="0.35">
      <c r="B382" s="65">
        <v>379</v>
      </c>
      <c r="C382"/>
      <c r="D382"/>
      <c r="E382"/>
      <c r="F382"/>
      <c r="G382"/>
      <c r="H382"/>
      <c r="I382"/>
      <c r="J382"/>
      <c r="K382"/>
      <c r="L382"/>
      <c r="M382"/>
      <c r="N382"/>
      <c r="O382"/>
      <c r="P382"/>
      <c r="Q382"/>
      <c r="R382"/>
      <c r="S382"/>
      <c r="T382"/>
      <c r="U382"/>
      <c r="V382"/>
      <c r="W382"/>
      <c r="X382"/>
      <c r="Y382"/>
      <c r="Z382"/>
      <c r="AA382"/>
      <c r="AB382"/>
      <c r="AC382"/>
      <c r="AD382"/>
      <c r="AE382"/>
      <c r="AF382"/>
      <c r="AG382"/>
      <c r="AH382"/>
      <c r="AI382"/>
      <c r="AJ382"/>
      <c r="AK382"/>
      <c r="AL382"/>
      <c r="AM382"/>
      <c r="AN382"/>
      <c r="AO382"/>
      <c r="AP382"/>
      <c r="AQ382"/>
      <c r="AR382"/>
      <c r="AS382"/>
      <c r="AT382"/>
      <c r="AU382"/>
      <c r="AV382"/>
      <c r="AW382"/>
      <c r="AX382"/>
      <c r="AY382"/>
      <c r="AZ382"/>
      <c r="BA382"/>
      <c r="BB382"/>
      <c r="BC382"/>
      <c r="BD382"/>
      <c r="BE382"/>
      <c r="BF382"/>
      <c r="BG382"/>
      <c r="BH382"/>
      <c r="BI382"/>
      <c r="BJ382"/>
      <c r="BK382"/>
      <c r="BL382"/>
      <c r="BM382"/>
      <c r="BN382"/>
      <c r="BO382"/>
      <c r="BP382"/>
      <c r="BQ382"/>
      <c r="BR382"/>
      <c r="BS382"/>
      <c r="BT382"/>
      <c r="BU382"/>
      <c r="BV382"/>
      <c r="BW382"/>
      <c r="BX382"/>
      <c r="BY382"/>
      <c r="BZ382"/>
      <c r="CA382"/>
      <c r="CB382"/>
      <c r="CC382"/>
      <c r="CD382"/>
      <c r="CE382"/>
      <c r="CF382"/>
      <c r="CG382"/>
      <c r="CH382"/>
      <c r="CI382"/>
      <c r="CJ382"/>
    </row>
    <row r="383" spans="2:88" x14ac:dyDescent="0.35">
      <c r="B383" s="65">
        <v>380</v>
      </c>
      <c r="C383"/>
      <c r="D383"/>
      <c r="E383"/>
      <c r="F383"/>
      <c r="G383"/>
      <c r="H383"/>
      <c r="I383"/>
      <c r="J383"/>
      <c r="K383"/>
      <c r="L383"/>
      <c r="M383"/>
      <c r="N383"/>
      <c r="O383"/>
      <c r="P383"/>
      <c r="Q383"/>
      <c r="R383"/>
      <c r="S383"/>
      <c r="T383"/>
      <c r="U383"/>
      <c r="V383"/>
      <c r="W383"/>
      <c r="X383"/>
      <c r="Y383"/>
      <c r="Z383"/>
      <c r="AA383"/>
      <c r="AB383"/>
      <c r="AC383"/>
      <c r="AD383"/>
      <c r="AE383"/>
      <c r="AF383"/>
      <c r="AG383"/>
      <c r="AH383"/>
      <c r="AI383"/>
      <c r="AJ383"/>
      <c r="AK383"/>
      <c r="AL383"/>
      <c r="AM383"/>
      <c r="AN383"/>
      <c r="AO383"/>
      <c r="AP383"/>
      <c r="AQ383"/>
      <c r="AR383"/>
      <c r="AS383"/>
      <c r="AT383"/>
      <c r="AU383"/>
      <c r="AV383"/>
      <c r="AW383"/>
      <c r="AX383"/>
      <c r="AY383"/>
      <c r="AZ383"/>
      <c r="BA383"/>
      <c r="BB383"/>
      <c r="BC383"/>
      <c r="BD383"/>
      <c r="BE383"/>
      <c r="BF383"/>
      <c r="BG383"/>
      <c r="BH383"/>
      <c r="BI383"/>
      <c r="BJ383"/>
      <c r="BK383"/>
      <c r="BL383"/>
      <c r="BM383"/>
      <c r="BN383"/>
      <c r="BO383"/>
      <c r="BP383"/>
      <c r="BQ383"/>
      <c r="BR383"/>
      <c r="BS383"/>
      <c r="BT383"/>
      <c r="BU383"/>
      <c r="BV383"/>
      <c r="BW383"/>
      <c r="BX383"/>
      <c r="BY383"/>
      <c r="BZ383"/>
      <c r="CA383"/>
      <c r="CB383"/>
      <c r="CC383"/>
      <c r="CD383"/>
      <c r="CE383"/>
      <c r="CF383"/>
      <c r="CG383"/>
      <c r="CH383"/>
      <c r="CI383"/>
      <c r="CJ383"/>
    </row>
    <row r="384" spans="2:88" x14ac:dyDescent="0.35">
      <c r="B384" s="65">
        <v>381</v>
      </c>
      <c r="C384"/>
      <c r="D384"/>
      <c r="E384"/>
      <c r="F384"/>
      <c r="G384"/>
      <c r="H384"/>
      <c r="I384"/>
      <c r="J384"/>
      <c r="K384"/>
      <c r="L384"/>
      <c r="M384"/>
      <c r="N384"/>
      <c r="O384"/>
      <c r="P384"/>
      <c r="Q384"/>
      <c r="R384"/>
      <c r="S384"/>
      <c r="T384"/>
      <c r="U384"/>
      <c r="V384"/>
      <c r="W384"/>
      <c r="X384"/>
      <c r="Y384"/>
      <c r="Z384"/>
      <c r="AA384"/>
      <c r="AB384"/>
      <c r="AC384"/>
      <c r="AD384"/>
      <c r="AE384"/>
      <c r="AF384"/>
      <c r="AG384"/>
      <c r="AH384"/>
      <c r="AI384"/>
      <c r="AJ384"/>
      <c r="AK384"/>
      <c r="AL384"/>
      <c r="AM384"/>
      <c r="AN384"/>
      <c r="AO384"/>
      <c r="AP384"/>
      <c r="AQ384"/>
      <c r="AR384"/>
      <c r="AS384"/>
      <c r="AT384"/>
      <c r="AU384"/>
      <c r="AV384"/>
      <c r="AW384"/>
      <c r="AX384"/>
      <c r="AY384"/>
      <c r="AZ384"/>
      <c r="BA384"/>
      <c r="BB384"/>
      <c r="BC384"/>
      <c r="BD384"/>
      <c r="BE384"/>
      <c r="BF384"/>
      <c r="BG384"/>
      <c r="BH384"/>
      <c r="BI384"/>
      <c r="BJ384"/>
      <c r="BK384"/>
      <c r="BL384"/>
      <c r="BM384"/>
      <c r="BN384"/>
      <c r="BO384"/>
      <c r="BP384"/>
      <c r="BQ384"/>
      <c r="BR384"/>
      <c r="BS384"/>
      <c r="BT384"/>
      <c r="BU384"/>
      <c r="BV384"/>
      <c r="BW384"/>
      <c r="BX384"/>
      <c r="BY384"/>
      <c r="BZ384"/>
      <c r="CA384"/>
      <c r="CB384"/>
      <c r="CC384"/>
      <c r="CD384"/>
      <c r="CE384"/>
      <c r="CF384"/>
      <c r="CG384"/>
      <c r="CH384"/>
      <c r="CI384"/>
      <c r="CJ384"/>
    </row>
    <row r="385" spans="2:88" x14ac:dyDescent="0.35">
      <c r="B385" s="65">
        <v>382</v>
      </c>
      <c r="C385"/>
      <c r="D385"/>
      <c r="E385"/>
      <c r="F385"/>
      <c r="G385"/>
      <c r="H385"/>
      <c r="I385"/>
      <c r="J385"/>
      <c r="K385"/>
      <c r="L385"/>
      <c r="M385"/>
      <c r="N385"/>
      <c r="O385"/>
      <c r="P385"/>
      <c r="Q385"/>
      <c r="R385"/>
      <c r="S385"/>
      <c r="T385"/>
      <c r="U385"/>
      <c r="V385"/>
      <c r="W385"/>
      <c r="X385"/>
      <c r="Y385"/>
      <c r="Z385"/>
      <c r="AA385"/>
      <c r="AB385"/>
      <c r="AC385"/>
      <c r="AD385"/>
      <c r="AE385"/>
      <c r="AF385"/>
      <c r="AG385"/>
      <c r="AH385"/>
      <c r="AI385"/>
      <c r="AJ385"/>
      <c r="AK385"/>
      <c r="AL385"/>
      <c r="AM385"/>
      <c r="AN385"/>
      <c r="AO385"/>
      <c r="AP385"/>
      <c r="AQ385"/>
      <c r="AR385"/>
      <c r="AS385"/>
      <c r="AT385"/>
      <c r="AU385"/>
      <c r="AV385"/>
      <c r="AW385"/>
      <c r="AX385"/>
      <c r="AY385"/>
      <c r="AZ385"/>
      <c r="BA385"/>
      <c r="BB385"/>
      <c r="BC385"/>
      <c r="BD385"/>
      <c r="BE385"/>
      <c r="BF385"/>
      <c r="BG385"/>
      <c r="BH385"/>
      <c r="BI385"/>
      <c r="BJ385"/>
      <c r="BK385"/>
      <c r="BL385"/>
      <c r="BM385"/>
      <c r="BN385"/>
      <c r="BO385"/>
      <c r="BP385"/>
      <c r="BQ385"/>
      <c r="BR385"/>
      <c r="BS385"/>
      <c r="BT385"/>
      <c r="BU385"/>
      <c r="BV385"/>
      <c r="BW385"/>
      <c r="BX385"/>
      <c r="BY385"/>
      <c r="BZ385"/>
      <c r="CA385"/>
      <c r="CB385"/>
      <c r="CC385"/>
      <c r="CD385"/>
      <c r="CE385"/>
      <c r="CF385"/>
      <c r="CG385"/>
      <c r="CH385"/>
      <c r="CI385"/>
      <c r="CJ385"/>
    </row>
    <row r="386" spans="2:88" x14ac:dyDescent="0.35">
      <c r="B386" s="65">
        <v>383</v>
      </c>
      <c r="C386"/>
      <c r="D386"/>
      <c r="E386"/>
      <c r="F386"/>
      <c r="G386"/>
      <c r="H386"/>
      <c r="I386"/>
      <c r="J386"/>
      <c r="K386"/>
      <c r="L386"/>
      <c r="M386"/>
      <c r="N386"/>
      <c r="O386"/>
      <c r="P386"/>
      <c r="Q386"/>
      <c r="R386"/>
      <c r="S386"/>
      <c r="T386"/>
      <c r="U386"/>
      <c r="V386"/>
      <c r="W386"/>
      <c r="X386"/>
      <c r="Y386"/>
      <c r="Z386"/>
      <c r="AA386"/>
      <c r="AB386"/>
      <c r="AC386"/>
      <c r="AD386"/>
      <c r="AE386"/>
      <c r="AF386"/>
      <c r="AG386"/>
      <c r="AH386"/>
      <c r="AI386"/>
      <c r="AJ386"/>
      <c r="AK386"/>
      <c r="AL386"/>
      <c r="AM386"/>
      <c r="AN386"/>
      <c r="AO386"/>
      <c r="AP386"/>
      <c r="AQ386"/>
      <c r="AR386"/>
      <c r="AS386"/>
      <c r="AT386"/>
      <c r="AU386"/>
      <c r="AV386"/>
      <c r="AW386"/>
      <c r="AX386"/>
      <c r="AY386"/>
      <c r="AZ386"/>
      <c r="BA386"/>
      <c r="BB386"/>
      <c r="BC386"/>
      <c r="BD386"/>
      <c r="BE386"/>
      <c r="BF386"/>
      <c r="BG386"/>
      <c r="BH386"/>
      <c r="BI386"/>
      <c r="BJ386"/>
      <c r="BK386"/>
      <c r="BL386"/>
      <c r="BM386"/>
      <c r="BN386"/>
      <c r="BO386"/>
      <c r="BP386"/>
      <c r="BQ386"/>
      <c r="BR386"/>
      <c r="BS386"/>
      <c r="BT386"/>
      <c r="BU386"/>
      <c r="BV386"/>
      <c r="BW386"/>
      <c r="BX386"/>
      <c r="BY386"/>
      <c r="BZ386"/>
      <c r="CA386"/>
      <c r="CB386"/>
      <c r="CC386"/>
      <c r="CD386"/>
      <c r="CE386"/>
      <c r="CF386"/>
      <c r="CG386"/>
      <c r="CH386"/>
      <c r="CI386"/>
      <c r="CJ386"/>
    </row>
    <row r="387" spans="2:88" x14ac:dyDescent="0.35">
      <c r="B387" s="65">
        <v>384</v>
      </c>
      <c r="C387"/>
      <c r="D387"/>
      <c r="E387"/>
      <c r="F387"/>
      <c r="G387"/>
      <c r="H387"/>
      <c r="I387"/>
      <c r="J387"/>
      <c r="K387"/>
      <c r="L387"/>
      <c r="M387"/>
      <c r="N387"/>
      <c r="O387"/>
      <c r="P387"/>
      <c r="Q387"/>
      <c r="R387"/>
      <c r="S387"/>
      <c r="T387"/>
      <c r="U387"/>
      <c r="V387"/>
      <c r="W387"/>
      <c r="X387"/>
      <c r="Y387"/>
      <c r="Z387"/>
      <c r="AA387"/>
      <c r="AB387"/>
      <c r="AC387"/>
      <c r="AD387"/>
      <c r="AE387"/>
      <c r="AF387"/>
      <c r="AG387"/>
      <c r="AH387"/>
      <c r="AI387"/>
      <c r="AJ387"/>
      <c r="AK387"/>
      <c r="AL387"/>
      <c r="AM387"/>
      <c r="AN387"/>
      <c r="AO387"/>
      <c r="AP387"/>
      <c r="AQ387"/>
      <c r="AR387"/>
      <c r="AS387"/>
      <c r="AT387"/>
      <c r="AU387"/>
      <c r="AV387"/>
      <c r="AW387"/>
      <c r="AX387"/>
      <c r="AY387"/>
      <c r="AZ387"/>
      <c r="BA387"/>
      <c r="BB387"/>
      <c r="BC387"/>
      <c r="BD387"/>
      <c r="BE387"/>
      <c r="BF387"/>
      <c r="BG387"/>
      <c r="BH387"/>
      <c r="BI387"/>
      <c r="BJ387"/>
      <c r="BK387"/>
      <c r="BL387"/>
      <c r="BM387"/>
      <c r="BN387"/>
      <c r="BO387"/>
      <c r="BP387"/>
      <c r="BQ387"/>
      <c r="BR387"/>
      <c r="BS387"/>
      <c r="BT387"/>
      <c r="BU387"/>
      <c r="BV387"/>
      <c r="BW387"/>
      <c r="BX387"/>
      <c r="BY387"/>
      <c r="BZ387"/>
      <c r="CA387"/>
      <c r="CB387"/>
      <c r="CC387"/>
      <c r="CD387"/>
      <c r="CE387"/>
      <c r="CF387"/>
      <c r="CG387"/>
      <c r="CH387"/>
      <c r="CI387"/>
      <c r="CJ387"/>
    </row>
    <row r="388" spans="2:88" x14ac:dyDescent="0.35">
      <c r="B388" s="65">
        <v>385</v>
      </c>
      <c r="C388"/>
      <c r="D388"/>
      <c r="E388"/>
      <c r="F388"/>
      <c r="G388"/>
      <c r="H388"/>
      <c r="I388"/>
      <c r="J388"/>
      <c r="K388"/>
      <c r="L388"/>
      <c r="M388"/>
      <c r="N388"/>
      <c r="O388"/>
      <c r="P388"/>
      <c r="Q388"/>
      <c r="R388"/>
      <c r="S388"/>
      <c r="T388"/>
      <c r="U388"/>
      <c r="V388"/>
      <c r="W388"/>
      <c r="X388"/>
      <c r="Y388"/>
      <c r="Z388"/>
      <c r="AA388"/>
      <c r="AB388"/>
      <c r="AC388"/>
      <c r="AD388"/>
      <c r="AE388"/>
      <c r="AF388"/>
      <c r="AG388"/>
      <c r="AH388"/>
      <c r="AI388"/>
      <c r="AJ388"/>
      <c r="AK388"/>
      <c r="AL388"/>
      <c r="AM388"/>
      <c r="AN388"/>
      <c r="AO388"/>
      <c r="AP388"/>
      <c r="AQ388"/>
      <c r="AR388"/>
      <c r="AS388"/>
      <c r="AT388"/>
      <c r="AU388"/>
      <c r="AV388"/>
      <c r="AW388"/>
      <c r="AX388"/>
      <c r="AY388"/>
      <c r="AZ388"/>
      <c r="BA388"/>
      <c r="BB388"/>
      <c r="BC388"/>
      <c r="BD388"/>
      <c r="BE388"/>
      <c r="BF388"/>
      <c r="BG388"/>
      <c r="BH388"/>
      <c r="BI388"/>
      <c r="BJ388"/>
      <c r="BK388"/>
      <c r="BL388"/>
      <c r="BM388"/>
      <c r="BN388"/>
      <c r="BO388"/>
      <c r="BP388"/>
      <c r="BQ388"/>
      <c r="BR388"/>
      <c r="BS388"/>
      <c r="BT388"/>
      <c r="BU388"/>
      <c r="BV388"/>
      <c r="BW388"/>
      <c r="BX388"/>
      <c r="BY388"/>
      <c r="BZ388"/>
      <c r="CA388"/>
      <c r="CB388"/>
      <c r="CC388"/>
      <c r="CD388"/>
      <c r="CE388"/>
      <c r="CF388"/>
      <c r="CG388"/>
      <c r="CH388"/>
      <c r="CI388"/>
      <c r="CJ388"/>
    </row>
    <row r="389" spans="2:88" x14ac:dyDescent="0.35">
      <c r="B389" s="65">
        <v>386</v>
      </c>
      <c r="C389"/>
      <c r="D389"/>
      <c r="E389"/>
      <c r="F389"/>
      <c r="G389"/>
      <c r="H389"/>
      <c r="I389"/>
      <c r="J389"/>
      <c r="K389"/>
      <c r="L389"/>
      <c r="M389"/>
      <c r="N389"/>
      <c r="O389"/>
      <c r="P389"/>
      <c r="Q389"/>
      <c r="R389"/>
      <c r="S389"/>
      <c r="T389"/>
      <c r="U389"/>
      <c r="V389"/>
      <c r="W389"/>
      <c r="X389"/>
      <c r="Y389"/>
      <c r="Z389"/>
      <c r="AA389"/>
      <c r="AB389"/>
      <c r="AC389"/>
      <c r="AD389"/>
      <c r="AE389"/>
      <c r="AF389"/>
      <c r="AG389"/>
      <c r="AH389"/>
      <c r="AI389"/>
      <c r="AJ389"/>
      <c r="AK389"/>
      <c r="AL389"/>
      <c r="AM389"/>
      <c r="AN389"/>
      <c r="AO389"/>
      <c r="AP389"/>
      <c r="AQ389"/>
      <c r="AR389"/>
      <c r="AS389"/>
      <c r="AT389"/>
      <c r="AU389"/>
      <c r="AV389"/>
      <c r="AW389"/>
      <c r="AX389"/>
      <c r="AY389"/>
      <c r="AZ389"/>
      <c r="BA389"/>
      <c r="BB389"/>
      <c r="BC389"/>
      <c r="BD389"/>
      <c r="BE389"/>
      <c r="BF389"/>
      <c r="BG389"/>
      <c r="BH389"/>
      <c r="BI389"/>
      <c r="BJ389"/>
      <c r="BK389"/>
      <c r="BL389"/>
      <c r="BM389"/>
      <c r="BN389"/>
      <c r="BO389"/>
      <c r="BP389"/>
      <c r="BQ389"/>
      <c r="BR389"/>
      <c r="BS389"/>
      <c r="BT389"/>
      <c r="BU389"/>
      <c r="BV389"/>
      <c r="BW389"/>
      <c r="BX389"/>
      <c r="BY389"/>
      <c r="BZ389"/>
      <c r="CA389"/>
      <c r="CB389"/>
      <c r="CC389"/>
      <c r="CD389"/>
      <c r="CE389"/>
      <c r="CF389"/>
      <c r="CG389"/>
      <c r="CH389"/>
      <c r="CI389"/>
      <c r="CJ389"/>
    </row>
    <row r="390" spans="2:88" x14ac:dyDescent="0.35">
      <c r="B390" s="65">
        <v>387</v>
      </c>
      <c r="C390"/>
      <c r="D390"/>
      <c r="E390"/>
      <c r="F390"/>
      <c r="G390"/>
      <c r="H390"/>
      <c r="I390"/>
      <c r="J390"/>
      <c r="K390"/>
      <c r="L390"/>
      <c r="M390"/>
      <c r="N390"/>
      <c r="O390"/>
      <c r="P390"/>
      <c r="Q390"/>
      <c r="R390"/>
      <c r="S390"/>
      <c r="T390"/>
      <c r="U390"/>
      <c r="V390"/>
      <c r="W390"/>
      <c r="X390"/>
      <c r="Y390"/>
      <c r="Z390"/>
      <c r="AA390"/>
      <c r="AB390"/>
      <c r="AC390"/>
      <c r="AD390"/>
      <c r="AE390"/>
      <c r="AF390"/>
      <c r="AG390"/>
      <c r="AH390"/>
      <c r="AI390"/>
      <c r="AJ390"/>
      <c r="AK390"/>
      <c r="AL390"/>
      <c r="AM390"/>
      <c r="AN390"/>
      <c r="AO390"/>
      <c r="AP390"/>
      <c r="AQ390"/>
      <c r="AR390"/>
      <c r="AS390"/>
      <c r="AT390"/>
      <c r="AU390"/>
      <c r="AV390"/>
      <c r="AW390"/>
      <c r="AX390"/>
      <c r="AY390"/>
      <c r="AZ390"/>
      <c r="BA390"/>
      <c r="BB390"/>
      <c r="BC390"/>
      <c r="BD390"/>
      <c r="BE390"/>
      <c r="BF390"/>
      <c r="BG390"/>
      <c r="BH390"/>
      <c r="BI390"/>
      <c r="BJ390"/>
      <c r="BK390"/>
      <c r="BL390"/>
      <c r="BM390"/>
      <c r="BN390"/>
      <c r="BO390"/>
      <c r="BP390"/>
      <c r="BQ390"/>
      <c r="BR390"/>
      <c r="BS390"/>
      <c r="BT390"/>
      <c r="BU390"/>
      <c r="BV390"/>
      <c r="BW390"/>
      <c r="BX390"/>
      <c r="BY390"/>
      <c r="BZ390"/>
      <c r="CA390"/>
      <c r="CB390"/>
      <c r="CC390"/>
      <c r="CD390"/>
      <c r="CE390"/>
      <c r="CF390"/>
      <c r="CG390"/>
      <c r="CH390"/>
      <c r="CI390"/>
      <c r="CJ390"/>
    </row>
    <row r="391" spans="2:88" x14ac:dyDescent="0.35">
      <c r="B391" s="65">
        <v>388</v>
      </c>
      <c r="C391"/>
      <c r="D391"/>
      <c r="E391"/>
      <c r="F391"/>
      <c r="G391"/>
      <c r="H391"/>
      <c r="I391"/>
      <c r="J391"/>
      <c r="K391"/>
      <c r="L391"/>
      <c r="M391"/>
      <c r="N391"/>
      <c r="O391"/>
      <c r="P391"/>
      <c r="Q391"/>
      <c r="R391"/>
      <c r="S391"/>
      <c r="T391"/>
      <c r="U391"/>
      <c r="V391"/>
      <c r="W391"/>
      <c r="X391"/>
      <c r="Y391"/>
      <c r="Z391"/>
      <c r="AA391"/>
      <c r="AB391"/>
      <c r="AC391"/>
      <c r="AD391"/>
      <c r="AE391"/>
      <c r="AF391"/>
      <c r="AG391"/>
      <c r="AH391"/>
      <c r="AI391"/>
      <c r="AJ391"/>
      <c r="AK391"/>
      <c r="AL391"/>
      <c r="AM391"/>
      <c r="AN391"/>
      <c r="AO391"/>
      <c r="AP391"/>
      <c r="AQ391"/>
      <c r="AR391"/>
      <c r="AS391"/>
      <c r="AT391"/>
      <c r="AU391"/>
      <c r="AV391"/>
      <c r="AW391"/>
      <c r="AX391"/>
      <c r="AY391"/>
      <c r="AZ391"/>
      <c r="BA391"/>
      <c r="BB391"/>
      <c r="BC391"/>
      <c r="BD391"/>
      <c r="BE391"/>
      <c r="BF391"/>
      <c r="BG391"/>
      <c r="BH391"/>
      <c r="BI391"/>
      <c r="BJ391"/>
      <c r="BK391"/>
      <c r="BL391"/>
      <c r="BM391"/>
      <c r="BN391"/>
      <c r="BO391"/>
      <c r="BP391"/>
      <c r="BQ391"/>
      <c r="BR391"/>
      <c r="BS391"/>
      <c r="BT391"/>
      <c r="BU391"/>
      <c r="BV391"/>
      <c r="BW391"/>
      <c r="BX391"/>
      <c r="BY391"/>
      <c r="BZ391"/>
      <c r="CA391"/>
      <c r="CB391"/>
      <c r="CC391"/>
      <c r="CD391"/>
      <c r="CE391"/>
      <c r="CF391"/>
      <c r="CG391"/>
      <c r="CH391"/>
      <c r="CI391"/>
      <c r="CJ391"/>
    </row>
    <row r="392" spans="2:88" x14ac:dyDescent="0.35">
      <c r="B392" s="65">
        <v>389</v>
      </c>
      <c r="C392"/>
      <c r="D392"/>
      <c r="E392"/>
      <c r="F392"/>
      <c r="G392"/>
      <c r="H392"/>
      <c r="I392"/>
      <c r="J392"/>
      <c r="K392"/>
      <c r="L392"/>
      <c r="M392"/>
      <c r="N392"/>
      <c r="O392"/>
      <c r="P392"/>
      <c r="Q392"/>
      <c r="R392"/>
      <c r="S392"/>
      <c r="T392"/>
      <c r="U392"/>
      <c r="V392"/>
      <c r="W392"/>
      <c r="X392"/>
      <c r="Y392"/>
      <c r="Z392"/>
      <c r="AA392"/>
      <c r="AB392"/>
      <c r="AC392"/>
      <c r="AD392"/>
      <c r="AE392"/>
      <c r="AF392"/>
      <c r="AG392"/>
      <c r="AH392"/>
      <c r="AI392"/>
      <c r="AJ392"/>
      <c r="AK392"/>
      <c r="AL392"/>
      <c r="AM392"/>
      <c r="AN392"/>
      <c r="AO392"/>
      <c r="AP392"/>
      <c r="AQ392"/>
      <c r="AR392"/>
      <c r="AS392"/>
      <c r="AT392"/>
      <c r="AU392"/>
      <c r="AV392"/>
      <c r="AW392"/>
      <c r="AX392"/>
      <c r="AY392"/>
      <c r="AZ392"/>
      <c r="BA392"/>
      <c r="BB392"/>
      <c r="BC392"/>
      <c r="BD392"/>
      <c r="BE392"/>
      <c r="BF392"/>
      <c r="BG392"/>
      <c r="BH392"/>
      <c r="BI392"/>
      <c r="BJ392"/>
      <c r="BK392"/>
      <c r="BL392"/>
      <c r="BM392"/>
      <c r="BN392"/>
      <c r="BO392"/>
      <c r="BP392"/>
      <c r="BQ392"/>
      <c r="BR392"/>
      <c r="BS392"/>
      <c r="BT392"/>
      <c r="BU392"/>
      <c r="BV392"/>
      <c r="BW392"/>
      <c r="BX392"/>
      <c r="BY392"/>
      <c r="BZ392"/>
      <c r="CA392"/>
      <c r="CB392"/>
      <c r="CC392"/>
      <c r="CD392"/>
      <c r="CE392"/>
      <c r="CF392"/>
      <c r="CG392"/>
      <c r="CH392"/>
      <c r="CI392"/>
      <c r="CJ392"/>
    </row>
    <row r="393" spans="2:88" x14ac:dyDescent="0.35">
      <c r="B393" s="65">
        <v>390</v>
      </c>
      <c r="C393"/>
      <c r="D393"/>
      <c r="E393"/>
      <c r="F393"/>
      <c r="G393"/>
      <c r="H393"/>
      <c r="I393"/>
      <c r="J393"/>
      <c r="K393"/>
      <c r="L393"/>
      <c r="M393"/>
      <c r="N393"/>
      <c r="O393"/>
      <c r="P393"/>
      <c r="Q393"/>
      <c r="R393"/>
      <c r="S393"/>
      <c r="T393"/>
      <c r="U393"/>
      <c r="V393"/>
      <c r="W393"/>
      <c r="X393"/>
      <c r="Y393"/>
      <c r="Z393"/>
      <c r="AA393"/>
      <c r="AB393"/>
      <c r="AC393"/>
      <c r="AD393"/>
      <c r="AE393"/>
      <c r="AF393"/>
      <c r="AG393"/>
      <c r="AH393"/>
      <c r="AI393"/>
      <c r="AJ393"/>
      <c r="AK393"/>
      <c r="AL393"/>
      <c r="AM393"/>
      <c r="AN393"/>
      <c r="AO393"/>
      <c r="AP393"/>
      <c r="AQ393"/>
      <c r="AR393"/>
      <c r="AS393"/>
      <c r="AT393"/>
      <c r="AU393"/>
      <c r="AV393"/>
      <c r="AW393"/>
      <c r="AX393"/>
      <c r="AY393"/>
      <c r="AZ393"/>
      <c r="BA393"/>
      <c r="BB393"/>
      <c r="BC393"/>
      <c r="BD393"/>
      <c r="BE393"/>
      <c r="BF393"/>
      <c r="BG393"/>
      <c r="BH393"/>
      <c r="BI393"/>
      <c r="BJ393"/>
      <c r="BK393"/>
      <c r="BL393"/>
      <c r="BM393"/>
      <c r="BN393"/>
      <c r="BO393"/>
      <c r="BP393"/>
      <c r="BQ393"/>
      <c r="BR393"/>
      <c r="BS393"/>
      <c r="BT393"/>
      <c r="BU393"/>
      <c r="BV393"/>
      <c r="BW393"/>
      <c r="BX393"/>
      <c r="BY393"/>
      <c r="BZ393"/>
      <c r="CA393"/>
      <c r="CB393"/>
      <c r="CC393"/>
      <c r="CD393"/>
      <c r="CE393"/>
      <c r="CF393"/>
      <c r="CG393"/>
      <c r="CH393"/>
      <c r="CI393"/>
      <c r="CJ393"/>
    </row>
    <row r="394" spans="2:88" x14ac:dyDescent="0.35">
      <c r="B394" s="65">
        <v>391</v>
      </c>
      <c r="C394"/>
      <c r="D394"/>
      <c r="E394"/>
      <c r="F394"/>
      <c r="G394"/>
      <c r="H394"/>
      <c r="I394"/>
      <c r="J394"/>
      <c r="K394"/>
      <c r="L394"/>
      <c r="M394"/>
      <c r="N394"/>
      <c r="O394"/>
      <c r="P394"/>
      <c r="Q394"/>
      <c r="R394"/>
      <c r="S394"/>
      <c r="T394"/>
      <c r="U394"/>
      <c r="V394"/>
      <c r="W394"/>
      <c r="X394"/>
      <c r="Y394"/>
      <c r="Z394"/>
      <c r="AA394"/>
      <c r="AB394"/>
      <c r="AC394"/>
      <c r="AD394"/>
      <c r="AE394"/>
      <c r="AF394"/>
      <c r="AG394"/>
      <c r="AH394"/>
      <c r="AI394"/>
      <c r="AJ394"/>
      <c r="AK394"/>
      <c r="AL394"/>
      <c r="AM394"/>
      <c r="AN394"/>
      <c r="AO394"/>
      <c r="AP394"/>
      <c r="AQ394"/>
      <c r="AR394"/>
      <c r="AS394"/>
      <c r="AT394"/>
      <c r="AU394"/>
      <c r="AV394"/>
      <c r="AW394"/>
      <c r="AX394"/>
      <c r="AY394"/>
      <c r="AZ394"/>
      <c r="BA394"/>
      <c r="BB394"/>
      <c r="BC394"/>
      <c r="BD394"/>
      <c r="BE394"/>
      <c r="BF394"/>
      <c r="BG394"/>
      <c r="BH394"/>
      <c r="BI394"/>
      <c r="BJ394"/>
      <c r="BK394"/>
      <c r="BL394"/>
      <c r="BM394"/>
      <c r="BN394"/>
      <c r="BO394"/>
      <c r="BP394"/>
      <c r="BQ394"/>
      <c r="BR394"/>
      <c r="BS394"/>
      <c r="BT394"/>
      <c r="BU394"/>
      <c r="BV394"/>
      <c r="BW394"/>
      <c r="BX394"/>
      <c r="BY394"/>
      <c r="BZ394"/>
      <c r="CA394"/>
      <c r="CB394"/>
      <c r="CC394"/>
      <c r="CD394"/>
      <c r="CE394"/>
      <c r="CF394"/>
      <c r="CG394"/>
      <c r="CH394"/>
      <c r="CI394"/>
      <c r="CJ394"/>
    </row>
    <row r="395" spans="2:88" x14ac:dyDescent="0.35">
      <c r="B395" s="65">
        <v>392</v>
      </c>
      <c r="C395"/>
      <c r="D395"/>
      <c r="E395"/>
      <c r="F395"/>
      <c r="G395"/>
      <c r="H395"/>
      <c r="I395"/>
      <c r="J395"/>
      <c r="K395"/>
      <c r="L395"/>
      <c r="M395"/>
      <c r="N395"/>
      <c r="O395"/>
      <c r="P395"/>
      <c r="Q395"/>
      <c r="R395"/>
      <c r="S395"/>
      <c r="T395"/>
      <c r="U395"/>
      <c r="V395"/>
      <c r="W395"/>
      <c r="X395"/>
      <c r="Y395"/>
      <c r="Z395"/>
      <c r="AA395"/>
      <c r="AB395"/>
      <c r="AC395"/>
      <c r="AD395"/>
      <c r="AE395"/>
      <c r="AF395"/>
      <c r="AG395"/>
      <c r="AH395"/>
      <c r="AI395"/>
      <c r="AJ395"/>
      <c r="AK395"/>
      <c r="AL395"/>
      <c r="AM395"/>
      <c r="AN395"/>
      <c r="AO395"/>
      <c r="AP395"/>
      <c r="AQ395"/>
      <c r="AR395"/>
      <c r="AS395"/>
      <c r="AT395"/>
      <c r="AU395"/>
      <c r="AV395"/>
      <c r="AW395"/>
      <c r="AX395"/>
      <c r="AY395"/>
      <c r="AZ395"/>
      <c r="BA395"/>
      <c r="BB395"/>
      <c r="BC395"/>
      <c r="BD395"/>
      <c r="BE395"/>
      <c r="BF395"/>
      <c r="BG395"/>
      <c r="BH395"/>
      <c r="BI395"/>
      <c r="BJ395"/>
      <c r="BK395"/>
      <c r="BL395"/>
      <c r="BM395"/>
      <c r="BN395"/>
      <c r="BO395"/>
      <c r="BP395"/>
      <c r="BQ395"/>
      <c r="BR395"/>
      <c r="BS395"/>
      <c r="BT395"/>
      <c r="BU395"/>
      <c r="BV395"/>
      <c r="BW395"/>
      <c r="BX395"/>
      <c r="BY395"/>
      <c r="BZ395"/>
      <c r="CA395"/>
      <c r="CB395"/>
      <c r="CC395"/>
      <c r="CD395"/>
      <c r="CE395"/>
      <c r="CF395"/>
      <c r="CG395"/>
      <c r="CH395"/>
      <c r="CI395"/>
      <c r="CJ395"/>
    </row>
    <row r="396" spans="2:88" x14ac:dyDescent="0.35">
      <c r="B396" s="65">
        <v>393</v>
      </c>
      <c r="C396"/>
      <c r="D396"/>
      <c r="E396"/>
      <c r="F396"/>
      <c r="G396"/>
      <c r="H396"/>
      <c r="I396"/>
      <c r="J396"/>
      <c r="K396"/>
      <c r="L396"/>
      <c r="M396"/>
      <c r="N396"/>
      <c r="O396"/>
      <c r="P396"/>
      <c r="Q396"/>
      <c r="R396"/>
      <c r="S396"/>
      <c r="T396"/>
      <c r="U396"/>
      <c r="V396"/>
      <c r="W396"/>
      <c r="X396"/>
      <c r="Y396"/>
      <c r="Z396"/>
      <c r="AA396"/>
      <c r="AB396"/>
      <c r="AC396"/>
      <c r="AD396"/>
      <c r="AE396"/>
      <c r="AF396"/>
      <c r="AG396"/>
      <c r="AH396"/>
      <c r="AI396"/>
      <c r="AJ396"/>
      <c r="AK396"/>
      <c r="AL396"/>
      <c r="AM396"/>
      <c r="AN396"/>
      <c r="AO396"/>
      <c r="AP396"/>
      <c r="AQ396"/>
      <c r="AR396"/>
      <c r="AS396"/>
      <c r="AT396"/>
      <c r="AU396"/>
      <c r="AV396"/>
      <c r="AW396"/>
      <c r="AX396"/>
      <c r="AY396"/>
      <c r="AZ396"/>
      <c r="BA396"/>
      <c r="BB396"/>
      <c r="BC396"/>
      <c r="BD396"/>
      <c r="BE396"/>
      <c r="BF396"/>
      <c r="BG396"/>
      <c r="BH396"/>
      <c r="BI396"/>
      <c r="BJ396"/>
      <c r="BK396"/>
      <c r="BL396"/>
      <c r="BM396"/>
      <c r="BN396"/>
      <c r="BO396"/>
      <c r="BP396"/>
      <c r="BQ396"/>
      <c r="BR396"/>
      <c r="BS396"/>
      <c r="BT396"/>
      <c r="BU396"/>
      <c r="BV396"/>
      <c r="BW396"/>
      <c r="BX396"/>
      <c r="BY396"/>
      <c r="BZ396"/>
      <c r="CA396"/>
      <c r="CB396"/>
      <c r="CC396"/>
      <c r="CD396"/>
      <c r="CE396"/>
      <c r="CF396"/>
      <c r="CG396"/>
      <c r="CH396"/>
      <c r="CI396"/>
      <c r="CJ396"/>
    </row>
    <row r="397" spans="2:88" x14ac:dyDescent="0.35">
      <c r="B397" s="65">
        <v>394</v>
      </c>
      <c r="C397"/>
      <c r="D397"/>
      <c r="E397"/>
      <c r="F397"/>
      <c r="G397"/>
      <c r="H397"/>
      <c r="I397"/>
      <c r="J397"/>
      <c r="K397"/>
      <c r="L397"/>
      <c r="M397"/>
      <c r="N397"/>
      <c r="O397"/>
      <c r="P397"/>
      <c r="Q397"/>
      <c r="R397"/>
      <c r="S397"/>
      <c r="T397"/>
      <c r="U397"/>
      <c r="V397"/>
      <c r="W397"/>
      <c r="X397"/>
      <c r="Y397"/>
      <c r="Z397"/>
      <c r="AA397"/>
      <c r="AB397"/>
      <c r="AC397"/>
      <c r="AD397"/>
      <c r="AE397"/>
      <c r="AF397"/>
      <c r="AG397"/>
      <c r="AH397"/>
      <c r="AI397"/>
      <c r="AJ397"/>
      <c r="AK397"/>
      <c r="AL397"/>
      <c r="AM397"/>
      <c r="AN397"/>
      <c r="AO397"/>
      <c r="AP397"/>
      <c r="AQ397"/>
      <c r="AR397"/>
      <c r="AS397"/>
      <c r="AT397"/>
      <c r="AU397"/>
      <c r="AV397"/>
      <c r="AW397"/>
      <c r="AX397"/>
      <c r="AY397"/>
      <c r="AZ397"/>
      <c r="BA397"/>
      <c r="BB397"/>
      <c r="BC397"/>
      <c r="BD397"/>
      <c r="BE397"/>
      <c r="BF397"/>
      <c r="BG397"/>
      <c r="BH397"/>
      <c r="BI397"/>
      <c r="BJ397"/>
      <c r="BK397"/>
      <c r="BL397"/>
      <c r="BM397"/>
      <c r="BN397"/>
      <c r="BO397"/>
      <c r="BP397"/>
      <c r="BQ397"/>
      <c r="BR397"/>
      <c r="BS397"/>
      <c r="BT397"/>
      <c r="BU397"/>
      <c r="BV397"/>
      <c r="BW397"/>
      <c r="BX397"/>
      <c r="BY397"/>
      <c r="BZ397"/>
      <c r="CA397"/>
      <c r="CB397"/>
      <c r="CC397"/>
      <c r="CD397"/>
      <c r="CE397"/>
      <c r="CF397"/>
      <c r="CG397"/>
      <c r="CH397"/>
      <c r="CI397"/>
      <c r="CJ397"/>
    </row>
    <row r="398" spans="2:88" x14ac:dyDescent="0.35">
      <c r="B398" s="65">
        <v>395</v>
      </c>
      <c r="C398"/>
      <c r="D398"/>
      <c r="E398"/>
      <c r="F398"/>
      <c r="G398"/>
      <c r="H398"/>
      <c r="I398"/>
      <c r="J398"/>
      <c r="K398"/>
      <c r="L398"/>
      <c r="M398"/>
      <c r="N398"/>
      <c r="O398"/>
      <c r="P398"/>
      <c r="Q398"/>
      <c r="R398"/>
      <c r="S398"/>
      <c r="T398"/>
      <c r="U398"/>
      <c r="V398"/>
      <c r="W398"/>
      <c r="X398"/>
      <c r="Y398"/>
      <c r="Z398"/>
      <c r="AA398"/>
      <c r="AB398"/>
      <c r="AC398"/>
      <c r="AD398"/>
      <c r="AE398"/>
      <c r="AF398"/>
      <c r="AG398"/>
      <c r="AH398"/>
      <c r="AI398"/>
      <c r="AJ398"/>
      <c r="AK398"/>
      <c r="AL398"/>
      <c r="AM398"/>
      <c r="AN398"/>
      <c r="AO398"/>
      <c r="AP398"/>
      <c r="AQ398"/>
      <c r="AR398"/>
      <c r="AS398"/>
      <c r="AT398"/>
      <c r="AU398"/>
      <c r="AV398"/>
      <c r="AW398"/>
      <c r="AX398"/>
      <c r="AY398"/>
      <c r="AZ398"/>
      <c r="BA398"/>
      <c r="BB398"/>
      <c r="BC398"/>
      <c r="BD398"/>
      <c r="BE398"/>
      <c r="BF398"/>
      <c r="BG398"/>
      <c r="BH398"/>
      <c r="BI398"/>
      <c r="BJ398"/>
      <c r="BK398"/>
      <c r="BL398"/>
      <c r="BM398"/>
      <c r="BN398"/>
      <c r="BO398"/>
      <c r="BP398"/>
      <c r="BQ398"/>
      <c r="BR398"/>
      <c r="BS398"/>
      <c r="BT398"/>
      <c r="BU398"/>
      <c r="BV398"/>
      <c r="BW398"/>
      <c r="BX398"/>
      <c r="BY398"/>
      <c r="BZ398"/>
      <c r="CA398"/>
      <c r="CB398"/>
      <c r="CC398"/>
      <c r="CD398"/>
      <c r="CE398"/>
      <c r="CF398"/>
      <c r="CG398"/>
      <c r="CH398"/>
      <c r="CI398"/>
      <c r="CJ398"/>
    </row>
    <row r="399" spans="2:88" x14ac:dyDescent="0.35">
      <c r="B399" s="65">
        <v>396</v>
      </c>
      <c r="C399"/>
      <c r="D399"/>
      <c r="E399"/>
      <c r="F399"/>
      <c r="G399"/>
      <c r="H399"/>
      <c r="I399"/>
      <c r="J399"/>
      <c r="K399"/>
      <c r="L399"/>
      <c r="M399"/>
      <c r="N399"/>
      <c r="O399"/>
      <c r="P399"/>
      <c r="Q399"/>
      <c r="R399"/>
      <c r="S399"/>
      <c r="T399"/>
      <c r="U399"/>
      <c r="V399"/>
      <c r="W399"/>
      <c r="X399"/>
      <c r="Y399"/>
      <c r="Z399"/>
      <c r="AA399"/>
      <c r="AB399"/>
      <c r="AC399"/>
      <c r="AD399"/>
      <c r="AE399"/>
      <c r="AF399"/>
      <c r="AG399"/>
      <c r="AH399"/>
      <c r="AI399"/>
      <c r="AJ399"/>
      <c r="AK399"/>
      <c r="AL399"/>
      <c r="AM399"/>
      <c r="AN399"/>
      <c r="AO399"/>
      <c r="AP399"/>
      <c r="AQ399"/>
      <c r="AR399"/>
      <c r="AS399"/>
      <c r="AT399"/>
      <c r="AU399"/>
      <c r="AV399"/>
      <c r="AW399"/>
      <c r="AX399"/>
      <c r="AY399"/>
      <c r="AZ399"/>
      <c r="BA399"/>
      <c r="BB399"/>
      <c r="BC399"/>
      <c r="BD399"/>
      <c r="BE399"/>
      <c r="BF399"/>
      <c r="BG399"/>
      <c r="BH399"/>
      <c r="BI399"/>
      <c r="BJ399"/>
      <c r="BK399"/>
      <c r="BL399"/>
      <c r="BM399"/>
      <c r="BN399"/>
      <c r="BO399"/>
      <c r="BP399"/>
      <c r="BQ399"/>
      <c r="BR399"/>
      <c r="BS399"/>
      <c r="BT399"/>
      <c r="BU399"/>
      <c r="BV399"/>
      <c r="BW399"/>
      <c r="BX399"/>
      <c r="BY399"/>
      <c r="BZ399"/>
      <c r="CA399"/>
      <c r="CB399"/>
      <c r="CC399"/>
      <c r="CD399"/>
      <c r="CE399"/>
      <c r="CF399"/>
      <c r="CG399"/>
      <c r="CH399"/>
      <c r="CI399"/>
      <c r="CJ399"/>
    </row>
    <row r="400" spans="2:88" x14ac:dyDescent="0.35">
      <c r="B400" s="65">
        <v>397</v>
      </c>
      <c r="C400"/>
      <c r="D400"/>
      <c r="E400"/>
      <c r="F400"/>
      <c r="G400"/>
      <c r="H400"/>
      <c r="I400"/>
      <c r="J400"/>
      <c r="K400"/>
      <c r="L400"/>
      <c r="M400"/>
      <c r="N400"/>
      <c r="O400"/>
      <c r="P400"/>
      <c r="Q400"/>
      <c r="R400"/>
      <c r="S400"/>
      <c r="T400"/>
      <c r="U400"/>
      <c r="V400"/>
      <c r="W400"/>
      <c r="X400"/>
      <c r="Y400"/>
      <c r="Z400"/>
      <c r="AA400"/>
      <c r="AB400"/>
      <c r="AC400"/>
      <c r="AD400"/>
      <c r="AE400"/>
      <c r="AF400"/>
      <c r="AG400"/>
      <c r="AH400"/>
      <c r="AI400"/>
      <c r="AJ400"/>
      <c r="AK400"/>
      <c r="AL400"/>
      <c r="AM400"/>
      <c r="AN400"/>
      <c r="AO400"/>
      <c r="AP400"/>
      <c r="AQ400"/>
      <c r="AR400"/>
      <c r="AS400"/>
      <c r="AT400"/>
      <c r="AU400"/>
      <c r="AV400"/>
      <c r="AW400"/>
      <c r="AX400"/>
      <c r="AY400"/>
      <c r="AZ400"/>
      <c r="BA400"/>
      <c r="BB400"/>
      <c r="BC400"/>
      <c r="BD400"/>
      <c r="BE400"/>
      <c r="BF400"/>
      <c r="BG400"/>
      <c r="BH400"/>
      <c r="BI400"/>
      <c r="BJ400"/>
      <c r="BK400"/>
      <c r="BL400"/>
      <c r="BM400"/>
      <c r="BN400"/>
      <c r="BO400"/>
      <c r="BP400"/>
      <c r="BQ400"/>
      <c r="BR400"/>
      <c r="BS400"/>
      <c r="BT400"/>
      <c r="BU400"/>
      <c r="BV400"/>
      <c r="BW400"/>
      <c r="BX400"/>
      <c r="BY400"/>
      <c r="BZ400"/>
      <c r="CA400"/>
      <c r="CB400"/>
      <c r="CC400"/>
      <c r="CD400"/>
      <c r="CE400"/>
      <c r="CF400"/>
      <c r="CG400"/>
      <c r="CH400"/>
      <c r="CI400"/>
      <c r="CJ400"/>
    </row>
    <row r="401" spans="2:88" x14ac:dyDescent="0.35">
      <c r="B401" s="65">
        <v>398</v>
      </c>
      <c r="C401"/>
      <c r="D401"/>
      <c r="E401"/>
      <c r="F401"/>
      <c r="G401"/>
      <c r="H401"/>
      <c r="I401"/>
      <c r="J401"/>
      <c r="K401"/>
      <c r="L401"/>
      <c r="M401"/>
      <c r="N401"/>
      <c r="O401"/>
      <c r="P401"/>
      <c r="Q401"/>
      <c r="R401"/>
      <c r="S401"/>
      <c r="T401"/>
      <c r="U401"/>
      <c r="V401"/>
      <c r="W401"/>
      <c r="X401"/>
      <c r="Y401"/>
      <c r="Z401"/>
      <c r="AA401"/>
      <c r="AB401"/>
      <c r="AC401"/>
      <c r="AD401"/>
      <c r="AE401"/>
      <c r="AF401"/>
      <c r="AG401"/>
      <c r="AH401"/>
      <c r="AI401"/>
      <c r="AJ401"/>
      <c r="AK401"/>
      <c r="AL401"/>
      <c r="AM401"/>
      <c r="AN401"/>
      <c r="AO401"/>
      <c r="AP401"/>
      <c r="AQ401"/>
      <c r="AR401"/>
      <c r="AS401"/>
      <c r="AT401"/>
      <c r="AU401"/>
      <c r="AV401"/>
      <c r="AW401"/>
      <c r="AX401"/>
      <c r="AY401"/>
      <c r="AZ401"/>
      <c r="BA401"/>
      <c r="BB401"/>
      <c r="BC401"/>
      <c r="BD401"/>
      <c r="BE401"/>
      <c r="BF401"/>
      <c r="BG401"/>
      <c r="BH401"/>
      <c r="BI401"/>
      <c r="BJ401"/>
      <c r="BK401"/>
      <c r="BL401"/>
      <c r="BM401"/>
      <c r="BN401"/>
      <c r="BO401"/>
      <c r="BP401"/>
      <c r="BQ401"/>
      <c r="BR401"/>
      <c r="BS401"/>
      <c r="BT401"/>
      <c r="BU401"/>
      <c r="BV401"/>
      <c r="BW401"/>
      <c r="BX401"/>
      <c r="BY401"/>
      <c r="BZ401"/>
      <c r="CA401"/>
      <c r="CB401"/>
      <c r="CC401"/>
      <c r="CD401"/>
      <c r="CE401"/>
      <c r="CF401"/>
      <c r="CG401"/>
      <c r="CH401"/>
      <c r="CI401"/>
      <c r="CJ401"/>
    </row>
    <row r="402" spans="2:88" x14ac:dyDescent="0.35">
      <c r="B402" s="65">
        <v>399</v>
      </c>
      <c r="C402"/>
      <c r="D402"/>
      <c r="E402"/>
      <c r="F402"/>
      <c r="G402"/>
      <c r="H402"/>
      <c r="I402"/>
      <c r="J402"/>
      <c r="K402"/>
      <c r="L402"/>
      <c r="M402"/>
      <c r="N402"/>
      <c r="O402"/>
      <c r="P402"/>
      <c r="Q402"/>
      <c r="R402"/>
      <c r="S402"/>
      <c r="T402"/>
      <c r="U402"/>
      <c r="V402"/>
      <c r="W402"/>
      <c r="X402"/>
      <c r="Y402"/>
      <c r="Z402"/>
      <c r="AA402"/>
      <c r="AB402"/>
      <c r="AC402"/>
      <c r="AD402"/>
      <c r="AE402"/>
      <c r="AF402"/>
      <c r="AG402"/>
      <c r="AH402"/>
      <c r="AI402"/>
      <c r="AJ402"/>
      <c r="AK402"/>
      <c r="AL402"/>
      <c r="AM402"/>
      <c r="AN402"/>
      <c r="AO402"/>
      <c r="AP402"/>
      <c r="AQ402"/>
      <c r="AR402"/>
      <c r="AS402"/>
      <c r="AT402"/>
      <c r="AU402"/>
      <c r="AV402"/>
      <c r="AW402"/>
      <c r="AX402"/>
      <c r="AY402"/>
      <c r="AZ402"/>
      <c r="BA402"/>
      <c r="BB402"/>
      <c r="BC402"/>
      <c r="BD402"/>
      <c r="BE402"/>
      <c r="BF402"/>
      <c r="BG402"/>
      <c r="BH402"/>
      <c r="BI402"/>
      <c r="BJ402"/>
      <c r="BK402"/>
      <c r="BL402"/>
      <c r="BM402"/>
      <c r="BN402"/>
      <c r="BO402"/>
      <c r="BP402"/>
      <c r="BQ402"/>
      <c r="BR402"/>
      <c r="BS402"/>
      <c r="BT402"/>
      <c r="BU402"/>
      <c r="BV402"/>
      <c r="BW402"/>
      <c r="BX402"/>
      <c r="BY402"/>
      <c r="BZ402"/>
      <c r="CA402"/>
      <c r="CB402"/>
      <c r="CC402"/>
      <c r="CD402"/>
      <c r="CE402"/>
      <c r="CF402"/>
      <c r="CG402"/>
      <c r="CH402"/>
      <c r="CI402"/>
      <c r="CJ402"/>
    </row>
    <row r="403" spans="2:88" x14ac:dyDescent="0.35">
      <c r="B403" s="65">
        <v>400</v>
      </c>
      <c r="C403"/>
      <c r="D403"/>
      <c r="E403"/>
      <c r="F403"/>
      <c r="G403"/>
      <c r="H403"/>
      <c r="I403"/>
      <c r="J403"/>
      <c r="K403"/>
      <c r="L403"/>
      <c r="M403"/>
      <c r="N403"/>
      <c r="O403"/>
      <c r="P403"/>
      <c r="Q403"/>
      <c r="R403"/>
      <c r="S403"/>
      <c r="T403"/>
      <c r="U403"/>
      <c r="V403"/>
      <c r="W403"/>
      <c r="X403"/>
      <c r="Y403"/>
      <c r="Z403"/>
      <c r="AA403"/>
      <c r="AB403"/>
      <c r="AC403"/>
      <c r="AD403"/>
      <c r="AE403"/>
      <c r="AF403"/>
      <c r="AG403"/>
      <c r="AH403"/>
      <c r="AI403"/>
      <c r="AJ403"/>
      <c r="AK403"/>
      <c r="AL403"/>
      <c r="AM403"/>
      <c r="AN403"/>
      <c r="AO403"/>
      <c r="AP403"/>
      <c r="AQ403"/>
      <c r="AR403"/>
      <c r="AS403"/>
      <c r="AT403"/>
      <c r="AU403"/>
      <c r="AV403"/>
      <c r="AW403"/>
      <c r="AX403"/>
      <c r="AY403"/>
      <c r="AZ403"/>
      <c r="BA403"/>
      <c r="BB403"/>
      <c r="BC403"/>
      <c r="BD403"/>
      <c r="BE403"/>
      <c r="BF403"/>
      <c r="BG403"/>
      <c r="BH403"/>
      <c r="BI403"/>
      <c r="BJ403"/>
      <c r="BK403"/>
      <c r="BL403"/>
      <c r="BM403"/>
      <c r="BN403"/>
      <c r="BO403"/>
      <c r="BP403"/>
      <c r="BQ403"/>
      <c r="BR403"/>
      <c r="BS403"/>
      <c r="BT403"/>
      <c r="BU403"/>
      <c r="BV403"/>
      <c r="BW403"/>
      <c r="BX403"/>
      <c r="BY403"/>
      <c r="BZ403"/>
      <c r="CA403"/>
      <c r="CB403"/>
      <c r="CC403"/>
      <c r="CD403"/>
      <c r="CE403"/>
      <c r="CF403"/>
      <c r="CG403"/>
      <c r="CH403"/>
      <c r="CI403"/>
      <c r="CJ403"/>
    </row>
    <row r="404" spans="2:88" x14ac:dyDescent="0.35">
      <c r="B404" s="65">
        <v>401</v>
      </c>
      <c r="C404"/>
      <c r="D404"/>
      <c r="E404"/>
      <c r="F404"/>
      <c r="G404"/>
      <c r="H404"/>
      <c r="I404"/>
      <c r="J404"/>
      <c r="K404"/>
      <c r="L404"/>
      <c r="M404"/>
      <c r="N404"/>
      <c r="O404"/>
      <c r="P404"/>
      <c r="Q404"/>
      <c r="R404"/>
      <c r="S404"/>
      <c r="T404"/>
      <c r="U404"/>
      <c r="V404"/>
      <c r="W404"/>
      <c r="X404"/>
      <c r="Y404"/>
      <c r="Z404"/>
      <c r="AA404"/>
      <c r="AB404"/>
      <c r="AC404"/>
      <c r="AD404"/>
      <c r="AE404"/>
      <c r="AF404"/>
      <c r="AG404"/>
      <c r="AH404"/>
      <c r="AI404"/>
      <c r="AJ404"/>
      <c r="AK404"/>
      <c r="AL404"/>
      <c r="AM404"/>
      <c r="AN404"/>
      <c r="AO404"/>
      <c r="AP404"/>
      <c r="AQ404"/>
      <c r="AR404"/>
      <c r="AS404"/>
      <c r="AT404"/>
      <c r="AU404"/>
      <c r="AV404"/>
      <c r="AW404"/>
      <c r="AX404"/>
      <c r="AY404"/>
      <c r="AZ404"/>
      <c r="BA404"/>
      <c r="BB404"/>
      <c r="BC404"/>
      <c r="BD404"/>
      <c r="BE404"/>
      <c r="BF404"/>
      <c r="BG404"/>
      <c r="BH404"/>
      <c r="BI404"/>
      <c r="BJ404"/>
      <c r="BK404"/>
      <c r="BL404"/>
      <c r="BM404"/>
      <c r="BN404"/>
      <c r="BO404"/>
      <c r="BP404"/>
      <c r="BQ404"/>
      <c r="BR404"/>
      <c r="BS404"/>
      <c r="BT404"/>
      <c r="BU404"/>
      <c r="BV404"/>
      <c r="BW404"/>
      <c r="BX404"/>
      <c r="BY404"/>
      <c r="BZ404"/>
      <c r="CA404"/>
      <c r="CB404"/>
      <c r="CC404"/>
      <c r="CD404"/>
      <c r="CE404"/>
      <c r="CF404"/>
      <c r="CG404"/>
      <c r="CH404"/>
      <c r="CI404"/>
      <c r="CJ404"/>
    </row>
    <row r="405" spans="2:88" x14ac:dyDescent="0.35">
      <c r="B405" s="65">
        <v>402</v>
      </c>
      <c r="C405"/>
      <c r="D405"/>
      <c r="E405"/>
      <c r="F405"/>
      <c r="G405"/>
      <c r="H405"/>
      <c r="I405"/>
      <c r="J405"/>
      <c r="K405"/>
      <c r="L405"/>
      <c r="M405"/>
      <c r="N405"/>
      <c r="O405"/>
      <c r="P405"/>
      <c r="Q405"/>
      <c r="R405"/>
      <c r="S405"/>
      <c r="T405"/>
      <c r="U405"/>
      <c r="V405"/>
      <c r="W405"/>
      <c r="X405"/>
      <c r="Y405"/>
      <c r="Z405"/>
      <c r="AA405"/>
      <c r="AB405"/>
      <c r="AC405"/>
      <c r="AD405"/>
      <c r="AE405"/>
      <c r="AF405"/>
      <c r="AG405"/>
      <c r="AH405"/>
      <c r="AI405"/>
      <c r="AJ405"/>
      <c r="AK405"/>
      <c r="AL405"/>
      <c r="AM405"/>
      <c r="AN405"/>
      <c r="AO405"/>
      <c r="AP405"/>
      <c r="AQ405"/>
      <c r="AR405"/>
      <c r="AS405"/>
      <c r="AT405"/>
      <c r="AU405"/>
      <c r="AV405"/>
      <c r="AW405"/>
      <c r="AX405"/>
      <c r="AY405"/>
      <c r="AZ405"/>
      <c r="BA405"/>
      <c r="BB405"/>
      <c r="BC405"/>
      <c r="BD405"/>
      <c r="BE405"/>
      <c r="BF405"/>
      <c r="BG405"/>
      <c r="BH405"/>
      <c r="BI405"/>
      <c r="BJ405"/>
      <c r="BK405"/>
      <c r="BL405"/>
      <c r="BM405"/>
      <c r="BN405"/>
      <c r="BO405"/>
      <c r="BP405"/>
      <c r="BQ405"/>
      <c r="BR405"/>
      <c r="BS405"/>
      <c r="BT405"/>
      <c r="BU405"/>
      <c r="BV405"/>
      <c r="BW405"/>
      <c r="BX405"/>
      <c r="BY405"/>
      <c r="BZ405"/>
      <c r="CA405"/>
      <c r="CB405"/>
      <c r="CC405"/>
      <c r="CD405"/>
      <c r="CE405"/>
      <c r="CF405"/>
      <c r="CG405"/>
      <c r="CH405"/>
      <c r="CI405"/>
      <c r="CJ405"/>
    </row>
    <row r="406" spans="2:88" x14ac:dyDescent="0.35">
      <c r="B406" s="65">
        <v>403</v>
      </c>
      <c r="C406"/>
      <c r="D406"/>
      <c r="E406"/>
      <c r="F406"/>
      <c r="G406"/>
      <c r="H406"/>
      <c r="I406"/>
      <c r="J406"/>
      <c r="K406"/>
      <c r="L406"/>
      <c r="M406"/>
      <c r="N406"/>
      <c r="O406"/>
      <c r="P406"/>
      <c r="Q406"/>
      <c r="R406"/>
      <c r="S406"/>
      <c r="T406"/>
      <c r="U406"/>
      <c r="V406"/>
      <c r="W406"/>
      <c r="X406"/>
      <c r="Y406"/>
      <c r="Z406"/>
      <c r="AA406"/>
      <c r="AB406"/>
      <c r="AC406"/>
      <c r="AD406"/>
      <c r="AE406"/>
      <c r="AF406"/>
      <c r="AG406"/>
      <c r="AH406"/>
      <c r="AI406"/>
      <c r="AJ406"/>
      <c r="AK406"/>
      <c r="AL406"/>
      <c r="AM406"/>
      <c r="AN406"/>
      <c r="AO406"/>
      <c r="AP406"/>
      <c r="AQ406"/>
      <c r="AR406"/>
      <c r="AS406"/>
      <c r="AT406"/>
      <c r="AU406"/>
      <c r="AV406"/>
      <c r="AW406"/>
      <c r="AX406"/>
      <c r="AY406"/>
      <c r="AZ406"/>
      <c r="BA406"/>
      <c r="BB406"/>
      <c r="BC406"/>
      <c r="BD406"/>
      <c r="BE406"/>
      <c r="BF406"/>
      <c r="BG406"/>
      <c r="BH406"/>
      <c r="BI406"/>
      <c r="BJ406"/>
      <c r="BK406"/>
      <c r="BL406"/>
      <c r="BM406"/>
      <c r="BN406"/>
      <c r="BO406"/>
      <c r="BP406"/>
      <c r="BQ406"/>
      <c r="BR406"/>
      <c r="BS406"/>
      <c r="BT406"/>
      <c r="BU406"/>
      <c r="BV406"/>
      <c r="BW406"/>
      <c r="BX406"/>
      <c r="BY406"/>
      <c r="BZ406"/>
      <c r="CA406"/>
      <c r="CB406"/>
      <c r="CC406"/>
      <c r="CD406"/>
      <c r="CE406"/>
      <c r="CF406"/>
      <c r="CG406"/>
      <c r="CH406"/>
      <c r="CI406"/>
      <c r="CJ406"/>
    </row>
    <row r="407" spans="2:88" x14ac:dyDescent="0.35">
      <c r="B407" s="65">
        <v>404</v>
      </c>
      <c r="C407"/>
      <c r="D407"/>
      <c r="E407"/>
      <c r="F407"/>
      <c r="G407"/>
      <c r="H407"/>
      <c r="I407"/>
      <c r="J407"/>
      <c r="K407"/>
      <c r="L407"/>
      <c r="M407"/>
      <c r="N407"/>
      <c r="O407"/>
      <c r="P407"/>
      <c r="Q407"/>
      <c r="R407"/>
      <c r="S407"/>
      <c r="T407"/>
      <c r="U407"/>
      <c r="V407"/>
      <c r="W407"/>
      <c r="X407"/>
      <c r="Y407"/>
      <c r="Z407"/>
      <c r="AA407"/>
      <c r="AB407"/>
      <c r="AC407"/>
      <c r="AD407"/>
      <c r="AE407"/>
      <c r="AF407"/>
      <c r="AG407"/>
      <c r="AH407"/>
      <c r="AI407"/>
      <c r="AJ407"/>
      <c r="AK407"/>
      <c r="AL407"/>
      <c r="AM407"/>
      <c r="AN407"/>
      <c r="AO407"/>
      <c r="AP407"/>
      <c r="AQ407"/>
      <c r="AR407"/>
      <c r="AS407"/>
      <c r="AT407"/>
      <c r="AU407"/>
      <c r="AV407"/>
      <c r="AW407"/>
      <c r="AX407"/>
      <c r="AY407"/>
      <c r="AZ407"/>
      <c r="BA407"/>
      <c r="BB407"/>
      <c r="BC407"/>
      <c r="BD407"/>
      <c r="BE407"/>
      <c r="BF407"/>
      <c r="BG407"/>
      <c r="BH407"/>
      <c r="BI407"/>
      <c r="BJ407"/>
      <c r="BK407"/>
      <c r="BL407"/>
      <c r="BM407"/>
      <c r="BN407"/>
      <c r="BO407"/>
      <c r="BP407"/>
      <c r="BQ407"/>
      <c r="BR407"/>
      <c r="BS407"/>
      <c r="BT407"/>
      <c r="BU407"/>
      <c r="BV407"/>
      <c r="BW407"/>
      <c r="BX407"/>
      <c r="BY407"/>
      <c r="BZ407"/>
      <c r="CA407"/>
      <c r="CB407"/>
      <c r="CC407"/>
      <c r="CD407"/>
      <c r="CE407"/>
      <c r="CF407"/>
      <c r="CG407"/>
      <c r="CH407"/>
      <c r="CI407"/>
      <c r="CJ407"/>
    </row>
    <row r="408" spans="2:88" x14ac:dyDescent="0.35">
      <c r="B408" s="65">
        <v>405</v>
      </c>
      <c r="C408"/>
      <c r="D408"/>
      <c r="E408"/>
      <c r="F408"/>
      <c r="G408"/>
      <c r="H408"/>
      <c r="I408"/>
      <c r="J408"/>
      <c r="K408"/>
      <c r="L408"/>
      <c r="M408"/>
      <c r="N408"/>
      <c r="O408"/>
      <c r="P408"/>
      <c r="Q408"/>
      <c r="R408"/>
      <c r="S408"/>
      <c r="T408"/>
      <c r="U408"/>
      <c r="V408"/>
      <c r="W408"/>
      <c r="X408"/>
      <c r="Y408"/>
      <c r="Z408"/>
      <c r="AA408"/>
      <c r="AB408"/>
      <c r="AC408"/>
      <c r="AD408"/>
      <c r="AE408"/>
      <c r="AF408"/>
      <c r="AG408"/>
      <c r="AH408"/>
      <c r="AI408"/>
      <c r="AJ408"/>
      <c r="AK408"/>
      <c r="AL408"/>
      <c r="AM408"/>
      <c r="AN408"/>
      <c r="AO408"/>
      <c r="AP408"/>
      <c r="AQ408"/>
      <c r="AR408"/>
      <c r="AS408"/>
      <c r="AT408"/>
      <c r="AU408"/>
      <c r="AV408"/>
      <c r="AW408"/>
      <c r="AX408"/>
      <c r="AY408"/>
      <c r="AZ408"/>
      <c r="BA408"/>
      <c r="BB408"/>
      <c r="BC408"/>
      <c r="BD408"/>
      <c r="BE408"/>
      <c r="BF408"/>
      <c r="BG408"/>
      <c r="BH408"/>
      <c r="BI408"/>
      <c r="BJ408"/>
      <c r="BK408"/>
      <c r="BL408"/>
      <c r="BM408"/>
      <c r="BN408"/>
      <c r="BO408"/>
      <c r="BP408"/>
      <c r="BQ408"/>
      <c r="BR408"/>
      <c r="BS408"/>
      <c r="BT408"/>
      <c r="BU408"/>
      <c r="BV408"/>
      <c r="BW408"/>
      <c r="BX408"/>
      <c r="BY408"/>
      <c r="BZ408"/>
      <c r="CA408"/>
      <c r="CB408"/>
      <c r="CC408"/>
      <c r="CD408"/>
      <c r="CE408"/>
      <c r="CF408"/>
      <c r="CG408"/>
      <c r="CH408"/>
      <c r="CI408"/>
      <c r="CJ408"/>
    </row>
    <row r="409" spans="2:88" x14ac:dyDescent="0.35">
      <c r="B409" s="65">
        <v>406</v>
      </c>
      <c r="C409"/>
      <c r="D409"/>
      <c r="E409"/>
      <c r="F409"/>
      <c r="G409"/>
      <c r="H409"/>
      <c r="I409"/>
      <c r="J409"/>
      <c r="K409"/>
      <c r="L409"/>
      <c r="M409"/>
      <c r="N409"/>
      <c r="O409"/>
      <c r="P409"/>
      <c r="Q409"/>
      <c r="R409"/>
      <c r="S409"/>
      <c r="T409"/>
      <c r="U409"/>
      <c r="V409"/>
      <c r="W409"/>
      <c r="X409"/>
      <c r="Y409"/>
      <c r="Z409"/>
      <c r="AA409"/>
      <c r="AB409"/>
      <c r="AC409"/>
      <c r="AD409"/>
      <c r="AE409"/>
      <c r="AF409"/>
      <c r="AG409"/>
      <c r="AH409"/>
      <c r="AI409"/>
      <c r="AJ409"/>
      <c r="AK409"/>
      <c r="AL409"/>
      <c r="AM409"/>
      <c r="AN409"/>
      <c r="AO409"/>
      <c r="AP409"/>
      <c r="AQ409"/>
      <c r="AR409"/>
      <c r="AS409"/>
      <c r="AT409"/>
      <c r="AU409"/>
      <c r="AV409"/>
      <c r="AW409"/>
      <c r="AX409"/>
      <c r="AY409"/>
      <c r="AZ409"/>
      <c r="BA409"/>
      <c r="BB409"/>
      <c r="BC409"/>
      <c r="BD409"/>
      <c r="BE409"/>
      <c r="BF409"/>
      <c r="BG409"/>
      <c r="BH409"/>
      <c r="BI409"/>
      <c r="BJ409"/>
      <c r="BK409"/>
      <c r="BL409"/>
      <c r="BM409"/>
      <c r="BN409"/>
      <c r="BO409"/>
      <c r="BP409"/>
      <c r="BQ409"/>
      <c r="BR409"/>
      <c r="BS409"/>
      <c r="BT409"/>
      <c r="BU409"/>
      <c r="BV409"/>
      <c r="BW409"/>
      <c r="BX409"/>
      <c r="BY409"/>
      <c r="BZ409"/>
      <c r="CA409"/>
      <c r="CB409"/>
      <c r="CC409"/>
      <c r="CD409"/>
      <c r="CE409"/>
      <c r="CF409"/>
      <c r="CG409"/>
      <c r="CH409"/>
      <c r="CI409"/>
      <c r="CJ409"/>
    </row>
    <row r="410" spans="2:88" x14ac:dyDescent="0.35">
      <c r="B410" s="65">
        <v>407</v>
      </c>
      <c r="C410"/>
      <c r="D410"/>
      <c r="E410"/>
      <c r="F410"/>
      <c r="G410"/>
      <c r="H410"/>
      <c r="I410"/>
      <c r="J410"/>
      <c r="K410"/>
      <c r="L410"/>
      <c r="M410"/>
      <c r="N410"/>
      <c r="O410"/>
      <c r="P410"/>
      <c r="Q410"/>
      <c r="R410"/>
      <c r="S410"/>
      <c r="T410"/>
      <c r="U410"/>
      <c r="V410"/>
      <c r="W410"/>
      <c r="X410"/>
      <c r="Y410"/>
      <c r="Z410"/>
      <c r="AA410"/>
      <c r="AB410"/>
      <c r="AC410"/>
      <c r="AD410"/>
      <c r="AE410"/>
      <c r="AF410"/>
      <c r="AG410"/>
      <c r="AH410"/>
      <c r="AI410"/>
      <c r="AJ410"/>
      <c r="AK410"/>
      <c r="AL410"/>
      <c r="AM410"/>
      <c r="AN410"/>
      <c r="AO410"/>
      <c r="AP410"/>
      <c r="AQ410"/>
      <c r="AR410"/>
      <c r="AS410"/>
      <c r="AT410"/>
      <c r="AU410"/>
      <c r="AV410"/>
      <c r="AW410"/>
      <c r="AX410"/>
      <c r="AY410"/>
      <c r="AZ410"/>
      <c r="BA410"/>
      <c r="BB410"/>
      <c r="BC410"/>
      <c r="BD410"/>
      <c r="BE410"/>
      <c r="BF410"/>
      <c r="BG410"/>
      <c r="BH410"/>
      <c r="BI410"/>
      <c r="BJ410"/>
      <c r="BK410"/>
      <c r="BL410"/>
      <c r="BM410"/>
      <c r="BN410"/>
      <c r="BO410"/>
      <c r="BP410"/>
      <c r="BQ410"/>
      <c r="BR410"/>
      <c r="BS410"/>
      <c r="BT410"/>
      <c r="BU410"/>
      <c r="BV410"/>
      <c r="BW410"/>
      <c r="BX410"/>
      <c r="BY410"/>
      <c r="BZ410"/>
      <c r="CA410"/>
      <c r="CB410"/>
      <c r="CC410"/>
      <c r="CD410"/>
      <c r="CE410"/>
      <c r="CF410"/>
      <c r="CG410"/>
      <c r="CH410"/>
      <c r="CI410"/>
      <c r="CJ410"/>
    </row>
    <row r="411" spans="2:88" x14ac:dyDescent="0.35">
      <c r="B411" s="65">
        <v>408</v>
      </c>
      <c r="C411"/>
      <c r="D411"/>
      <c r="E411"/>
      <c r="F411"/>
      <c r="G411"/>
      <c r="H411"/>
      <c r="I411"/>
      <c r="J411"/>
      <c r="K411"/>
      <c r="L411"/>
      <c r="M411"/>
      <c r="N411"/>
      <c r="O411"/>
      <c r="P411"/>
      <c r="Q411"/>
      <c r="R411"/>
      <c r="S411"/>
      <c r="T411"/>
      <c r="U411"/>
      <c r="V411"/>
      <c r="W411"/>
      <c r="X411"/>
      <c r="Y411"/>
      <c r="Z411"/>
      <c r="AA411"/>
      <c r="AB411"/>
      <c r="AC411"/>
      <c r="AD411"/>
      <c r="AE411"/>
      <c r="AF411"/>
      <c r="AG411"/>
      <c r="AH411"/>
      <c r="AI411"/>
      <c r="AJ411"/>
      <c r="AK411"/>
      <c r="AL411"/>
      <c r="AM411"/>
      <c r="AN411"/>
      <c r="AO411"/>
      <c r="AP411"/>
      <c r="AQ411"/>
      <c r="AR411"/>
      <c r="AS411"/>
      <c r="AT411"/>
      <c r="AU411"/>
      <c r="AV411"/>
      <c r="AW411"/>
      <c r="AX411"/>
      <c r="AY411"/>
      <c r="AZ411"/>
      <c r="BA411"/>
      <c r="BB411"/>
      <c r="BC411"/>
      <c r="BD411"/>
      <c r="BE411"/>
      <c r="BF411"/>
      <c r="BG411"/>
      <c r="BH411"/>
      <c r="BI411"/>
      <c r="BJ411"/>
      <c r="BK411"/>
      <c r="BL411"/>
      <c r="BM411"/>
      <c r="BN411"/>
      <c r="BO411"/>
      <c r="BP411"/>
      <c r="BQ411"/>
      <c r="BR411"/>
      <c r="BS411"/>
      <c r="BT411"/>
      <c r="BU411"/>
      <c r="BV411"/>
      <c r="BW411"/>
      <c r="BX411"/>
      <c r="BY411"/>
      <c r="BZ411"/>
      <c r="CA411"/>
      <c r="CB411"/>
      <c r="CC411"/>
      <c r="CD411"/>
      <c r="CE411"/>
      <c r="CF411"/>
      <c r="CG411"/>
      <c r="CH411"/>
      <c r="CI411"/>
      <c r="CJ411"/>
    </row>
    <row r="412" spans="2:88" x14ac:dyDescent="0.35">
      <c r="B412" s="65">
        <v>409</v>
      </c>
      <c r="C412"/>
      <c r="D412"/>
      <c r="E412"/>
      <c r="F412"/>
      <c r="G412"/>
      <c r="H412"/>
      <c r="I412"/>
      <c r="J412"/>
      <c r="K412"/>
      <c r="L412"/>
      <c r="M412"/>
      <c r="N412"/>
      <c r="O412"/>
      <c r="P412"/>
      <c r="Q412"/>
      <c r="R412"/>
      <c r="S412"/>
      <c r="T412"/>
      <c r="U412"/>
      <c r="V412"/>
      <c r="W412"/>
      <c r="X412"/>
      <c r="Y412"/>
      <c r="Z412"/>
      <c r="AA412"/>
      <c r="AB412"/>
      <c r="AC412"/>
      <c r="AD412"/>
      <c r="AE412"/>
      <c r="AF412"/>
      <c r="AG412"/>
      <c r="AH412"/>
      <c r="AI412"/>
      <c r="AJ412"/>
      <c r="AK412"/>
      <c r="AL412"/>
      <c r="AM412"/>
      <c r="AN412"/>
      <c r="AO412"/>
      <c r="AP412"/>
      <c r="AQ412"/>
      <c r="AR412"/>
      <c r="AS412"/>
      <c r="AT412"/>
      <c r="AU412"/>
      <c r="AV412"/>
      <c r="AW412"/>
      <c r="AX412"/>
      <c r="AY412"/>
      <c r="AZ412"/>
      <c r="BA412"/>
      <c r="BB412"/>
      <c r="BC412"/>
      <c r="BD412"/>
      <c r="BE412"/>
      <c r="BF412"/>
      <c r="BG412"/>
      <c r="BH412"/>
      <c r="BI412"/>
      <c r="BJ412"/>
      <c r="BK412"/>
      <c r="BL412"/>
      <c r="BM412"/>
      <c r="BN412"/>
      <c r="BO412"/>
      <c r="BP412"/>
      <c r="BQ412"/>
      <c r="BR412"/>
      <c r="BS412"/>
      <c r="BT412"/>
      <c r="BU412"/>
      <c r="BV412"/>
      <c r="BW412"/>
      <c r="BX412"/>
      <c r="BY412"/>
      <c r="BZ412"/>
      <c r="CA412"/>
      <c r="CB412"/>
      <c r="CC412"/>
      <c r="CD412"/>
      <c r="CE412"/>
      <c r="CF412"/>
      <c r="CG412"/>
      <c r="CH412"/>
      <c r="CI412"/>
      <c r="CJ412"/>
    </row>
    <row r="413" spans="2:88" x14ac:dyDescent="0.35">
      <c r="B413" s="65">
        <v>410</v>
      </c>
      <c r="C413"/>
      <c r="D413"/>
      <c r="E413"/>
      <c r="F413"/>
      <c r="G413"/>
      <c r="H413"/>
      <c r="I413"/>
      <c r="J413"/>
      <c r="K413"/>
      <c r="L413"/>
      <c r="M413"/>
      <c r="N413"/>
      <c r="O413"/>
      <c r="P413"/>
      <c r="Q413"/>
      <c r="R413"/>
      <c r="S413"/>
      <c r="T413"/>
      <c r="U413"/>
      <c r="V413"/>
      <c r="W413"/>
      <c r="X413"/>
      <c r="Y413"/>
      <c r="Z413"/>
      <c r="AA413"/>
      <c r="AB413"/>
      <c r="AC413"/>
      <c r="AD413"/>
      <c r="AE413"/>
      <c r="AF413"/>
      <c r="AG413"/>
      <c r="AH413"/>
      <c r="AI413"/>
      <c r="AJ413"/>
      <c r="AK413"/>
      <c r="AL413"/>
      <c r="AM413"/>
      <c r="AN413"/>
      <c r="AO413"/>
      <c r="AP413"/>
      <c r="AQ413"/>
      <c r="AR413"/>
      <c r="AS413"/>
      <c r="AT413"/>
      <c r="AU413"/>
      <c r="AV413"/>
      <c r="AW413"/>
      <c r="AX413"/>
      <c r="AY413"/>
      <c r="AZ413"/>
      <c r="BA413"/>
      <c r="BB413"/>
      <c r="BC413"/>
      <c r="BD413"/>
      <c r="BE413"/>
      <c r="BF413"/>
      <c r="BG413"/>
      <c r="BH413"/>
      <c r="BI413"/>
      <c r="BJ413"/>
      <c r="BK413"/>
      <c r="BL413"/>
      <c r="BM413"/>
      <c r="BN413"/>
      <c r="BO413"/>
      <c r="BP413"/>
      <c r="BQ413"/>
      <c r="BR413"/>
      <c r="BS413"/>
      <c r="BT413"/>
      <c r="BU413"/>
      <c r="BV413"/>
      <c r="BW413"/>
      <c r="BX413"/>
      <c r="BY413"/>
      <c r="BZ413"/>
      <c r="CA413"/>
      <c r="CB413"/>
      <c r="CC413"/>
      <c r="CD413"/>
      <c r="CE413"/>
      <c r="CF413"/>
      <c r="CG413"/>
      <c r="CH413"/>
      <c r="CI413"/>
      <c r="CJ413"/>
    </row>
    <row r="414" spans="2:88" x14ac:dyDescent="0.35">
      <c r="B414" s="65">
        <v>411</v>
      </c>
      <c r="C414"/>
      <c r="D414"/>
      <c r="E414"/>
      <c r="F414"/>
      <c r="G414"/>
      <c r="H414"/>
      <c r="I414"/>
      <c r="J414"/>
      <c r="K414"/>
      <c r="L414"/>
      <c r="M414"/>
      <c r="N414"/>
      <c r="O414"/>
      <c r="P414"/>
      <c r="Q414"/>
      <c r="R414"/>
      <c r="S414"/>
      <c r="T414"/>
      <c r="U414"/>
      <c r="V414"/>
      <c r="W414"/>
      <c r="X414"/>
      <c r="Y414"/>
      <c r="Z414"/>
      <c r="AA414"/>
      <c r="AB414"/>
      <c r="AC414"/>
      <c r="AD414"/>
      <c r="AE414"/>
      <c r="AF414"/>
      <c r="AG414"/>
      <c r="AH414"/>
      <c r="AI414"/>
      <c r="AJ414"/>
      <c r="AK414"/>
      <c r="AL414"/>
      <c r="AM414"/>
      <c r="AN414"/>
      <c r="AO414"/>
      <c r="AP414"/>
      <c r="AQ414"/>
      <c r="AR414"/>
      <c r="AS414"/>
      <c r="AT414"/>
      <c r="AU414"/>
      <c r="AV414"/>
      <c r="AW414"/>
      <c r="AX414"/>
      <c r="AY414"/>
      <c r="AZ414"/>
      <c r="BA414"/>
      <c r="BB414"/>
      <c r="BC414"/>
      <c r="BD414"/>
      <c r="BE414"/>
      <c r="BF414"/>
      <c r="BG414"/>
      <c r="BH414"/>
      <c r="BI414"/>
      <c r="BJ414"/>
      <c r="BK414"/>
      <c r="BL414"/>
      <c r="BM414"/>
      <c r="BN414"/>
      <c r="BO414"/>
      <c r="BP414"/>
      <c r="BQ414"/>
      <c r="BR414"/>
      <c r="BS414"/>
      <c r="BT414"/>
      <c r="BU414"/>
      <c r="BV414"/>
      <c r="BW414"/>
      <c r="BX414"/>
      <c r="BY414"/>
      <c r="BZ414"/>
      <c r="CA414"/>
      <c r="CB414"/>
      <c r="CC414"/>
      <c r="CD414"/>
      <c r="CE414"/>
      <c r="CF414"/>
      <c r="CG414"/>
      <c r="CH414"/>
      <c r="CI414"/>
      <c r="CJ414"/>
    </row>
    <row r="415" spans="2:88" x14ac:dyDescent="0.35">
      <c r="B415" s="65">
        <v>412</v>
      </c>
      <c r="C415"/>
      <c r="D415"/>
      <c r="E415"/>
      <c r="F415"/>
      <c r="G415"/>
      <c r="H415"/>
      <c r="I415"/>
      <c r="J415"/>
      <c r="K415"/>
      <c r="L415"/>
      <c r="M415"/>
      <c r="N415"/>
      <c r="O415"/>
      <c r="P415"/>
      <c r="Q415"/>
      <c r="R415"/>
      <c r="S415"/>
      <c r="T415"/>
      <c r="U415"/>
      <c r="V415"/>
      <c r="W415"/>
      <c r="X415"/>
      <c r="Y415"/>
      <c r="Z415"/>
      <c r="AA415"/>
      <c r="AB415"/>
      <c r="AC415"/>
      <c r="AD415"/>
      <c r="AE415"/>
      <c r="AF415"/>
      <c r="AG415"/>
      <c r="AH415"/>
      <c r="AI415"/>
      <c r="AJ415"/>
      <c r="AK415"/>
      <c r="AL415"/>
      <c r="AM415"/>
      <c r="AN415"/>
      <c r="AO415"/>
      <c r="AP415"/>
      <c r="AQ415"/>
      <c r="AR415"/>
      <c r="AS415"/>
      <c r="AT415"/>
      <c r="AU415"/>
      <c r="AV415"/>
      <c r="AW415"/>
      <c r="AX415"/>
      <c r="AY415"/>
      <c r="AZ415"/>
      <c r="BA415"/>
      <c r="BB415"/>
      <c r="BC415"/>
      <c r="BD415"/>
      <c r="BE415"/>
      <c r="BF415"/>
      <c r="BG415"/>
      <c r="BH415"/>
      <c r="BI415"/>
      <c r="BJ415"/>
      <c r="BK415"/>
      <c r="BL415"/>
      <c r="BM415"/>
      <c r="BN415"/>
      <c r="BO415"/>
      <c r="BP415"/>
      <c r="BQ415"/>
      <c r="BR415"/>
      <c r="BS415"/>
      <c r="BT415"/>
      <c r="BU415"/>
      <c r="BV415"/>
      <c r="BW415"/>
      <c r="BX415"/>
      <c r="BY415"/>
      <c r="BZ415"/>
      <c r="CA415"/>
      <c r="CB415"/>
      <c r="CC415"/>
      <c r="CD415"/>
      <c r="CE415"/>
      <c r="CF415"/>
      <c r="CG415"/>
      <c r="CH415"/>
      <c r="CI415"/>
      <c r="CJ415"/>
    </row>
    <row r="416" spans="2:88" x14ac:dyDescent="0.35">
      <c r="B416" s="65">
        <v>413</v>
      </c>
      <c r="C416"/>
      <c r="D416"/>
      <c r="E416"/>
      <c r="F416"/>
      <c r="G416"/>
      <c r="H416"/>
      <c r="I416"/>
      <c r="J416"/>
      <c r="K416"/>
      <c r="L416"/>
      <c r="M416"/>
      <c r="N416"/>
      <c r="O416"/>
      <c r="P416"/>
      <c r="Q416"/>
      <c r="R416"/>
      <c r="S416"/>
      <c r="T416"/>
      <c r="U416"/>
      <c r="V416"/>
      <c r="W416"/>
      <c r="X416"/>
      <c r="Y416"/>
      <c r="Z416"/>
      <c r="AA416"/>
      <c r="AB416"/>
      <c r="AC416"/>
      <c r="AD416"/>
      <c r="AE416"/>
      <c r="AF416"/>
      <c r="AG416"/>
      <c r="AH416"/>
      <c r="AI416"/>
      <c r="AJ416"/>
      <c r="AK416"/>
      <c r="AL416"/>
      <c r="AM416"/>
      <c r="AN416"/>
      <c r="AO416"/>
      <c r="AP416"/>
      <c r="AQ416"/>
      <c r="AR416"/>
      <c r="AS416"/>
      <c r="AT416"/>
      <c r="AU416"/>
      <c r="AV416"/>
      <c r="AW416"/>
      <c r="AX416"/>
      <c r="AY416"/>
      <c r="AZ416"/>
      <c r="BA416"/>
      <c r="BB416"/>
      <c r="BC416"/>
      <c r="BD416"/>
      <c r="BE416"/>
      <c r="BF416"/>
      <c r="BG416"/>
      <c r="BH416"/>
      <c r="BI416"/>
      <c r="BJ416"/>
      <c r="BK416"/>
      <c r="BL416"/>
      <c r="BM416"/>
      <c r="BN416"/>
      <c r="BO416"/>
      <c r="BP416"/>
      <c r="BQ416"/>
      <c r="BR416"/>
      <c r="BS416"/>
      <c r="BT416"/>
      <c r="BU416"/>
      <c r="BV416"/>
      <c r="BW416"/>
      <c r="BX416"/>
      <c r="BY416"/>
      <c r="BZ416"/>
      <c r="CA416"/>
      <c r="CB416"/>
      <c r="CC416"/>
      <c r="CD416"/>
      <c r="CE416"/>
      <c r="CF416"/>
      <c r="CG416"/>
      <c r="CH416"/>
      <c r="CI416"/>
      <c r="CJ416"/>
    </row>
    <row r="417" spans="2:88" x14ac:dyDescent="0.35">
      <c r="B417" s="65">
        <v>414</v>
      </c>
      <c r="C417"/>
      <c r="D417"/>
      <c r="E417"/>
      <c r="F417"/>
      <c r="G417"/>
      <c r="H417"/>
      <c r="I417"/>
      <c r="J417"/>
      <c r="K417"/>
      <c r="L417"/>
      <c r="M417"/>
      <c r="N417"/>
      <c r="O417"/>
      <c r="P417"/>
      <c r="Q417"/>
      <c r="R417"/>
      <c r="S417"/>
      <c r="T417"/>
      <c r="U417"/>
      <c r="V417"/>
      <c r="W417"/>
      <c r="X417"/>
      <c r="Y417"/>
      <c r="Z417"/>
      <c r="AA417"/>
      <c r="AB417"/>
      <c r="AC417"/>
      <c r="AD417"/>
      <c r="AE417"/>
      <c r="AF417"/>
      <c r="AG417"/>
      <c r="AH417"/>
      <c r="AI417"/>
      <c r="AJ417"/>
      <c r="AK417"/>
      <c r="AL417"/>
      <c r="AM417"/>
      <c r="AN417"/>
      <c r="AO417"/>
      <c r="AP417"/>
      <c r="AQ417"/>
      <c r="AR417"/>
      <c r="AS417"/>
      <c r="AT417"/>
      <c r="AU417"/>
      <c r="AV417"/>
      <c r="AW417"/>
      <c r="AX417"/>
      <c r="AY417"/>
      <c r="AZ417"/>
      <c r="BA417"/>
      <c r="BB417"/>
      <c r="BC417"/>
      <c r="BD417"/>
      <c r="BE417"/>
      <c r="BF417"/>
      <c r="BG417"/>
      <c r="BH417"/>
      <c r="BI417"/>
      <c r="BJ417"/>
      <c r="BK417"/>
      <c r="BL417"/>
      <c r="BM417"/>
      <c r="BN417"/>
      <c r="BO417"/>
      <c r="BP417"/>
      <c r="BQ417"/>
      <c r="BR417"/>
      <c r="BS417"/>
      <c r="BT417"/>
      <c r="BU417"/>
      <c r="BV417"/>
      <c r="BW417"/>
      <c r="BX417"/>
      <c r="BY417"/>
      <c r="BZ417"/>
      <c r="CA417"/>
      <c r="CB417"/>
      <c r="CC417"/>
      <c r="CD417"/>
      <c r="CE417"/>
      <c r="CF417"/>
      <c r="CG417"/>
      <c r="CH417"/>
      <c r="CI417"/>
      <c r="CJ417"/>
    </row>
    <row r="418" spans="2:88" x14ac:dyDescent="0.35">
      <c r="B418" s="65">
        <v>415</v>
      </c>
      <c r="C418"/>
      <c r="D418"/>
      <c r="E418"/>
      <c r="F418"/>
      <c r="G418"/>
      <c r="H418"/>
      <c r="I418"/>
      <c r="J418"/>
      <c r="K418"/>
      <c r="L418"/>
      <c r="M418"/>
      <c r="N418"/>
      <c r="O418"/>
      <c r="P418"/>
      <c r="Q418"/>
      <c r="R418"/>
      <c r="S418"/>
      <c r="T418"/>
      <c r="U418"/>
      <c r="V418"/>
      <c r="W418"/>
      <c r="X418"/>
      <c r="Y418"/>
      <c r="Z418"/>
      <c r="AA418"/>
      <c r="AB418"/>
      <c r="AC418"/>
      <c r="AD418"/>
      <c r="AE418"/>
      <c r="AF418"/>
      <c r="AG418"/>
      <c r="AH418"/>
      <c r="AI418"/>
      <c r="AJ418"/>
      <c r="AK418"/>
      <c r="AL418"/>
      <c r="AM418"/>
      <c r="AN418"/>
      <c r="AO418"/>
      <c r="AP418"/>
      <c r="AQ418"/>
      <c r="AR418"/>
      <c r="AS418"/>
      <c r="AT418"/>
      <c r="AU418"/>
      <c r="AV418"/>
      <c r="AW418"/>
      <c r="AX418"/>
      <c r="AY418"/>
      <c r="AZ418"/>
      <c r="BA418"/>
      <c r="BB418"/>
      <c r="BC418"/>
      <c r="BD418"/>
      <c r="BE418"/>
      <c r="BF418"/>
      <c r="BG418"/>
      <c r="BH418"/>
      <c r="BI418"/>
      <c r="BJ418"/>
      <c r="BK418"/>
      <c r="BL418"/>
      <c r="BM418"/>
      <c r="BN418"/>
      <c r="BO418"/>
      <c r="BP418"/>
      <c r="BQ418"/>
      <c r="BR418"/>
      <c r="BS418"/>
      <c r="BT418"/>
      <c r="BU418"/>
      <c r="BV418"/>
      <c r="BW418"/>
      <c r="BX418"/>
      <c r="BY418"/>
      <c r="BZ418"/>
      <c r="CA418"/>
      <c r="CB418"/>
      <c r="CC418"/>
      <c r="CD418"/>
      <c r="CE418"/>
      <c r="CF418"/>
      <c r="CG418"/>
      <c r="CH418"/>
      <c r="CI418"/>
      <c r="CJ418"/>
    </row>
    <row r="419" spans="2:88" x14ac:dyDescent="0.35">
      <c r="B419" s="65">
        <v>416</v>
      </c>
      <c r="C419"/>
      <c r="D419"/>
      <c r="E419"/>
      <c r="F419"/>
      <c r="G419"/>
      <c r="H419"/>
      <c r="I419"/>
      <c r="J419"/>
      <c r="K419"/>
      <c r="L419"/>
      <c r="M419"/>
      <c r="N419"/>
      <c r="O419"/>
      <c r="P419"/>
      <c r="Q419"/>
      <c r="R419"/>
      <c r="S419"/>
      <c r="T419"/>
      <c r="U419"/>
      <c r="V419"/>
      <c r="W419"/>
      <c r="X419"/>
      <c r="Y419"/>
      <c r="Z419"/>
      <c r="AA419"/>
      <c r="AB419"/>
      <c r="AC419"/>
      <c r="AD419"/>
      <c r="AE419"/>
      <c r="AF419"/>
      <c r="AG419"/>
      <c r="AH419"/>
      <c r="AI419"/>
      <c r="AJ419"/>
      <c r="AK419"/>
      <c r="AL419"/>
      <c r="AM419"/>
      <c r="AN419"/>
      <c r="AO419"/>
      <c r="AP419"/>
      <c r="AQ419"/>
      <c r="AR419"/>
      <c r="AS419"/>
      <c r="AT419"/>
      <c r="AU419"/>
      <c r="AV419"/>
      <c r="AW419"/>
      <c r="AX419"/>
      <c r="AY419"/>
      <c r="AZ419"/>
      <c r="BA419"/>
      <c r="BB419"/>
      <c r="BC419"/>
      <c r="BD419"/>
      <c r="BE419"/>
      <c r="BF419"/>
      <c r="BG419"/>
      <c r="BH419"/>
      <c r="BI419"/>
      <c r="BJ419"/>
      <c r="BK419"/>
      <c r="BL419"/>
      <c r="BM419"/>
      <c r="BN419"/>
      <c r="BO419"/>
      <c r="BP419"/>
      <c r="BQ419"/>
      <c r="BR419"/>
      <c r="BS419"/>
      <c r="BT419"/>
      <c r="BU419"/>
      <c r="BV419"/>
      <c r="BW419"/>
      <c r="BX419"/>
      <c r="BY419"/>
      <c r="BZ419"/>
      <c r="CA419"/>
      <c r="CB419"/>
      <c r="CC419"/>
      <c r="CD419"/>
      <c r="CE419"/>
      <c r="CF419"/>
      <c r="CG419"/>
      <c r="CH419"/>
      <c r="CI419"/>
      <c r="CJ419"/>
    </row>
    <row r="420" spans="2:88" x14ac:dyDescent="0.35">
      <c r="B420" s="65">
        <v>417</v>
      </c>
      <c r="C420"/>
      <c r="D420"/>
      <c r="E420"/>
      <c r="F420"/>
      <c r="G420"/>
      <c r="H420"/>
      <c r="I420"/>
      <c r="J420"/>
      <c r="K420"/>
      <c r="L420"/>
      <c r="M420"/>
      <c r="N420"/>
      <c r="O420"/>
      <c r="P420"/>
      <c r="Q420"/>
      <c r="R420"/>
      <c r="S420"/>
      <c r="T420"/>
      <c r="U420"/>
      <c r="V420"/>
      <c r="W420"/>
      <c r="X420"/>
      <c r="Y420"/>
      <c r="Z420"/>
      <c r="AA420"/>
      <c r="AB420"/>
      <c r="AC420"/>
      <c r="AD420"/>
      <c r="AE420"/>
      <c r="AF420"/>
      <c r="AG420"/>
      <c r="AH420"/>
      <c r="AI420"/>
      <c r="AJ420"/>
      <c r="AK420"/>
      <c r="AL420"/>
      <c r="AM420"/>
      <c r="AN420"/>
      <c r="AO420"/>
      <c r="AP420"/>
      <c r="AQ420"/>
      <c r="AR420"/>
      <c r="AS420"/>
      <c r="AT420"/>
      <c r="AU420"/>
      <c r="AV420"/>
      <c r="AW420"/>
      <c r="AX420"/>
      <c r="AY420"/>
      <c r="AZ420"/>
      <c r="BA420"/>
      <c r="BB420"/>
      <c r="BC420"/>
      <c r="BD420"/>
      <c r="BE420"/>
      <c r="BF420"/>
      <c r="BG420"/>
      <c r="BH420"/>
      <c r="BI420"/>
      <c r="BJ420"/>
      <c r="BK420"/>
      <c r="BL420"/>
      <c r="BM420"/>
      <c r="BN420"/>
      <c r="BO420"/>
      <c r="BP420"/>
      <c r="BQ420"/>
      <c r="BR420"/>
      <c r="BS420"/>
      <c r="BT420"/>
      <c r="BU420"/>
      <c r="BV420"/>
      <c r="BW420"/>
      <c r="BX420"/>
      <c r="BY420"/>
      <c r="BZ420"/>
      <c r="CA420"/>
      <c r="CB420"/>
      <c r="CC420"/>
      <c r="CD420"/>
      <c r="CE420"/>
      <c r="CF420"/>
      <c r="CG420"/>
      <c r="CH420"/>
      <c r="CI420"/>
      <c r="CJ420"/>
    </row>
    <row r="421" spans="2:88" x14ac:dyDescent="0.35">
      <c r="B421" s="65">
        <v>418</v>
      </c>
      <c r="C421"/>
      <c r="D421"/>
      <c r="E421"/>
      <c r="F421"/>
      <c r="G421"/>
      <c r="H421"/>
      <c r="I421"/>
      <c r="J421"/>
      <c r="K421"/>
      <c r="L421"/>
      <c r="M421"/>
      <c r="N421"/>
      <c r="O421"/>
      <c r="P421"/>
      <c r="Q421"/>
      <c r="R421"/>
      <c r="S421"/>
      <c r="T421"/>
      <c r="U421"/>
      <c r="V421"/>
      <c r="W421"/>
      <c r="X421"/>
      <c r="Y421"/>
      <c r="Z421"/>
      <c r="AA421"/>
      <c r="AB421"/>
      <c r="AC421"/>
      <c r="AD421"/>
      <c r="AE421"/>
      <c r="AF421"/>
      <c r="AG421"/>
      <c r="AH421"/>
      <c r="AI421"/>
      <c r="AJ421"/>
      <c r="AK421"/>
      <c r="AL421"/>
      <c r="AM421"/>
      <c r="AN421"/>
      <c r="AO421"/>
      <c r="AP421"/>
      <c r="AQ421"/>
      <c r="AR421"/>
      <c r="AS421"/>
      <c r="AT421"/>
      <c r="AU421"/>
      <c r="AV421"/>
      <c r="AW421"/>
      <c r="AX421"/>
      <c r="AY421"/>
      <c r="AZ421"/>
      <c r="BA421"/>
      <c r="BB421"/>
      <c r="BC421"/>
      <c r="BD421"/>
      <c r="BE421"/>
      <c r="BF421"/>
      <c r="BG421"/>
      <c r="BH421"/>
      <c r="BI421"/>
      <c r="BJ421"/>
      <c r="BK421"/>
      <c r="BL421"/>
      <c r="BM421"/>
      <c r="BN421"/>
      <c r="BO421"/>
      <c r="BP421"/>
      <c r="BQ421"/>
      <c r="BR421"/>
      <c r="BS421"/>
      <c r="BT421"/>
      <c r="BU421"/>
      <c r="BV421"/>
      <c r="BW421"/>
      <c r="BX421"/>
      <c r="BY421"/>
      <c r="BZ421"/>
      <c r="CA421"/>
      <c r="CB421"/>
      <c r="CC421"/>
      <c r="CD421"/>
      <c r="CE421"/>
      <c r="CF421"/>
      <c r="CG421"/>
      <c r="CH421"/>
      <c r="CI421"/>
      <c r="CJ421"/>
    </row>
    <row r="422" spans="2:88" x14ac:dyDescent="0.35">
      <c r="B422" s="65">
        <v>419</v>
      </c>
      <c r="C422"/>
      <c r="D422"/>
      <c r="E422"/>
      <c r="F422"/>
      <c r="G422"/>
      <c r="H422"/>
      <c r="I422"/>
      <c r="J422"/>
      <c r="K422"/>
      <c r="L422"/>
      <c r="M422"/>
      <c r="N422"/>
      <c r="O422"/>
      <c r="P422"/>
      <c r="Q422"/>
      <c r="R422"/>
      <c r="S422"/>
      <c r="T422"/>
      <c r="U422"/>
      <c r="V422"/>
      <c r="W422"/>
      <c r="X422"/>
      <c r="Y422"/>
      <c r="Z422"/>
      <c r="AA422"/>
      <c r="AB422"/>
      <c r="AC422"/>
      <c r="AD422"/>
      <c r="AE422"/>
      <c r="AF422"/>
      <c r="AG422"/>
      <c r="AH422"/>
      <c r="AI422"/>
      <c r="AJ422"/>
      <c r="AK422"/>
      <c r="AL422"/>
      <c r="AM422"/>
      <c r="AN422"/>
      <c r="AO422"/>
      <c r="AP422"/>
      <c r="AQ422"/>
      <c r="AR422"/>
      <c r="AS422"/>
      <c r="AT422"/>
      <c r="AU422"/>
      <c r="AV422"/>
      <c r="AW422"/>
      <c r="AX422"/>
      <c r="AY422"/>
      <c r="AZ422"/>
      <c r="BA422"/>
      <c r="BB422"/>
      <c r="BC422"/>
      <c r="BD422"/>
      <c r="BE422"/>
      <c r="BF422"/>
      <c r="BG422"/>
      <c r="BH422"/>
      <c r="BI422"/>
      <c r="BJ422"/>
      <c r="BK422"/>
      <c r="BL422"/>
      <c r="BM422"/>
      <c r="BN422"/>
      <c r="BO422"/>
      <c r="BP422"/>
      <c r="BQ422"/>
      <c r="BR422"/>
      <c r="BS422"/>
      <c r="BT422"/>
      <c r="BU422"/>
      <c r="BV422"/>
      <c r="BW422"/>
      <c r="BX422"/>
      <c r="BY422"/>
      <c r="BZ422"/>
      <c r="CA422"/>
      <c r="CB422"/>
      <c r="CC422"/>
      <c r="CD422"/>
      <c r="CE422"/>
      <c r="CF422"/>
      <c r="CG422"/>
      <c r="CH422"/>
      <c r="CI422"/>
      <c r="CJ422"/>
    </row>
    <row r="423" spans="2:88" x14ac:dyDescent="0.35">
      <c r="B423" s="65">
        <v>420</v>
      </c>
      <c r="C423"/>
      <c r="D423"/>
      <c r="E423"/>
      <c r="F423"/>
      <c r="G423"/>
      <c r="H423"/>
      <c r="I423"/>
      <c r="J423"/>
      <c r="K423"/>
      <c r="L423"/>
      <c r="M423"/>
      <c r="N423"/>
      <c r="O423"/>
      <c r="P423"/>
      <c r="Q423"/>
      <c r="R423"/>
      <c r="S423"/>
      <c r="T423"/>
      <c r="U423"/>
      <c r="V423"/>
      <c r="W423"/>
      <c r="X423"/>
      <c r="Y423"/>
      <c r="Z423"/>
      <c r="AA423"/>
      <c r="AB423"/>
      <c r="AC423"/>
      <c r="AD423"/>
      <c r="AE423"/>
      <c r="AF423"/>
      <c r="AG423"/>
      <c r="AH423"/>
      <c r="AI423"/>
      <c r="AJ423"/>
      <c r="AK423"/>
      <c r="AL423"/>
      <c r="AM423"/>
      <c r="AN423"/>
      <c r="AO423"/>
      <c r="AP423"/>
      <c r="AQ423"/>
      <c r="AR423"/>
      <c r="AS423"/>
      <c r="AT423"/>
      <c r="AU423"/>
      <c r="AV423"/>
      <c r="AW423"/>
      <c r="AX423"/>
      <c r="AY423"/>
      <c r="AZ423"/>
      <c r="BA423"/>
      <c r="BB423"/>
      <c r="BC423"/>
      <c r="BD423"/>
      <c r="BE423"/>
      <c r="BF423"/>
      <c r="BG423"/>
      <c r="BH423"/>
      <c r="BI423"/>
      <c r="BJ423"/>
      <c r="BK423"/>
      <c r="BL423"/>
      <c r="BM423"/>
      <c r="BN423"/>
      <c r="BO423"/>
      <c r="BP423"/>
      <c r="BQ423"/>
      <c r="BR423"/>
      <c r="BS423"/>
      <c r="BT423"/>
      <c r="BU423"/>
      <c r="BV423"/>
      <c r="BW423"/>
      <c r="BX423"/>
      <c r="BY423"/>
      <c r="BZ423"/>
      <c r="CA423"/>
      <c r="CB423"/>
      <c r="CC423"/>
      <c r="CD423"/>
      <c r="CE423"/>
      <c r="CF423"/>
      <c r="CG423"/>
      <c r="CH423"/>
      <c r="CI423"/>
      <c r="CJ423"/>
    </row>
    <row r="424" spans="2:88" x14ac:dyDescent="0.35">
      <c r="B424" s="65">
        <v>421</v>
      </c>
      <c r="C424"/>
      <c r="D424"/>
      <c r="E424"/>
      <c r="F424"/>
      <c r="G424"/>
      <c r="H424"/>
      <c r="I424"/>
      <c r="J424"/>
      <c r="K424"/>
      <c r="L424"/>
      <c r="M424"/>
      <c r="N424"/>
      <c r="O424"/>
      <c r="P424"/>
      <c r="Q424"/>
      <c r="R424"/>
      <c r="S424"/>
      <c r="T424"/>
      <c r="U424"/>
      <c r="V424"/>
      <c r="W424"/>
      <c r="X424"/>
      <c r="Y424"/>
      <c r="Z424"/>
      <c r="AA424"/>
      <c r="AB424"/>
      <c r="AC424"/>
      <c r="AD424"/>
      <c r="AE424"/>
      <c r="AF424"/>
      <c r="AG424"/>
      <c r="AH424"/>
      <c r="AI424"/>
      <c r="AJ424"/>
      <c r="AK424"/>
      <c r="AL424"/>
      <c r="AM424"/>
      <c r="AN424"/>
      <c r="AO424"/>
      <c r="AP424"/>
      <c r="AQ424"/>
      <c r="AR424"/>
      <c r="AS424"/>
      <c r="AT424"/>
      <c r="AU424"/>
      <c r="AV424"/>
      <c r="AW424"/>
      <c r="AX424"/>
      <c r="AY424"/>
      <c r="AZ424"/>
      <c r="BA424"/>
      <c r="BB424"/>
      <c r="BC424"/>
      <c r="BD424"/>
      <c r="BE424"/>
      <c r="BF424"/>
      <c r="BG424"/>
      <c r="BH424"/>
      <c r="BI424"/>
      <c r="BJ424"/>
      <c r="BK424"/>
      <c r="BL424"/>
      <c r="BM424"/>
      <c r="BN424"/>
      <c r="BO424"/>
      <c r="BP424"/>
      <c r="BQ424"/>
      <c r="BR424"/>
      <c r="BS424"/>
      <c r="BT424"/>
      <c r="BU424"/>
      <c r="BV424"/>
      <c r="BW424"/>
      <c r="BX424"/>
      <c r="BY424"/>
      <c r="BZ424"/>
      <c r="CA424"/>
      <c r="CB424"/>
      <c r="CC424"/>
      <c r="CD424"/>
      <c r="CE424"/>
      <c r="CF424"/>
      <c r="CG424"/>
      <c r="CH424"/>
      <c r="CI424"/>
      <c r="CJ424"/>
    </row>
    <row r="425" spans="2:88" x14ac:dyDescent="0.35">
      <c r="B425" s="65">
        <v>422</v>
      </c>
      <c r="C425"/>
      <c r="D425"/>
      <c r="E425"/>
      <c r="F425"/>
      <c r="G425"/>
      <c r="H425"/>
      <c r="I425"/>
      <c r="J425"/>
      <c r="K425"/>
      <c r="L425"/>
      <c r="M425"/>
      <c r="N425"/>
      <c r="O425"/>
      <c r="P425"/>
      <c r="Q425"/>
      <c r="R425"/>
      <c r="S425"/>
      <c r="T425"/>
      <c r="U425"/>
      <c r="V425"/>
      <c r="W425"/>
      <c r="X425"/>
      <c r="Y425"/>
      <c r="Z425"/>
      <c r="AA425"/>
      <c r="AB425"/>
      <c r="AC425"/>
      <c r="AD425"/>
      <c r="AE425"/>
      <c r="AF425"/>
      <c r="AG425"/>
      <c r="AH425"/>
      <c r="AI425"/>
      <c r="AJ425"/>
      <c r="AK425"/>
      <c r="AL425"/>
      <c r="AM425"/>
      <c r="AN425"/>
      <c r="AO425"/>
      <c r="AP425"/>
      <c r="AQ425"/>
      <c r="AR425"/>
      <c r="AS425"/>
      <c r="AT425"/>
      <c r="AU425"/>
      <c r="AV425"/>
      <c r="AW425"/>
      <c r="AX425"/>
      <c r="AY425"/>
      <c r="AZ425"/>
      <c r="BA425"/>
      <c r="BB425"/>
      <c r="BC425"/>
      <c r="BD425"/>
      <c r="BE425"/>
      <c r="BF425"/>
      <c r="BG425"/>
      <c r="BH425"/>
      <c r="BI425"/>
      <c r="BJ425"/>
      <c r="BK425"/>
      <c r="BL425"/>
      <c r="BM425"/>
      <c r="BN425"/>
      <c r="BO425"/>
      <c r="BP425"/>
      <c r="BQ425"/>
      <c r="BR425"/>
      <c r="BS425"/>
      <c r="BT425"/>
      <c r="BU425"/>
      <c r="BV425"/>
      <c r="BW425"/>
      <c r="BX425"/>
      <c r="BY425"/>
      <c r="BZ425"/>
      <c r="CA425"/>
      <c r="CB425"/>
      <c r="CC425"/>
      <c r="CD425"/>
      <c r="CE425"/>
      <c r="CF425"/>
      <c r="CG425"/>
      <c r="CH425"/>
      <c r="CI425"/>
      <c r="CJ425"/>
    </row>
    <row r="426" spans="2:88" x14ac:dyDescent="0.35">
      <c r="B426" s="65">
        <v>423</v>
      </c>
      <c r="C426"/>
      <c r="D426"/>
      <c r="E426"/>
      <c r="F426"/>
      <c r="G426"/>
      <c r="H426"/>
      <c r="I426"/>
      <c r="J426"/>
      <c r="K426"/>
      <c r="L426"/>
      <c r="M426"/>
      <c r="N426"/>
      <c r="O426"/>
      <c r="P426"/>
      <c r="Q426"/>
      <c r="R426"/>
      <c r="S426"/>
      <c r="T426"/>
      <c r="U426"/>
      <c r="V426"/>
      <c r="W426"/>
      <c r="X426"/>
      <c r="Y426"/>
      <c r="Z426"/>
      <c r="AA426"/>
      <c r="AB426"/>
      <c r="AC426"/>
      <c r="AD426"/>
      <c r="AE426"/>
      <c r="AF426"/>
      <c r="AG426"/>
      <c r="AH426"/>
      <c r="AI426"/>
      <c r="AJ426"/>
      <c r="AK426"/>
      <c r="AL426"/>
      <c r="AM426"/>
      <c r="AN426"/>
      <c r="AO426"/>
      <c r="AP426"/>
      <c r="AQ426"/>
      <c r="AR426"/>
      <c r="AS426"/>
      <c r="AT426"/>
      <c r="AU426"/>
      <c r="AV426"/>
      <c r="AW426"/>
      <c r="AX426"/>
      <c r="AY426"/>
      <c r="AZ426"/>
      <c r="BA426"/>
      <c r="BB426"/>
      <c r="BC426"/>
      <c r="BD426"/>
      <c r="BE426"/>
      <c r="BF426"/>
      <c r="BG426"/>
      <c r="BH426"/>
      <c r="BI426"/>
      <c r="BJ426"/>
      <c r="BK426"/>
      <c r="BL426"/>
      <c r="BM426"/>
      <c r="BN426"/>
      <c r="BO426"/>
      <c r="BP426"/>
      <c r="BQ426"/>
      <c r="BR426"/>
      <c r="BS426"/>
      <c r="BT426"/>
      <c r="BU426"/>
      <c r="BV426"/>
      <c r="BW426"/>
      <c r="BX426"/>
      <c r="BY426"/>
      <c r="BZ426"/>
      <c r="CA426"/>
      <c r="CB426"/>
      <c r="CC426"/>
      <c r="CD426"/>
      <c r="CE426"/>
      <c r="CF426"/>
      <c r="CG426"/>
      <c r="CH426"/>
      <c r="CI426"/>
      <c r="CJ426"/>
    </row>
    <row r="427" spans="2:88" x14ac:dyDescent="0.35">
      <c r="B427" s="65">
        <v>424</v>
      </c>
      <c r="C427"/>
      <c r="D427"/>
      <c r="E427"/>
      <c r="F427"/>
      <c r="G427"/>
      <c r="H427"/>
      <c r="I427"/>
      <c r="J427"/>
      <c r="K427"/>
      <c r="L427"/>
      <c r="M427"/>
      <c r="N427"/>
      <c r="O427"/>
      <c r="P427"/>
      <c r="Q427"/>
      <c r="R427"/>
      <c r="S427"/>
      <c r="T427"/>
      <c r="U427"/>
      <c r="V427"/>
      <c r="W427"/>
      <c r="X427"/>
      <c r="Y427"/>
      <c r="Z427"/>
      <c r="AA427"/>
      <c r="AB427"/>
      <c r="AC427"/>
      <c r="AD427"/>
      <c r="AE427"/>
      <c r="AF427"/>
      <c r="AG427"/>
      <c r="AH427"/>
      <c r="AI427"/>
      <c r="AJ427"/>
      <c r="AK427"/>
      <c r="AL427"/>
      <c r="AM427"/>
      <c r="AN427"/>
      <c r="AO427"/>
      <c r="AP427"/>
      <c r="AQ427"/>
      <c r="AR427"/>
      <c r="AS427"/>
      <c r="AT427"/>
      <c r="AU427"/>
      <c r="AV427"/>
      <c r="AW427"/>
      <c r="AX427"/>
      <c r="AY427"/>
      <c r="AZ427"/>
      <c r="BA427"/>
      <c r="BB427"/>
      <c r="BC427"/>
      <c r="BD427"/>
      <c r="BE427"/>
      <c r="BF427"/>
      <c r="BG427"/>
      <c r="BH427"/>
      <c r="BI427"/>
      <c r="BJ427"/>
      <c r="BK427"/>
      <c r="BL427"/>
      <c r="BM427"/>
      <c r="BN427"/>
      <c r="BO427"/>
      <c r="BP427"/>
      <c r="BQ427"/>
      <c r="BR427"/>
      <c r="BS427"/>
      <c r="BT427"/>
      <c r="BU427"/>
      <c r="BV427"/>
      <c r="BW427"/>
      <c r="BX427"/>
      <c r="BY427"/>
      <c r="BZ427"/>
      <c r="CA427"/>
      <c r="CB427"/>
      <c r="CC427"/>
      <c r="CD427"/>
      <c r="CE427"/>
      <c r="CF427"/>
      <c r="CG427"/>
      <c r="CH427"/>
      <c r="CI427"/>
      <c r="CJ427"/>
    </row>
    <row r="428" spans="2:88" x14ac:dyDescent="0.35">
      <c r="B428" s="65">
        <v>425</v>
      </c>
      <c r="C428"/>
      <c r="D428"/>
      <c r="E428"/>
      <c r="F428"/>
      <c r="G428"/>
      <c r="H428"/>
      <c r="I428"/>
      <c r="J428"/>
      <c r="K428"/>
      <c r="L428"/>
      <c r="M428"/>
      <c r="N428"/>
      <c r="O428"/>
      <c r="P428"/>
      <c r="Q428"/>
      <c r="R428"/>
      <c r="S428"/>
      <c r="T428"/>
      <c r="U428"/>
      <c r="V428"/>
      <c r="W428"/>
      <c r="X428"/>
      <c r="Y428"/>
      <c r="Z428"/>
      <c r="AA428"/>
      <c r="AB428"/>
      <c r="AC428"/>
      <c r="AD428"/>
      <c r="AE428"/>
      <c r="AF428"/>
      <c r="AG428"/>
      <c r="AH428"/>
      <c r="AI428"/>
      <c r="AJ428"/>
      <c r="AK428"/>
      <c r="AL428"/>
      <c r="AM428"/>
      <c r="AN428"/>
      <c r="AO428"/>
      <c r="AP428"/>
      <c r="AQ428"/>
      <c r="AR428"/>
      <c r="AS428"/>
      <c r="AT428"/>
      <c r="AU428"/>
      <c r="AV428"/>
      <c r="AW428"/>
      <c r="AX428"/>
      <c r="AY428"/>
      <c r="AZ428"/>
      <c r="BA428"/>
      <c r="BB428"/>
      <c r="BC428"/>
      <c r="BD428"/>
      <c r="BE428"/>
      <c r="BF428"/>
      <c r="BG428"/>
      <c r="BH428"/>
      <c r="BI428"/>
      <c r="BJ428"/>
      <c r="BK428"/>
      <c r="BL428"/>
      <c r="BM428"/>
      <c r="BN428"/>
      <c r="BO428"/>
      <c r="BP428"/>
      <c r="BQ428"/>
      <c r="BR428"/>
      <c r="BS428"/>
      <c r="BT428"/>
      <c r="BU428"/>
      <c r="BV428"/>
      <c r="BW428"/>
      <c r="BX428"/>
      <c r="BY428"/>
      <c r="BZ428"/>
      <c r="CA428"/>
      <c r="CB428"/>
      <c r="CC428"/>
      <c r="CD428"/>
      <c r="CE428"/>
      <c r="CF428"/>
      <c r="CG428"/>
      <c r="CH428"/>
      <c r="CI428"/>
      <c r="CJ428"/>
    </row>
    <row r="429" spans="2:88" x14ac:dyDescent="0.35">
      <c r="B429" s="65">
        <v>426</v>
      </c>
      <c r="C429"/>
      <c r="D429"/>
      <c r="E429"/>
      <c r="F429"/>
      <c r="G429"/>
      <c r="H429"/>
      <c r="I429"/>
      <c r="J429"/>
      <c r="K429"/>
      <c r="L429"/>
      <c r="M429"/>
      <c r="N429"/>
      <c r="O429"/>
      <c r="P429"/>
      <c r="Q429"/>
      <c r="R429"/>
      <c r="S429"/>
      <c r="T429"/>
      <c r="U429"/>
      <c r="V429"/>
      <c r="W429"/>
      <c r="X429"/>
      <c r="Y429"/>
      <c r="Z429"/>
      <c r="AA429"/>
      <c r="AB429"/>
      <c r="AC429"/>
      <c r="AD429"/>
      <c r="AE429"/>
      <c r="AF429"/>
      <c r="AG429"/>
      <c r="AH429"/>
      <c r="AI429"/>
      <c r="AJ429"/>
      <c r="AK429"/>
      <c r="AL429"/>
      <c r="AM429"/>
      <c r="AN429"/>
      <c r="AO429"/>
      <c r="AP429"/>
      <c r="AQ429"/>
      <c r="AR429"/>
      <c r="AS429"/>
      <c r="AT429"/>
      <c r="AU429"/>
      <c r="AV429"/>
      <c r="AW429"/>
      <c r="AX429"/>
      <c r="AY429"/>
      <c r="AZ429"/>
      <c r="BA429"/>
      <c r="BB429"/>
      <c r="BC429"/>
      <c r="BD429"/>
      <c r="BE429"/>
      <c r="BF429"/>
      <c r="BG429"/>
      <c r="BH429"/>
      <c r="BI429"/>
      <c r="BJ429"/>
      <c r="BK429"/>
      <c r="BL429"/>
      <c r="BM429"/>
      <c r="BN429"/>
      <c r="BO429"/>
      <c r="BP429"/>
      <c r="BQ429"/>
      <c r="BR429"/>
      <c r="BS429"/>
      <c r="BT429"/>
      <c r="BU429"/>
      <c r="BV429"/>
      <c r="BW429"/>
      <c r="BX429"/>
      <c r="BY429"/>
      <c r="BZ429"/>
      <c r="CA429"/>
      <c r="CB429"/>
      <c r="CC429"/>
      <c r="CD429"/>
      <c r="CE429"/>
      <c r="CF429"/>
      <c r="CG429"/>
      <c r="CH429"/>
      <c r="CI429"/>
      <c r="CJ429"/>
    </row>
    <row r="430" spans="2:88" x14ac:dyDescent="0.35">
      <c r="B430" s="65">
        <v>427</v>
      </c>
      <c r="C430"/>
      <c r="D430"/>
      <c r="E430"/>
      <c r="F430"/>
      <c r="G430"/>
      <c r="H430"/>
      <c r="I430"/>
      <c r="J430"/>
      <c r="K430"/>
      <c r="L430"/>
      <c r="M430"/>
      <c r="N430"/>
      <c r="O430"/>
      <c r="P430"/>
      <c r="Q430"/>
      <c r="R430"/>
      <c r="S430"/>
      <c r="T430"/>
      <c r="U430"/>
      <c r="V430"/>
      <c r="W430"/>
      <c r="X430"/>
      <c r="Y430"/>
      <c r="Z430"/>
      <c r="AA430"/>
      <c r="AB430"/>
      <c r="AC430"/>
      <c r="AD430"/>
      <c r="AE430"/>
      <c r="AF430"/>
      <c r="AG430"/>
      <c r="AH430"/>
      <c r="AI430"/>
      <c r="AJ430"/>
      <c r="AK430"/>
      <c r="AL430"/>
      <c r="AM430"/>
      <c r="AN430"/>
      <c r="AO430"/>
      <c r="AP430"/>
      <c r="AQ430"/>
      <c r="AR430"/>
      <c r="AS430"/>
      <c r="AT430"/>
      <c r="AU430"/>
      <c r="AV430"/>
      <c r="AW430"/>
      <c r="AX430"/>
      <c r="AY430"/>
      <c r="AZ430"/>
      <c r="BA430"/>
      <c r="BB430"/>
      <c r="BC430"/>
      <c r="BD430"/>
      <c r="BE430"/>
      <c r="BF430"/>
      <c r="BG430"/>
      <c r="BH430"/>
      <c r="BI430"/>
      <c r="BJ430"/>
      <c r="BK430"/>
      <c r="BL430"/>
      <c r="BM430"/>
      <c r="BN430"/>
      <c r="BO430"/>
      <c r="BP430"/>
      <c r="BQ430"/>
      <c r="BR430"/>
      <c r="BS430"/>
      <c r="BT430"/>
      <c r="BU430"/>
      <c r="BV430"/>
      <c r="BW430"/>
      <c r="BX430"/>
      <c r="BY430"/>
      <c r="BZ430"/>
      <c r="CA430"/>
      <c r="CB430"/>
      <c r="CC430"/>
      <c r="CD430"/>
      <c r="CE430"/>
      <c r="CF430"/>
      <c r="CG430"/>
      <c r="CH430"/>
      <c r="CI430"/>
      <c r="CJ430"/>
    </row>
    <row r="431" spans="2:88" x14ac:dyDescent="0.35">
      <c r="B431" s="65">
        <v>428</v>
      </c>
      <c r="C431"/>
      <c r="D431"/>
      <c r="E431"/>
      <c r="F431"/>
      <c r="G431"/>
      <c r="H431"/>
      <c r="I431"/>
      <c r="J431"/>
      <c r="K431"/>
      <c r="L431"/>
      <c r="M431"/>
      <c r="N431"/>
      <c r="O431"/>
      <c r="P431"/>
      <c r="Q431"/>
      <c r="R431"/>
      <c r="S431"/>
      <c r="T431"/>
      <c r="U431"/>
      <c r="V431"/>
      <c r="W431"/>
      <c r="X431"/>
      <c r="Y431"/>
      <c r="Z431"/>
      <c r="AA431"/>
      <c r="AB431"/>
      <c r="AC431"/>
      <c r="AD431"/>
      <c r="AE431"/>
      <c r="AF431"/>
      <c r="AG431"/>
      <c r="AH431"/>
      <c r="AI431"/>
      <c r="AJ431"/>
      <c r="AK431"/>
      <c r="AL431"/>
      <c r="AM431"/>
      <c r="AN431"/>
      <c r="AO431"/>
      <c r="AP431"/>
      <c r="AQ431"/>
      <c r="AR431"/>
      <c r="AS431"/>
      <c r="AT431"/>
      <c r="AU431"/>
      <c r="AV431"/>
      <c r="AW431"/>
      <c r="AX431"/>
      <c r="AY431"/>
      <c r="AZ431"/>
      <c r="BA431"/>
      <c r="BB431"/>
      <c r="BC431"/>
      <c r="BD431"/>
      <c r="BE431"/>
      <c r="BF431"/>
      <c r="BG431"/>
      <c r="BH431"/>
      <c r="BI431"/>
      <c r="BJ431"/>
      <c r="BK431"/>
      <c r="BL431"/>
      <c r="BM431"/>
      <c r="BN431"/>
      <c r="BO431"/>
      <c r="BP431"/>
      <c r="BQ431"/>
      <c r="BR431"/>
      <c r="BS431"/>
      <c r="BT431"/>
      <c r="BU431"/>
      <c r="BV431"/>
      <c r="BW431"/>
      <c r="BX431"/>
      <c r="BY431"/>
      <c r="BZ431"/>
      <c r="CA431"/>
      <c r="CB431"/>
      <c r="CC431"/>
      <c r="CD431"/>
      <c r="CE431"/>
      <c r="CF431"/>
      <c r="CG431"/>
      <c r="CH431"/>
      <c r="CI431"/>
      <c r="CJ431"/>
    </row>
    <row r="432" spans="2:88" x14ac:dyDescent="0.35">
      <c r="B432" s="65">
        <v>429</v>
      </c>
      <c r="C432"/>
      <c r="D432"/>
      <c r="E432"/>
      <c r="F432"/>
      <c r="G432"/>
      <c r="H432"/>
      <c r="I432"/>
      <c r="J432"/>
      <c r="K432"/>
      <c r="L432"/>
      <c r="M432"/>
      <c r="N432"/>
      <c r="O432"/>
      <c r="P432"/>
      <c r="Q432"/>
      <c r="R432"/>
      <c r="S432"/>
      <c r="T432"/>
      <c r="U432"/>
      <c r="V432"/>
      <c r="W432"/>
      <c r="X432"/>
      <c r="Y432"/>
      <c r="Z432"/>
      <c r="AA432"/>
      <c r="AB432"/>
      <c r="AC432"/>
      <c r="AD432"/>
      <c r="AE432"/>
      <c r="AF432"/>
      <c r="AG432"/>
      <c r="AH432"/>
      <c r="AI432"/>
      <c r="AJ432"/>
      <c r="AK432"/>
      <c r="AL432"/>
      <c r="AM432"/>
      <c r="AN432"/>
      <c r="AO432"/>
      <c r="AP432"/>
      <c r="AQ432"/>
      <c r="AR432"/>
      <c r="AS432"/>
      <c r="AT432"/>
      <c r="AU432"/>
      <c r="AV432"/>
      <c r="AW432"/>
      <c r="AX432"/>
      <c r="AY432"/>
      <c r="AZ432"/>
      <c r="BA432"/>
      <c r="BB432"/>
      <c r="BC432"/>
      <c r="BD432"/>
      <c r="BE432"/>
      <c r="BF432"/>
      <c r="BG432"/>
      <c r="BH432"/>
      <c r="BI432"/>
      <c r="BJ432"/>
      <c r="BK432"/>
      <c r="BL432"/>
      <c r="BM432"/>
      <c r="BN432"/>
      <c r="BO432"/>
      <c r="BP432"/>
      <c r="BQ432"/>
      <c r="BR432"/>
      <c r="BS432"/>
      <c r="BT432"/>
      <c r="BU432"/>
      <c r="BV432"/>
      <c r="BW432"/>
      <c r="BX432"/>
      <c r="BY432"/>
      <c r="BZ432"/>
      <c r="CA432"/>
      <c r="CB432"/>
      <c r="CC432"/>
      <c r="CD432"/>
      <c r="CE432"/>
      <c r="CF432"/>
      <c r="CG432"/>
      <c r="CH432"/>
      <c r="CI432"/>
      <c r="CJ432"/>
    </row>
    <row r="433" spans="2:88" x14ac:dyDescent="0.35">
      <c r="B433" s="65">
        <v>430</v>
      </c>
      <c r="C433"/>
      <c r="D433"/>
      <c r="E433"/>
      <c r="F433"/>
      <c r="G433"/>
      <c r="H433"/>
      <c r="I433"/>
      <c r="J433"/>
      <c r="K433"/>
      <c r="L433"/>
      <c r="M433"/>
      <c r="N433"/>
      <c r="O433"/>
      <c r="P433"/>
      <c r="Q433"/>
      <c r="R433"/>
      <c r="S433"/>
      <c r="T433"/>
      <c r="U433"/>
      <c r="V433"/>
      <c r="W433"/>
      <c r="X433"/>
      <c r="Y433"/>
      <c r="Z433"/>
      <c r="AA433"/>
      <c r="AB433"/>
      <c r="AC433"/>
      <c r="AD433"/>
      <c r="AE433"/>
      <c r="AF433"/>
      <c r="AG433"/>
      <c r="AH433"/>
      <c r="AI433"/>
      <c r="AJ433"/>
      <c r="AK433"/>
      <c r="AL433"/>
      <c r="AM433"/>
      <c r="AN433"/>
      <c r="AO433"/>
      <c r="AP433"/>
      <c r="AQ433"/>
      <c r="AR433"/>
      <c r="AS433"/>
      <c r="AT433"/>
      <c r="AU433"/>
      <c r="AV433"/>
      <c r="AW433"/>
      <c r="AX433"/>
      <c r="AY433"/>
      <c r="AZ433"/>
      <c r="BA433"/>
      <c r="BB433"/>
      <c r="BC433"/>
      <c r="BD433"/>
      <c r="BE433"/>
      <c r="BF433"/>
      <c r="BG433"/>
      <c r="BH433"/>
      <c r="BI433"/>
      <c r="BJ433"/>
      <c r="BK433"/>
      <c r="BL433"/>
      <c r="BM433"/>
      <c r="BN433"/>
      <c r="BO433"/>
      <c r="BP433"/>
      <c r="BQ433"/>
      <c r="BR433"/>
      <c r="BS433"/>
      <c r="BT433"/>
      <c r="BU433"/>
      <c r="BV433"/>
      <c r="BW433"/>
      <c r="BX433"/>
      <c r="BY433"/>
      <c r="BZ433"/>
      <c r="CA433"/>
      <c r="CB433"/>
      <c r="CC433"/>
      <c r="CD433"/>
      <c r="CE433"/>
      <c r="CF433"/>
      <c r="CG433"/>
      <c r="CH433"/>
      <c r="CI433"/>
      <c r="CJ433"/>
    </row>
    <row r="434" spans="2:88" x14ac:dyDescent="0.35">
      <c r="B434" s="65">
        <v>431</v>
      </c>
      <c r="C434"/>
      <c r="D434"/>
      <c r="E434"/>
      <c r="F434"/>
      <c r="G434"/>
      <c r="H434"/>
      <c r="I434"/>
      <c r="J434"/>
      <c r="K434"/>
      <c r="L434"/>
      <c r="M434"/>
      <c r="N434"/>
      <c r="O434"/>
      <c r="P434"/>
      <c r="Q434"/>
      <c r="R434"/>
      <c r="S434"/>
      <c r="T434"/>
      <c r="U434"/>
      <c r="V434"/>
      <c r="W434"/>
      <c r="X434"/>
      <c r="Y434"/>
      <c r="Z434"/>
      <c r="AA434"/>
      <c r="AB434"/>
      <c r="AC434"/>
      <c r="AD434"/>
      <c r="AE434"/>
      <c r="AF434"/>
      <c r="AG434"/>
      <c r="AH434"/>
      <c r="AI434"/>
      <c r="AJ434"/>
      <c r="AK434"/>
      <c r="AL434"/>
      <c r="AM434"/>
      <c r="AN434"/>
      <c r="AO434"/>
      <c r="AP434"/>
      <c r="AQ434"/>
      <c r="AR434"/>
      <c r="AS434"/>
      <c r="AT434"/>
      <c r="AU434"/>
      <c r="AV434"/>
      <c r="AW434"/>
      <c r="AX434"/>
      <c r="AY434"/>
      <c r="AZ434"/>
      <c r="BA434"/>
      <c r="BB434"/>
      <c r="BC434"/>
      <c r="BD434"/>
      <c r="BE434"/>
      <c r="BF434"/>
      <c r="BG434"/>
      <c r="BH434"/>
      <c r="BI434"/>
      <c r="BJ434"/>
      <c r="BK434"/>
      <c r="BL434"/>
      <c r="BM434"/>
      <c r="BN434"/>
      <c r="BO434"/>
      <c r="BP434"/>
      <c r="BQ434"/>
      <c r="BR434"/>
      <c r="BS434"/>
      <c r="BT434"/>
      <c r="BU434"/>
      <c r="BV434"/>
      <c r="BW434"/>
      <c r="BX434"/>
      <c r="BY434"/>
      <c r="BZ434"/>
      <c r="CA434"/>
      <c r="CB434"/>
      <c r="CC434"/>
      <c r="CD434"/>
      <c r="CE434"/>
      <c r="CF434"/>
      <c r="CG434"/>
      <c r="CH434"/>
      <c r="CI434"/>
      <c r="CJ434"/>
    </row>
    <row r="435" spans="2:88" x14ac:dyDescent="0.35">
      <c r="B435" s="65">
        <v>432</v>
      </c>
      <c r="C435"/>
      <c r="D435"/>
      <c r="E435"/>
      <c r="F435"/>
      <c r="G435"/>
      <c r="H435"/>
      <c r="I435"/>
      <c r="J435"/>
      <c r="K435"/>
      <c r="L435"/>
      <c r="M435"/>
      <c r="N435"/>
      <c r="O435"/>
      <c r="P435"/>
      <c r="Q435"/>
      <c r="R435"/>
      <c r="S435"/>
      <c r="T435"/>
      <c r="U435"/>
      <c r="V435"/>
      <c r="W435"/>
      <c r="X435"/>
      <c r="Y435"/>
      <c r="Z435"/>
      <c r="AA435"/>
      <c r="AB435"/>
      <c r="AC435"/>
      <c r="AD435"/>
      <c r="AE435"/>
      <c r="AF435"/>
      <c r="AG435"/>
      <c r="AH435"/>
      <c r="AI435"/>
      <c r="AJ435"/>
      <c r="AK435"/>
      <c r="AL435"/>
      <c r="AM435"/>
      <c r="AN435"/>
      <c r="AO435"/>
      <c r="AP435"/>
      <c r="AQ435"/>
      <c r="AR435"/>
      <c r="AS435"/>
      <c r="AT435"/>
      <c r="AU435"/>
      <c r="AV435"/>
      <c r="AW435"/>
      <c r="AX435"/>
      <c r="AY435"/>
      <c r="AZ435"/>
      <c r="BA435"/>
      <c r="BB435"/>
      <c r="BC435"/>
      <c r="BD435"/>
      <c r="BE435"/>
      <c r="BF435"/>
      <c r="BG435"/>
      <c r="BH435"/>
      <c r="BI435"/>
      <c r="BJ435"/>
      <c r="BK435"/>
      <c r="BL435"/>
      <c r="BM435"/>
      <c r="BN435"/>
      <c r="BO435"/>
      <c r="BP435"/>
      <c r="BQ435"/>
      <c r="BR435"/>
      <c r="BS435"/>
      <c r="BT435"/>
      <c r="BU435"/>
      <c r="BV435"/>
      <c r="BW435"/>
      <c r="BX435"/>
      <c r="BY435"/>
      <c r="BZ435"/>
      <c r="CA435"/>
      <c r="CB435"/>
      <c r="CC435"/>
      <c r="CD435"/>
      <c r="CE435"/>
      <c r="CF435"/>
      <c r="CG435"/>
      <c r="CH435"/>
      <c r="CI435"/>
      <c r="CJ435"/>
    </row>
    <row r="436" spans="2:88" x14ac:dyDescent="0.35">
      <c r="B436" s="65">
        <v>433</v>
      </c>
      <c r="C436"/>
      <c r="D436"/>
      <c r="E436"/>
      <c r="F436"/>
      <c r="G436"/>
      <c r="H436"/>
      <c r="I436"/>
      <c r="J436"/>
      <c r="K436"/>
      <c r="L436"/>
      <c r="M436"/>
      <c r="N436"/>
      <c r="O436"/>
      <c r="P436"/>
      <c r="Q436"/>
      <c r="R436"/>
      <c r="S436"/>
      <c r="T436"/>
      <c r="U436"/>
      <c r="V436"/>
      <c r="W436"/>
      <c r="X436"/>
      <c r="Y436"/>
      <c r="Z436"/>
      <c r="AA436"/>
      <c r="AB436"/>
      <c r="AC436"/>
      <c r="AD436"/>
      <c r="AE436"/>
      <c r="AF436"/>
      <c r="AG436"/>
      <c r="AH436"/>
      <c r="AI436"/>
      <c r="AJ436"/>
      <c r="AK436"/>
      <c r="AL436"/>
      <c r="AM436"/>
      <c r="AN436"/>
      <c r="AO436"/>
      <c r="AP436"/>
      <c r="AQ436"/>
      <c r="AR436"/>
      <c r="AS436"/>
      <c r="AT436"/>
      <c r="AU436"/>
      <c r="AV436"/>
      <c r="AW436"/>
      <c r="AX436"/>
      <c r="AY436"/>
      <c r="AZ436"/>
      <c r="BA436"/>
      <c r="BB436"/>
      <c r="BC436"/>
      <c r="BD436"/>
      <c r="BE436"/>
      <c r="BF436"/>
      <c r="BG436"/>
      <c r="BH436"/>
      <c r="BI436"/>
      <c r="BJ436"/>
      <c r="BK436"/>
      <c r="BL436"/>
      <c r="BM436"/>
      <c r="BN436"/>
      <c r="BO436"/>
      <c r="BP436"/>
      <c r="BQ436"/>
      <c r="BR436"/>
      <c r="BS436"/>
      <c r="BT436"/>
      <c r="BU436"/>
      <c r="BV436"/>
      <c r="BW436"/>
      <c r="BX436"/>
      <c r="BY436"/>
      <c r="BZ436"/>
      <c r="CA436"/>
      <c r="CB436"/>
      <c r="CC436"/>
      <c r="CD436"/>
      <c r="CE436"/>
      <c r="CF436"/>
      <c r="CG436"/>
      <c r="CH436"/>
      <c r="CI436"/>
      <c r="CJ436"/>
    </row>
    <row r="437" spans="2:88" x14ac:dyDescent="0.35">
      <c r="B437" s="65">
        <v>434</v>
      </c>
      <c r="C437"/>
      <c r="D437"/>
      <c r="E437"/>
      <c r="F437"/>
      <c r="G437"/>
      <c r="H437"/>
      <c r="I437"/>
      <c r="J437"/>
      <c r="K437"/>
      <c r="L437"/>
      <c r="M437"/>
      <c r="N437"/>
      <c r="O437"/>
      <c r="P437"/>
      <c r="Q437"/>
      <c r="R437"/>
      <c r="S437"/>
      <c r="T437"/>
      <c r="U437"/>
      <c r="V437"/>
      <c r="W437"/>
      <c r="X437"/>
      <c r="Y437"/>
      <c r="Z437"/>
      <c r="AA437"/>
      <c r="AB437"/>
      <c r="AC437"/>
      <c r="AD437"/>
      <c r="AE437"/>
      <c r="AF437"/>
      <c r="AG437"/>
      <c r="AH437"/>
      <c r="AI437"/>
      <c r="AJ437"/>
      <c r="AK437"/>
      <c r="AL437"/>
      <c r="AM437"/>
      <c r="AN437"/>
      <c r="AO437"/>
      <c r="AP437"/>
      <c r="AQ437"/>
      <c r="AR437"/>
      <c r="AS437"/>
      <c r="AT437"/>
      <c r="AU437"/>
      <c r="AV437"/>
      <c r="AW437"/>
      <c r="AX437"/>
      <c r="AY437"/>
      <c r="AZ437"/>
      <c r="BA437"/>
      <c r="BB437"/>
      <c r="BC437"/>
      <c r="BD437"/>
      <c r="BE437"/>
      <c r="BF437"/>
      <c r="BG437"/>
      <c r="BH437"/>
      <c r="BI437"/>
      <c r="BJ437"/>
      <c r="BK437"/>
      <c r="BL437"/>
      <c r="BM437"/>
      <c r="BN437"/>
      <c r="BO437"/>
      <c r="BP437"/>
      <c r="BQ437"/>
      <c r="BR437"/>
      <c r="BS437"/>
      <c r="BT437"/>
      <c r="BU437"/>
      <c r="BV437"/>
      <c r="BW437"/>
      <c r="BX437"/>
      <c r="BY437"/>
      <c r="BZ437"/>
      <c r="CA437"/>
      <c r="CB437"/>
      <c r="CC437"/>
      <c r="CD437"/>
      <c r="CE437"/>
      <c r="CF437"/>
      <c r="CG437"/>
      <c r="CH437"/>
      <c r="CI437"/>
      <c r="CJ437"/>
    </row>
    <row r="438" spans="2:88" x14ac:dyDescent="0.35">
      <c r="B438" s="65">
        <v>435</v>
      </c>
      <c r="C438"/>
      <c r="D438"/>
      <c r="E438"/>
      <c r="F438"/>
      <c r="G438"/>
      <c r="H438"/>
      <c r="I438"/>
      <c r="J438"/>
      <c r="K438"/>
      <c r="L438"/>
      <c r="M438"/>
      <c r="N438"/>
      <c r="O438"/>
      <c r="P438"/>
      <c r="Q438"/>
      <c r="R438"/>
      <c r="S438"/>
      <c r="T438"/>
      <c r="U438"/>
      <c r="V438"/>
      <c r="W438"/>
      <c r="X438"/>
      <c r="Y438"/>
      <c r="Z438"/>
      <c r="AA438"/>
      <c r="AB438"/>
      <c r="AC438"/>
      <c r="AD438"/>
      <c r="AE438"/>
      <c r="AF438"/>
      <c r="AG438"/>
      <c r="AH438"/>
      <c r="AI438"/>
      <c r="AJ438"/>
      <c r="AK438"/>
      <c r="AL438"/>
      <c r="AM438"/>
      <c r="AN438"/>
      <c r="AO438"/>
      <c r="AP438"/>
      <c r="AQ438"/>
      <c r="AR438"/>
      <c r="AS438"/>
      <c r="AT438"/>
      <c r="AU438"/>
      <c r="AV438"/>
      <c r="AW438"/>
      <c r="AX438"/>
      <c r="AY438"/>
      <c r="AZ438"/>
      <c r="BA438"/>
      <c r="BB438"/>
      <c r="BC438"/>
      <c r="BD438"/>
      <c r="BE438"/>
      <c r="BF438"/>
      <c r="BG438"/>
      <c r="BH438"/>
      <c r="BI438"/>
      <c r="BJ438"/>
      <c r="BK438"/>
      <c r="BL438"/>
      <c r="BM438"/>
      <c r="BN438"/>
      <c r="BO438"/>
      <c r="BP438"/>
      <c r="BQ438"/>
      <c r="BR438"/>
      <c r="BS438"/>
      <c r="BT438"/>
      <c r="BU438"/>
      <c r="BV438"/>
      <c r="BW438"/>
      <c r="BX438"/>
      <c r="BY438"/>
      <c r="BZ438"/>
      <c r="CA438"/>
      <c r="CB438"/>
      <c r="CC438"/>
      <c r="CD438"/>
      <c r="CE438"/>
      <c r="CF438"/>
      <c r="CG438"/>
      <c r="CH438"/>
      <c r="CI438"/>
      <c r="CJ438"/>
    </row>
    <row r="439" spans="2:88" x14ac:dyDescent="0.35">
      <c r="B439" s="65">
        <v>436</v>
      </c>
      <c r="C439"/>
      <c r="D439"/>
      <c r="E439"/>
      <c r="F439"/>
      <c r="G439"/>
      <c r="H439"/>
      <c r="I439"/>
      <c r="J439"/>
      <c r="K439"/>
      <c r="L439"/>
      <c r="M439"/>
      <c r="N439"/>
      <c r="O439"/>
      <c r="P439"/>
      <c r="Q439"/>
      <c r="R439"/>
      <c r="S439"/>
      <c r="T439"/>
      <c r="U439"/>
      <c r="V439"/>
      <c r="W439"/>
      <c r="X439"/>
      <c r="Y439"/>
      <c r="Z439"/>
      <c r="AA439"/>
      <c r="AB439"/>
      <c r="AC439"/>
      <c r="AD439"/>
      <c r="AE439"/>
      <c r="AF439"/>
      <c r="AG439"/>
      <c r="AH439"/>
      <c r="AI439"/>
      <c r="AJ439"/>
      <c r="AK439"/>
      <c r="AL439"/>
      <c r="AM439"/>
      <c r="AN439"/>
      <c r="AO439"/>
      <c r="AP439"/>
      <c r="AQ439"/>
      <c r="AR439"/>
      <c r="AS439"/>
      <c r="AT439"/>
      <c r="AU439"/>
      <c r="AV439"/>
      <c r="AW439"/>
      <c r="AX439"/>
      <c r="AY439"/>
      <c r="AZ439"/>
      <c r="BA439"/>
      <c r="BB439"/>
      <c r="BC439"/>
      <c r="BD439"/>
      <c r="BE439"/>
      <c r="BF439"/>
      <c r="BG439"/>
      <c r="BH439"/>
      <c r="BI439"/>
      <c r="BJ439"/>
      <c r="BK439"/>
      <c r="BL439"/>
      <c r="BM439"/>
      <c r="BN439"/>
      <c r="BO439"/>
      <c r="BP439"/>
      <c r="BQ439"/>
      <c r="BR439"/>
      <c r="BS439"/>
      <c r="BT439"/>
      <c r="BU439"/>
      <c r="BV439"/>
      <c r="BW439"/>
      <c r="BX439"/>
      <c r="BY439"/>
      <c r="BZ439"/>
      <c r="CA439"/>
      <c r="CB439"/>
      <c r="CC439"/>
      <c r="CD439"/>
      <c r="CE439"/>
      <c r="CF439"/>
      <c r="CG439"/>
      <c r="CH439"/>
      <c r="CI439"/>
      <c r="CJ439"/>
    </row>
    <row r="440" spans="2:88" x14ac:dyDescent="0.35">
      <c r="B440" s="65">
        <v>437</v>
      </c>
      <c r="C440"/>
      <c r="D440"/>
      <c r="E440"/>
      <c r="F440"/>
      <c r="G440"/>
      <c r="H440"/>
      <c r="I440"/>
      <c r="J440"/>
      <c r="K440"/>
      <c r="L440"/>
      <c r="M440"/>
      <c r="N440"/>
      <c r="O440"/>
      <c r="P440"/>
      <c r="Q440"/>
      <c r="R440"/>
      <c r="S440"/>
      <c r="T440"/>
      <c r="U440"/>
      <c r="V440"/>
      <c r="W440"/>
      <c r="X440"/>
      <c r="Y440"/>
      <c r="Z440"/>
      <c r="AA440"/>
      <c r="AB440"/>
      <c r="AC440"/>
      <c r="AD440"/>
      <c r="AE440"/>
      <c r="AF440"/>
      <c r="AG440"/>
      <c r="AH440"/>
      <c r="AI440"/>
      <c r="AJ440"/>
      <c r="AK440"/>
      <c r="AL440"/>
      <c r="AM440"/>
      <c r="AN440"/>
      <c r="AO440"/>
      <c r="AP440"/>
      <c r="AQ440"/>
      <c r="AR440"/>
      <c r="AS440"/>
      <c r="AT440"/>
      <c r="AU440"/>
      <c r="AV440"/>
      <c r="AW440"/>
      <c r="AX440"/>
      <c r="AY440"/>
      <c r="AZ440"/>
      <c r="BA440"/>
      <c r="BB440"/>
      <c r="BC440"/>
      <c r="BD440"/>
      <c r="BE440"/>
      <c r="BF440"/>
      <c r="BG440"/>
      <c r="BH440"/>
      <c r="BI440"/>
      <c r="BJ440"/>
      <c r="BK440"/>
      <c r="BL440"/>
      <c r="BM440"/>
      <c r="BN440"/>
      <c r="BO440"/>
      <c r="BP440"/>
      <c r="BQ440"/>
      <c r="BR440"/>
      <c r="BS440"/>
      <c r="BT440"/>
      <c r="BU440"/>
      <c r="BV440"/>
      <c r="BW440"/>
      <c r="BX440"/>
      <c r="BY440"/>
      <c r="BZ440"/>
      <c r="CA440"/>
      <c r="CB440"/>
      <c r="CC440"/>
      <c r="CD440"/>
      <c r="CE440"/>
      <c r="CF440"/>
      <c r="CG440"/>
      <c r="CH440"/>
      <c r="CI440"/>
      <c r="CJ440"/>
    </row>
    <row r="441" spans="2:88" x14ac:dyDescent="0.35">
      <c r="B441" s="65">
        <v>438</v>
      </c>
      <c r="C441"/>
      <c r="D441"/>
      <c r="E441"/>
      <c r="F441"/>
      <c r="G441"/>
      <c r="H441"/>
      <c r="I441"/>
      <c r="J441"/>
      <c r="K441"/>
      <c r="L441"/>
      <c r="M441"/>
      <c r="N441"/>
      <c r="O441"/>
      <c r="P441"/>
      <c r="Q441"/>
      <c r="R441"/>
      <c r="S441"/>
      <c r="T441"/>
      <c r="U441"/>
      <c r="V441"/>
      <c r="W441"/>
      <c r="X441"/>
      <c r="Y441"/>
      <c r="Z441"/>
      <c r="AA441"/>
      <c r="AB441"/>
      <c r="AC441"/>
      <c r="AD441"/>
      <c r="AE441"/>
      <c r="AF441"/>
      <c r="AG441"/>
      <c r="AH441"/>
      <c r="AI441"/>
      <c r="AJ441"/>
      <c r="AK441"/>
      <c r="AL441"/>
      <c r="AM441"/>
      <c r="AN441"/>
      <c r="AO441"/>
      <c r="AP441"/>
      <c r="AQ441"/>
      <c r="AR441"/>
      <c r="AS441"/>
      <c r="AT441"/>
      <c r="AU441"/>
      <c r="AV441"/>
      <c r="AW441"/>
      <c r="AX441"/>
      <c r="AY441"/>
      <c r="AZ441"/>
      <c r="BA441"/>
      <c r="BB441"/>
      <c r="BC441"/>
      <c r="BD441"/>
      <c r="BE441"/>
      <c r="BF441"/>
      <c r="BG441"/>
      <c r="BH441"/>
      <c r="BI441"/>
      <c r="BJ441"/>
      <c r="BK441"/>
      <c r="BL441"/>
      <c r="BM441"/>
      <c r="BN441"/>
      <c r="BO441"/>
      <c r="BP441"/>
      <c r="BQ441"/>
      <c r="BR441"/>
      <c r="BS441"/>
      <c r="BT441"/>
      <c r="BU441"/>
      <c r="BV441"/>
      <c r="BW441"/>
      <c r="BX441"/>
      <c r="BY441"/>
      <c r="BZ441"/>
      <c r="CA441"/>
      <c r="CB441"/>
      <c r="CC441"/>
      <c r="CD441"/>
      <c r="CE441"/>
      <c r="CF441"/>
      <c r="CG441"/>
      <c r="CH441"/>
      <c r="CI441"/>
      <c r="CJ441"/>
    </row>
    <row r="442" spans="2:88" x14ac:dyDescent="0.35">
      <c r="B442" s="65">
        <v>439</v>
      </c>
      <c r="C442"/>
      <c r="D442"/>
      <c r="E442"/>
      <c r="F442"/>
      <c r="G442"/>
      <c r="H442"/>
      <c r="I442"/>
      <c r="J442"/>
      <c r="K442"/>
      <c r="L442"/>
      <c r="M442"/>
      <c r="N442"/>
      <c r="O442"/>
      <c r="P442"/>
      <c r="Q442"/>
      <c r="R442"/>
      <c r="S442"/>
      <c r="T442"/>
      <c r="U442"/>
      <c r="V442"/>
      <c r="W442"/>
      <c r="X442"/>
      <c r="Y442"/>
      <c r="Z442"/>
      <c r="AA442"/>
      <c r="AB442"/>
      <c r="AC442"/>
      <c r="AD442"/>
      <c r="AE442"/>
      <c r="AF442"/>
      <c r="AG442"/>
      <c r="AH442"/>
      <c r="AI442"/>
      <c r="AJ442"/>
      <c r="AK442"/>
      <c r="AL442"/>
      <c r="AM442"/>
      <c r="AN442"/>
      <c r="AO442"/>
      <c r="AP442"/>
      <c r="AQ442"/>
      <c r="AR442"/>
      <c r="AS442"/>
      <c r="AT442"/>
      <c r="AU442"/>
      <c r="AV442"/>
      <c r="AW442"/>
      <c r="AX442"/>
      <c r="AY442"/>
      <c r="AZ442"/>
      <c r="BA442"/>
      <c r="BB442"/>
      <c r="BC442"/>
      <c r="BD442"/>
      <c r="BE442"/>
      <c r="BF442"/>
      <c r="BG442"/>
      <c r="BH442"/>
      <c r="BI442"/>
      <c r="BJ442"/>
      <c r="BK442"/>
      <c r="BL442"/>
      <c r="BM442"/>
      <c r="BN442"/>
      <c r="BO442"/>
      <c r="BP442"/>
      <c r="BQ442"/>
      <c r="BR442"/>
      <c r="BS442"/>
      <c r="BT442"/>
      <c r="BU442"/>
      <c r="BV442"/>
      <c r="BW442"/>
      <c r="BX442"/>
      <c r="BY442"/>
      <c r="BZ442"/>
      <c r="CA442"/>
      <c r="CB442"/>
      <c r="CC442"/>
      <c r="CD442"/>
      <c r="CE442"/>
      <c r="CF442"/>
      <c r="CG442"/>
      <c r="CH442"/>
      <c r="CI442"/>
      <c r="CJ442"/>
    </row>
    <row r="443" spans="2:88" x14ac:dyDescent="0.35">
      <c r="B443" s="65">
        <v>440</v>
      </c>
      <c r="C443"/>
      <c r="D443"/>
      <c r="E443"/>
      <c r="F443"/>
      <c r="G443"/>
      <c r="H443"/>
      <c r="I443"/>
      <c r="J443"/>
      <c r="K443"/>
      <c r="L443"/>
      <c r="M443"/>
      <c r="N443"/>
      <c r="O443"/>
      <c r="P443"/>
      <c r="Q443"/>
      <c r="R443"/>
      <c r="S443"/>
      <c r="T443"/>
      <c r="U443"/>
      <c r="V443"/>
      <c r="W443"/>
      <c r="X443"/>
      <c r="Y443"/>
      <c r="Z443"/>
      <c r="AA443"/>
      <c r="AB443"/>
      <c r="AC443"/>
      <c r="AD443"/>
      <c r="AE443"/>
      <c r="AF443"/>
      <c r="AG443"/>
      <c r="AH443"/>
      <c r="AI443"/>
      <c r="AJ443"/>
      <c r="AK443"/>
      <c r="AL443"/>
      <c r="AM443"/>
      <c r="AN443"/>
      <c r="AO443"/>
      <c r="AP443"/>
      <c r="AQ443"/>
      <c r="AR443"/>
      <c r="AS443"/>
      <c r="AT443"/>
      <c r="AU443"/>
      <c r="AV443"/>
      <c r="AW443"/>
      <c r="AX443"/>
      <c r="AY443"/>
      <c r="AZ443"/>
      <c r="BA443"/>
      <c r="BB443"/>
      <c r="BC443"/>
      <c r="BD443"/>
      <c r="BE443"/>
      <c r="BF443"/>
      <c r="BG443"/>
      <c r="BH443"/>
      <c r="BI443"/>
      <c r="BJ443"/>
      <c r="BK443"/>
      <c r="BL443"/>
      <c r="BM443"/>
      <c r="BN443"/>
      <c r="BO443"/>
      <c r="BP443"/>
      <c r="BQ443"/>
      <c r="BR443"/>
      <c r="BS443"/>
      <c r="BT443"/>
      <c r="BU443"/>
      <c r="BV443"/>
      <c r="BW443"/>
      <c r="BX443"/>
      <c r="BY443"/>
      <c r="BZ443"/>
      <c r="CA443"/>
      <c r="CB443"/>
      <c r="CC443"/>
      <c r="CD443"/>
      <c r="CE443"/>
      <c r="CF443"/>
      <c r="CG443"/>
      <c r="CH443"/>
      <c r="CI443"/>
      <c r="CJ443"/>
    </row>
    <row r="444" spans="2:88" x14ac:dyDescent="0.35">
      <c r="B444" s="65">
        <v>441</v>
      </c>
      <c r="C444"/>
      <c r="D444"/>
      <c r="E444"/>
      <c r="F444"/>
      <c r="G444"/>
      <c r="H444"/>
      <c r="I444"/>
      <c r="J444"/>
      <c r="K444"/>
      <c r="L444"/>
      <c r="M444"/>
      <c r="N444"/>
      <c r="O444"/>
      <c r="P444"/>
      <c r="Q444"/>
      <c r="R444"/>
      <c r="S444"/>
      <c r="T444"/>
      <c r="U444"/>
      <c r="V444"/>
      <c r="W444"/>
      <c r="X444"/>
      <c r="Y444"/>
      <c r="Z444"/>
      <c r="AA444"/>
      <c r="AB444"/>
      <c r="AC444"/>
      <c r="AD444"/>
      <c r="AE444"/>
      <c r="AF444"/>
      <c r="AG444"/>
      <c r="AH444"/>
      <c r="AI444"/>
      <c r="AJ444"/>
      <c r="AK444"/>
      <c r="AL444"/>
      <c r="AM444"/>
      <c r="AN444"/>
      <c r="AO444"/>
      <c r="AP444"/>
      <c r="AQ444"/>
      <c r="AR444"/>
      <c r="AS444"/>
      <c r="AT444"/>
      <c r="AU444"/>
      <c r="AV444"/>
      <c r="AW444"/>
      <c r="AX444"/>
      <c r="AY444"/>
      <c r="AZ444"/>
      <c r="BA444"/>
      <c r="BB444"/>
      <c r="BC444"/>
      <c r="BD444"/>
      <c r="BE444"/>
      <c r="BF444"/>
      <c r="BG444"/>
      <c r="BH444"/>
      <c r="BI444"/>
      <c r="BJ444"/>
      <c r="BK444"/>
      <c r="BL444"/>
      <c r="BM444"/>
      <c r="BN444"/>
      <c r="BO444"/>
      <c r="BP444"/>
      <c r="BQ444"/>
      <c r="BR444"/>
      <c r="BS444"/>
      <c r="BT444"/>
      <c r="BU444"/>
      <c r="BV444"/>
      <c r="BW444"/>
      <c r="BX444"/>
      <c r="BY444"/>
      <c r="BZ444"/>
      <c r="CA444"/>
      <c r="CB444"/>
      <c r="CC444"/>
      <c r="CD444"/>
      <c r="CE444"/>
      <c r="CF444"/>
      <c r="CG444"/>
      <c r="CH444"/>
      <c r="CI444"/>
      <c r="CJ444"/>
    </row>
    <row r="445" spans="2:88" x14ac:dyDescent="0.35">
      <c r="B445" s="65">
        <v>442</v>
      </c>
      <c r="C445"/>
      <c r="D445"/>
      <c r="E445"/>
      <c r="F445"/>
      <c r="G445"/>
      <c r="H445"/>
      <c r="I445"/>
      <c r="J445"/>
      <c r="K445"/>
      <c r="L445"/>
      <c r="M445"/>
      <c r="N445"/>
      <c r="O445"/>
      <c r="P445"/>
      <c r="Q445"/>
      <c r="R445"/>
      <c r="S445"/>
      <c r="T445"/>
      <c r="U445"/>
      <c r="V445"/>
      <c r="W445"/>
      <c r="X445"/>
      <c r="Y445"/>
      <c r="Z445"/>
      <c r="AA445"/>
      <c r="AB445"/>
      <c r="AC445"/>
      <c r="AD445"/>
      <c r="AE445"/>
      <c r="AF445"/>
      <c r="AG445"/>
      <c r="AH445"/>
      <c r="AI445"/>
      <c r="AJ445"/>
      <c r="AK445"/>
      <c r="AL445"/>
      <c r="AM445"/>
      <c r="AN445"/>
      <c r="AO445"/>
      <c r="AP445"/>
      <c r="AQ445"/>
      <c r="AR445"/>
      <c r="AS445"/>
      <c r="AT445"/>
      <c r="AU445"/>
      <c r="AV445"/>
      <c r="AW445"/>
      <c r="AX445"/>
      <c r="AY445"/>
      <c r="AZ445"/>
      <c r="BA445"/>
      <c r="BB445"/>
      <c r="BC445"/>
      <c r="BD445"/>
      <c r="BE445"/>
      <c r="BF445"/>
      <c r="BG445"/>
      <c r="BH445"/>
      <c r="BI445"/>
      <c r="BJ445"/>
      <c r="BK445"/>
      <c r="BL445"/>
      <c r="BM445"/>
      <c r="BN445"/>
      <c r="BO445"/>
      <c r="BP445"/>
      <c r="BQ445"/>
      <c r="BR445"/>
      <c r="BS445"/>
      <c r="BT445"/>
      <c r="BU445"/>
      <c r="BV445"/>
      <c r="BW445"/>
      <c r="BX445"/>
      <c r="BY445"/>
      <c r="BZ445"/>
      <c r="CA445"/>
      <c r="CB445"/>
      <c r="CC445"/>
      <c r="CD445"/>
      <c r="CE445"/>
      <c r="CF445"/>
      <c r="CG445"/>
      <c r="CH445"/>
      <c r="CI445"/>
      <c r="CJ445"/>
    </row>
    <row r="446" spans="2:88" x14ac:dyDescent="0.35">
      <c r="B446" s="65">
        <v>443</v>
      </c>
      <c r="C446"/>
      <c r="D446"/>
      <c r="E446"/>
      <c r="F446"/>
      <c r="G446"/>
      <c r="H446"/>
      <c r="I446"/>
      <c r="J446"/>
      <c r="K446"/>
      <c r="L446"/>
      <c r="M446"/>
      <c r="N446"/>
      <c r="O446"/>
      <c r="P446"/>
      <c r="Q446"/>
      <c r="R446"/>
      <c r="S446"/>
      <c r="T446"/>
      <c r="U446"/>
      <c r="V446"/>
      <c r="W446"/>
      <c r="X446"/>
      <c r="Y446"/>
      <c r="Z446"/>
      <c r="AA446"/>
      <c r="AB446"/>
      <c r="AC446"/>
      <c r="AD446"/>
      <c r="AE446"/>
      <c r="AF446"/>
      <c r="AG446"/>
      <c r="AH446"/>
      <c r="AI446"/>
      <c r="AJ446"/>
      <c r="AK446"/>
      <c r="AL446"/>
      <c r="AM446"/>
      <c r="AN446"/>
      <c r="AO446"/>
      <c r="AP446"/>
      <c r="AQ446"/>
      <c r="AR446"/>
      <c r="AS446"/>
      <c r="AT446"/>
      <c r="AU446"/>
      <c r="AV446"/>
      <c r="AW446"/>
      <c r="AX446"/>
      <c r="AY446"/>
      <c r="AZ446"/>
      <c r="BA446"/>
      <c r="BB446"/>
      <c r="BC446"/>
      <c r="BD446"/>
      <c r="BE446"/>
      <c r="BF446"/>
      <c r="BG446"/>
      <c r="BH446"/>
      <c r="BI446"/>
      <c r="BJ446"/>
      <c r="BK446"/>
      <c r="BL446"/>
      <c r="BM446"/>
      <c r="BN446"/>
      <c r="BO446"/>
      <c r="BP446"/>
      <c r="BQ446"/>
      <c r="BR446"/>
      <c r="BS446"/>
      <c r="BT446"/>
      <c r="BU446"/>
      <c r="BV446"/>
      <c r="BW446"/>
      <c r="BX446"/>
      <c r="BY446"/>
      <c r="BZ446"/>
      <c r="CA446"/>
      <c r="CB446"/>
      <c r="CC446"/>
      <c r="CD446"/>
      <c r="CE446"/>
      <c r="CF446"/>
      <c r="CG446"/>
      <c r="CH446"/>
      <c r="CI446"/>
      <c r="CJ446"/>
    </row>
    <row r="447" spans="2:88" x14ac:dyDescent="0.35">
      <c r="B447" s="65">
        <v>444</v>
      </c>
      <c r="C447"/>
      <c r="D447"/>
      <c r="E447"/>
      <c r="F447"/>
      <c r="G447"/>
      <c r="H447"/>
      <c r="I447"/>
      <c r="J447"/>
      <c r="K447"/>
      <c r="L447"/>
      <c r="M447"/>
      <c r="N447"/>
      <c r="O447"/>
      <c r="P447"/>
      <c r="Q447"/>
      <c r="R447"/>
      <c r="S447"/>
      <c r="T447"/>
      <c r="U447"/>
      <c r="V447"/>
      <c r="W447"/>
      <c r="X447"/>
      <c r="Y447"/>
      <c r="Z447"/>
      <c r="AA447"/>
      <c r="AB447"/>
      <c r="AC447"/>
      <c r="AD447"/>
      <c r="AE447"/>
      <c r="AF447"/>
      <c r="AG447"/>
      <c r="AH447"/>
      <c r="AI447"/>
      <c r="AJ447"/>
      <c r="AK447"/>
      <c r="AL447"/>
      <c r="AM447"/>
      <c r="AN447"/>
      <c r="AO447"/>
      <c r="AP447"/>
      <c r="AQ447"/>
      <c r="AR447"/>
      <c r="AS447"/>
      <c r="AT447"/>
      <c r="AU447"/>
      <c r="AV447"/>
      <c r="AW447"/>
      <c r="AX447"/>
      <c r="AY447"/>
      <c r="AZ447"/>
      <c r="BA447"/>
      <c r="BB447"/>
      <c r="BC447"/>
      <c r="BD447"/>
      <c r="BE447"/>
      <c r="BF447"/>
      <c r="BG447"/>
      <c r="BH447"/>
      <c r="BI447"/>
      <c r="BJ447"/>
      <c r="BK447"/>
      <c r="BL447"/>
      <c r="BM447"/>
      <c r="BN447"/>
      <c r="BO447"/>
      <c r="BP447"/>
      <c r="BQ447"/>
      <c r="BR447"/>
      <c r="BS447"/>
      <c r="BT447"/>
      <c r="BU447"/>
      <c r="BV447"/>
      <c r="BW447"/>
      <c r="BX447"/>
      <c r="BY447"/>
      <c r="BZ447"/>
      <c r="CA447"/>
      <c r="CB447"/>
      <c r="CC447"/>
      <c r="CD447"/>
      <c r="CE447"/>
      <c r="CF447"/>
      <c r="CG447"/>
      <c r="CH447"/>
      <c r="CI447"/>
      <c r="CJ447"/>
    </row>
    <row r="448" spans="2:88" x14ac:dyDescent="0.35">
      <c r="B448" s="65">
        <v>445</v>
      </c>
      <c r="C448"/>
      <c r="D448"/>
      <c r="E448"/>
      <c r="F448"/>
      <c r="G448"/>
      <c r="H448"/>
      <c r="I448"/>
      <c r="J448"/>
      <c r="K448"/>
      <c r="L448"/>
      <c r="M448"/>
      <c r="N448"/>
      <c r="O448"/>
      <c r="P448"/>
      <c r="Q448"/>
      <c r="R448"/>
      <c r="S448"/>
      <c r="T448"/>
      <c r="U448"/>
      <c r="V448"/>
      <c r="W448"/>
      <c r="X448"/>
      <c r="Y448"/>
      <c r="Z448"/>
      <c r="AA448"/>
      <c r="AB448"/>
      <c r="AC448"/>
      <c r="AD448"/>
      <c r="AE448"/>
      <c r="AF448"/>
      <c r="AG448"/>
      <c r="AH448"/>
      <c r="AI448"/>
      <c r="AJ448"/>
      <c r="AK448"/>
      <c r="AL448"/>
      <c r="AM448"/>
      <c r="AN448"/>
      <c r="AO448"/>
      <c r="AP448"/>
      <c r="AQ448"/>
      <c r="AR448"/>
      <c r="AS448"/>
      <c r="AT448"/>
      <c r="AU448"/>
      <c r="AV448"/>
      <c r="AW448"/>
      <c r="AX448"/>
      <c r="AY448"/>
      <c r="AZ448"/>
      <c r="BA448"/>
      <c r="BB448"/>
      <c r="BC448"/>
      <c r="BD448"/>
      <c r="BE448"/>
      <c r="BF448"/>
      <c r="BG448"/>
      <c r="BH448"/>
      <c r="BI448"/>
      <c r="BJ448"/>
      <c r="BK448"/>
      <c r="BL448"/>
      <c r="BM448"/>
      <c r="BN448"/>
      <c r="BO448"/>
      <c r="BP448"/>
      <c r="BQ448"/>
      <c r="BR448"/>
      <c r="BS448"/>
      <c r="BT448"/>
      <c r="BU448"/>
      <c r="BV448"/>
      <c r="BW448"/>
      <c r="BX448"/>
      <c r="BY448"/>
      <c r="BZ448"/>
      <c r="CA448"/>
      <c r="CB448"/>
      <c r="CC448"/>
      <c r="CD448"/>
      <c r="CE448"/>
      <c r="CF448"/>
      <c r="CG448"/>
      <c r="CH448"/>
      <c r="CI448"/>
      <c r="CJ448"/>
    </row>
    <row r="449" spans="2:88" x14ac:dyDescent="0.35">
      <c r="B449" s="65">
        <v>446</v>
      </c>
      <c r="C449"/>
      <c r="D449"/>
      <c r="E449"/>
      <c r="F449"/>
      <c r="G449"/>
      <c r="H449"/>
      <c r="I449"/>
      <c r="J449"/>
      <c r="K449"/>
      <c r="L449"/>
      <c r="M449"/>
      <c r="N449"/>
      <c r="O449"/>
      <c r="P449"/>
      <c r="Q449"/>
      <c r="R449"/>
      <c r="S449"/>
      <c r="T449"/>
      <c r="U449"/>
      <c r="V449"/>
      <c r="W449"/>
      <c r="X449"/>
      <c r="Y449"/>
      <c r="Z449"/>
      <c r="AA449"/>
      <c r="AB449"/>
      <c r="AC449"/>
      <c r="AD449"/>
      <c r="AE449"/>
      <c r="AF449"/>
      <c r="AG449"/>
      <c r="AH449"/>
      <c r="AI449"/>
      <c r="AJ449"/>
      <c r="AK449"/>
      <c r="AL449"/>
      <c r="AM449"/>
      <c r="AN449"/>
      <c r="AO449"/>
      <c r="AP449"/>
      <c r="AQ449"/>
      <c r="AR449"/>
      <c r="AS449"/>
      <c r="AT449"/>
      <c r="AU449"/>
      <c r="AV449"/>
      <c r="AW449"/>
      <c r="AX449"/>
      <c r="AY449"/>
      <c r="AZ449"/>
      <c r="BA449"/>
      <c r="BB449"/>
      <c r="BC449"/>
      <c r="BD449"/>
      <c r="BE449"/>
      <c r="BF449"/>
      <c r="BG449"/>
      <c r="BH449"/>
      <c r="BI449"/>
      <c r="BJ449"/>
      <c r="BK449"/>
      <c r="BL449"/>
      <c r="BM449"/>
      <c r="BN449"/>
      <c r="BO449"/>
      <c r="BP449"/>
      <c r="BQ449"/>
      <c r="BR449"/>
      <c r="BS449"/>
      <c r="BT449"/>
      <c r="BU449"/>
      <c r="BV449"/>
      <c r="BW449"/>
      <c r="BX449"/>
      <c r="BY449"/>
      <c r="BZ449"/>
      <c r="CA449"/>
      <c r="CB449"/>
      <c r="CC449"/>
      <c r="CD449"/>
      <c r="CE449"/>
      <c r="CF449"/>
      <c r="CG449"/>
      <c r="CH449"/>
      <c r="CI449"/>
      <c r="CJ449"/>
    </row>
    <row r="450" spans="2:88" x14ac:dyDescent="0.35">
      <c r="B450" s="65">
        <v>447</v>
      </c>
      <c r="C450"/>
      <c r="D450"/>
      <c r="E450"/>
      <c r="F450"/>
      <c r="G450"/>
      <c r="H450"/>
      <c r="I450"/>
      <c r="J450"/>
      <c r="K450"/>
      <c r="L450"/>
      <c r="M450"/>
      <c r="N450"/>
      <c r="O450"/>
      <c r="P450"/>
      <c r="Q450"/>
      <c r="R450"/>
      <c r="S450"/>
      <c r="T450"/>
      <c r="U450"/>
      <c r="V450"/>
      <c r="W450"/>
      <c r="X450"/>
      <c r="Y450"/>
      <c r="Z450"/>
      <c r="AA450"/>
      <c r="AB450"/>
      <c r="AC450"/>
      <c r="AD450"/>
      <c r="AE450"/>
      <c r="AF450"/>
      <c r="AG450"/>
      <c r="AH450"/>
      <c r="AI450"/>
      <c r="AJ450"/>
      <c r="AK450"/>
      <c r="AL450"/>
      <c r="AM450"/>
      <c r="AN450"/>
      <c r="AO450"/>
      <c r="AP450"/>
      <c r="AQ450"/>
      <c r="AR450"/>
      <c r="AS450"/>
      <c r="AT450"/>
      <c r="AU450"/>
      <c r="AV450"/>
      <c r="AW450"/>
      <c r="AX450"/>
      <c r="AY450"/>
      <c r="AZ450"/>
      <c r="BA450"/>
      <c r="BB450"/>
      <c r="BC450"/>
      <c r="BD450"/>
      <c r="BE450"/>
      <c r="BF450"/>
      <c r="BG450"/>
      <c r="BH450"/>
      <c r="BI450"/>
      <c r="BJ450"/>
      <c r="BK450"/>
      <c r="BL450"/>
      <c r="BM450"/>
      <c r="BN450"/>
      <c r="BO450"/>
      <c r="BP450"/>
      <c r="BQ450"/>
      <c r="BR450"/>
      <c r="BS450"/>
      <c r="BT450"/>
      <c r="BU450"/>
      <c r="BV450"/>
      <c r="BW450"/>
      <c r="BX450"/>
      <c r="BY450"/>
      <c r="BZ450"/>
      <c r="CA450"/>
      <c r="CB450"/>
      <c r="CC450"/>
      <c r="CD450"/>
      <c r="CE450"/>
      <c r="CF450"/>
      <c r="CG450"/>
      <c r="CH450"/>
      <c r="CI450"/>
      <c r="CJ450"/>
    </row>
    <row r="451" spans="2:88" x14ac:dyDescent="0.35">
      <c r="B451" s="65">
        <v>448</v>
      </c>
      <c r="C451"/>
      <c r="D451"/>
      <c r="E451"/>
      <c r="F451"/>
      <c r="G451"/>
      <c r="H451"/>
      <c r="I451"/>
      <c r="J451"/>
      <c r="K451"/>
      <c r="L451"/>
      <c r="M451"/>
      <c r="N451"/>
      <c r="O451"/>
      <c r="P451"/>
      <c r="Q451"/>
      <c r="R451"/>
      <c r="S451"/>
      <c r="T451"/>
      <c r="U451"/>
      <c r="V451"/>
      <c r="W451"/>
      <c r="X451"/>
      <c r="Y451"/>
      <c r="Z451"/>
      <c r="AA451"/>
      <c r="AB451"/>
      <c r="AC451"/>
      <c r="AD451"/>
      <c r="AE451"/>
      <c r="AF451"/>
      <c r="AG451"/>
      <c r="AH451"/>
      <c r="AI451"/>
      <c r="AJ451"/>
      <c r="AK451"/>
      <c r="AL451"/>
      <c r="AM451"/>
      <c r="AN451"/>
      <c r="AO451"/>
      <c r="AP451"/>
      <c r="AQ451"/>
      <c r="AR451"/>
      <c r="AS451"/>
      <c r="AT451"/>
      <c r="AU451"/>
      <c r="AV451"/>
      <c r="AW451"/>
      <c r="AX451"/>
      <c r="AY451"/>
      <c r="AZ451"/>
      <c r="BA451"/>
      <c r="BB451"/>
      <c r="BC451"/>
      <c r="BD451"/>
      <c r="BE451"/>
      <c r="BF451"/>
      <c r="BG451"/>
      <c r="BH451"/>
      <c r="BI451"/>
      <c r="BJ451"/>
      <c r="BK451"/>
      <c r="BL451"/>
      <c r="BM451"/>
      <c r="BN451"/>
      <c r="BO451"/>
      <c r="BP451"/>
      <c r="BQ451"/>
      <c r="BR451"/>
      <c r="BS451"/>
      <c r="BT451"/>
      <c r="BU451"/>
      <c r="BV451"/>
      <c r="BW451"/>
      <c r="BX451"/>
      <c r="BY451"/>
      <c r="BZ451"/>
      <c r="CA451"/>
      <c r="CB451"/>
      <c r="CC451"/>
      <c r="CD451"/>
      <c r="CE451"/>
      <c r="CF451"/>
      <c r="CG451"/>
      <c r="CH451"/>
      <c r="CI451"/>
      <c r="CJ451"/>
    </row>
    <row r="452" spans="2:88" x14ac:dyDescent="0.35">
      <c r="B452" s="65">
        <v>449</v>
      </c>
      <c r="C452"/>
      <c r="D452"/>
      <c r="E452"/>
      <c r="F452"/>
      <c r="G452"/>
      <c r="H452"/>
      <c r="I452"/>
      <c r="J452"/>
      <c r="K452"/>
      <c r="L452"/>
      <c r="M452"/>
      <c r="N452"/>
      <c r="O452"/>
      <c r="P452"/>
      <c r="Q452"/>
      <c r="R452"/>
      <c r="S452"/>
      <c r="T452"/>
      <c r="U452"/>
      <c r="V452"/>
      <c r="W452"/>
      <c r="X452"/>
      <c r="Y452"/>
      <c r="Z452"/>
      <c r="AA452"/>
      <c r="AB452"/>
      <c r="AC452"/>
      <c r="AD452"/>
      <c r="AE452"/>
      <c r="AF452"/>
      <c r="AG452"/>
      <c r="AH452"/>
      <c r="AI452"/>
      <c r="AJ452"/>
      <c r="AK452"/>
      <c r="AL452"/>
      <c r="AM452"/>
      <c r="AN452"/>
      <c r="AO452"/>
      <c r="AP452"/>
      <c r="AQ452"/>
      <c r="AR452"/>
      <c r="AS452"/>
      <c r="AT452"/>
      <c r="AU452"/>
      <c r="AV452"/>
      <c r="AW452"/>
      <c r="AX452"/>
      <c r="AY452"/>
      <c r="AZ452"/>
      <c r="BA452"/>
      <c r="BB452"/>
      <c r="BC452"/>
      <c r="BD452"/>
      <c r="BE452"/>
      <c r="BF452"/>
      <c r="BG452"/>
      <c r="BH452"/>
      <c r="BI452"/>
      <c r="BJ452"/>
      <c r="BK452"/>
      <c r="BL452"/>
      <c r="BM452"/>
      <c r="BN452"/>
      <c r="BO452"/>
      <c r="BP452"/>
      <c r="BQ452"/>
      <c r="BR452"/>
      <c r="BS452"/>
      <c r="BT452"/>
      <c r="BU452"/>
      <c r="BV452"/>
      <c r="BW452"/>
      <c r="BX452"/>
      <c r="BY452"/>
      <c r="BZ452"/>
      <c r="CA452"/>
      <c r="CB452"/>
      <c r="CC452"/>
      <c r="CD452"/>
      <c r="CE452"/>
      <c r="CF452"/>
      <c r="CG452"/>
      <c r="CH452"/>
      <c r="CI452"/>
      <c r="CJ452"/>
    </row>
    <row r="453" spans="2:88" x14ac:dyDescent="0.35">
      <c r="B453" s="65">
        <v>450</v>
      </c>
      <c r="C453"/>
      <c r="D453"/>
      <c r="E453"/>
      <c r="F453"/>
      <c r="G453"/>
      <c r="H453"/>
      <c r="I453"/>
      <c r="J453"/>
      <c r="K453"/>
      <c r="L453"/>
      <c r="M453"/>
      <c r="N453"/>
      <c r="O453"/>
      <c r="P453"/>
      <c r="Q453"/>
      <c r="R453"/>
      <c r="S453"/>
      <c r="T453"/>
      <c r="U453"/>
      <c r="V453"/>
      <c r="W453"/>
      <c r="X453"/>
      <c r="Y453"/>
      <c r="Z453"/>
      <c r="AA453"/>
      <c r="AB453"/>
      <c r="AC453"/>
      <c r="AD453"/>
      <c r="AE453"/>
      <c r="AF453"/>
      <c r="AG453"/>
      <c r="AH453"/>
      <c r="AI453"/>
      <c r="AJ453"/>
      <c r="AK453"/>
      <c r="AL453"/>
      <c r="AM453"/>
      <c r="AN453"/>
      <c r="AO453"/>
      <c r="AP453"/>
      <c r="AQ453"/>
      <c r="AR453"/>
      <c r="AS453"/>
      <c r="AT453"/>
      <c r="AU453"/>
      <c r="AV453"/>
      <c r="AW453"/>
      <c r="AX453"/>
      <c r="AY453"/>
      <c r="AZ453"/>
      <c r="BA453"/>
      <c r="BB453"/>
      <c r="BC453"/>
      <c r="BD453"/>
      <c r="BE453"/>
      <c r="BF453"/>
      <c r="BG453"/>
      <c r="BH453"/>
      <c r="BI453"/>
      <c r="BJ453"/>
      <c r="BK453"/>
      <c r="BL453"/>
      <c r="BM453"/>
      <c r="BN453"/>
      <c r="BO453"/>
      <c r="BP453"/>
      <c r="BQ453"/>
      <c r="BR453"/>
      <c r="BS453"/>
      <c r="BT453"/>
      <c r="BU453"/>
      <c r="BV453"/>
      <c r="BW453"/>
      <c r="BX453"/>
      <c r="BY453"/>
      <c r="BZ453"/>
      <c r="CA453"/>
      <c r="CB453"/>
      <c r="CC453"/>
      <c r="CD453"/>
      <c r="CE453"/>
      <c r="CF453"/>
      <c r="CG453"/>
      <c r="CH453"/>
      <c r="CI453"/>
      <c r="CJ453"/>
    </row>
    <row r="454" spans="2:88" x14ac:dyDescent="0.35">
      <c r="B454" s="65">
        <v>451</v>
      </c>
      <c r="C454"/>
      <c r="D454"/>
      <c r="E454"/>
      <c r="F454"/>
      <c r="G454"/>
      <c r="H454"/>
      <c r="I454"/>
      <c r="J454"/>
      <c r="K454"/>
      <c r="L454"/>
      <c r="M454"/>
      <c r="N454"/>
      <c r="O454"/>
      <c r="P454"/>
      <c r="Q454"/>
      <c r="R454"/>
      <c r="S454"/>
      <c r="T454"/>
      <c r="U454"/>
      <c r="V454"/>
      <c r="W454"/>
      <c r="X454"/>
      <c r="Y454"/>
      <c r="Z454"/>
      <c r="AA454"/>
      <c r="AB454"/>
      <c r="AC454"/>
      <c r="AD454"/>
      <c r="AE454"/>
      <c r="AF454"/>
      <c r="AG454"/>
      <c r="AH454"/>
      <c r="AI454"/>
      <c r="AJ454"/>
      <c r="AK454"/>
      <c r="AL454"/>
      <c r="AM454"/>
      <c r="AN454"/>
      <c r="AO454"/>
      <c r="AP454"/>
      <c r="AQ454"/>
      <c r="AR454"/>
      <c r="AS454"/>
      <c r="AT454"/>
      <c r="AU454"/>
      <c r="AV454"/>
      <c r="AW454"/>
      <c r="AX454"/>
      <c r="AY454"/>
      <c r="AZ454"/>
      <c r="BA454"/>
      <c r="BB454"/>
      <c r="BC454"/>
      <c r="BD454"/>
      <c r="BE454"/>
      <c r="BF454"/>
      <c r="BG454"/>
      <c r="BH454"/>
      <c r="BI454"/>
      <c r="BJ454"/>
      <c r="BK454"/>
      <c r="BL454"/>
      <c r="BM454"/>
      <c r="BN454"/>
      <c r="BO454"/>
      <c r="BP454"/>
      <c r="BQ454"/>
      <c r="BR454"/>
      <c r="BS454"/>
      <c r="BT454"/>
      <c r="BU454"/>
      <c r="BV454"/>
      <c r="BW454"/>
      <c r="BX454"/>
      <c r="BY454"/>
      <c r="BZ454"/>
      <c r="CA454"/>
      <c r="CB454"/>
      <c r="CC454"/>
      <c r="CD454"/>
      <c r="CE454"/>
      <c r="CF454"/>
      <c r="CG454"/>
      <c r="CH454"/>
      <c r="CI454"/>
      <c r="CJ454"/>
    </row>
    <row r="455" spans="2:88" x14ac:dyDescent="0.35">
      <c r="B455" s="65">
        <v>452</v>
      </c>
      <c r="C455"/>
      <c r="D455"/>
      <c r="E455"/>
      <c r="F455"/>
      <c r="G455"/>
      <c r="H455"/>
      <c r="I455"/>
      <c r="J455"/>
      <c r="K455"/>
      <c r="L455"/>
      <c r="M455"/>
      <c r="N455"/>
      <c r="O455"/>
      <c r="P455"/>
      <c r="Q455"/>
      <c r="R455"/>
      <c r="S455"/>
      <c r="T455"/>
      <c r="U455"/>
      <c r="V455"/>
      <c r="W455"/>
      <c r="X455"/>
      <c r="Y455"/>
      <c r="Z455"/>
      <c r="AA455"/>
      <c r="AB455"/>
      <c r="AC455"/>
      <c r="AD455"/>
      <c r="AE455"/>
      <c r="AF455"/>
      <c r="AG455"/>
      <c r="AH455"/>
      <c r="AI455"/>
      <c r="AJ455"/>
      <c r="AK455"/>
      <c r="AL455"/>
      <c r="AM455"/>
      <c r="AN455"/>
      <c r="AO455"/>
      <c r="AP455"/>
      <c r="AQ455"/>
      <c r="AR455"/>
      <c r="AS455"/>
      <c r="AT455"/>
      <c r="AU455"/>
      <c r="AV455"/>
      <c r="AW455"/>
      <c r="AX455"/>
      <c r="AY455"/>
      <c r="AZ455"/>
      <c r="BA455"/>
      <c r="BB455"/>
      <c r="BC455"/>
      <c r="BD455"/>
      <c r="BE455"/>
      <c r="BF455"/>
      <c r="BG455"/>
      <c r="BH455"/>
      <c r="BI455"/>
      <c r="BJ455"/>
      <c r="BK455"/>
      <c r="BL455"/>
      <c r="BM455"/>
      <c r="BN455"/>
      <c r="BO455"/>
      <c r="BP455"/>
      <c r="BQ455"/>
      <c r="BR455"/>
      <c r="BS455"/>
      <c r="BT455"/>
      <c r="BU455"/>
      <c r="BV455"/>
      <c r="BW455"/>
      <c r="BX455"/>
      <c r="BY455"/>
      <c r="BZ455"/>
      <c r="CA455"/>
      <c r="CB455"/>
      <c r="CC455"/>
      <c r="CD455"/>
      <c r="CE455"/>
      <c r="CF455"/>
      <c r="CG455"/>
      <c r="CH455"/>
      <c r="CI455"/>
      <c r="CJ455"/>
    </row>
    <row r="456" spans="2:88" x14ac:dyDescent="0.35">
      <c r="B456" s="65">
        <v>453</v>
      </c>
      <c r="C456"/>
      <c r="D456"/>
      <c r="E456"/>
      <c r="F456"/>
      <c r="G456"/>
      <c r="H456"/>
      <c r="I456"/>
      <c r="J456"/>
      <c r="K456"/>
      <c r="L456"/>
      <c r="M456"/>
      <c r="N456"/>
      <c r="O456"/>
      <c r="P456"/>
      <c r="Q456"/>
      <c r="R456"/>
      <c r="S456"/>
      <c r="T456"/>
      <c r="U456"/>
      <c r="V456"/>
      <c r="W456"/>
      <c r="X456"/>
      <c r="Y456"/>
      <c r="Z456"/>
      <c r="AA456"/>
      <c r="AB456"/>
      <c r="AC456"/>
      <c r="AD456"/>
      <c r="AE456"/>
      <c r="AF456"/>
      <c r="AG456"/>
      <c r="AH456"/>
      <c r="AI456"/>
      <c r="AJ456"/>
      <c r="AK456"/>
      <c r="AL456"/>
      <c r="AM456"/>
      <c r="AN456"/>
      <c r="AO456"/>
      <c r="AP456"/>
      <c r="AQ456"/>
      <c r="AR456"/>
      <c r="AS456"/>
      <c r="AT456"/>
      <c r="AU456"/>
      <c r="AV456"/>
      <c r="AW456"/>
      <c r="AX456"/>
      <c r="AY456"/>
      <c r="AZ456"/>
      <c r="BA456"/>
      <c r="BB456"/>
      <c r="BC456"/>
      <c r="BD456"/>
      <c r="BE456"/>
      <c r="BF456"/>
      <c r="BG456"/>
      <c r="BH456"/>
      <c r="BI456"/>
      <c r="BJ456"/>
      <c r="BK456"/>
      <c r="BL456"/>
      <c r="BM456"/>
      <c r="BN456"/>
      <c r="BO456"/>
      <c r="BP456"/>
      <c r="BQ456"/>
      <c r="BR456"/>
      <c r="BS456"/>
      <c r="BT456"/>
      <c r="BU456"/>
      <c r="BV456"/>
      <c r="BW456"/>
      <c r="BX456"/>
      <c r="BY456"/>
      <c r="BZ456"/>
      <c r="CA456"/>
      <c r="CB456"/>
      <c r="CC456"/>
      <c r="CD456"/>
      <c r="CE456"/>
      <c r="CF456"/>
      <c r="CG456"/>
      <c r="CH456"/>
      <c r="CI456"/>
      <c r="CJ456"/>
    </row>
    <row r="457" spans="2:88" x14ac:dyDescent="0.35">
      <c r="B457" s="65">
        <v>454</v>
      </c>
      <c r="C457"/>
      <c r="D457"/>
      <c r="E457"/>
      <c r="F457"/>
      <c r="G457"/>
      <c r="H457"/>
      <c r="I457"/>
      <c r="J457"/>
      <c r="K457"/>
      <c r="L457"/>
      <c r="M457"/>
      <c r="N457"/>
      <c r="O457"/>
      <c r="P457"/>
      <c r="Q457"/>
      <c r="R457"/>
      <c r="S457"/>
      <c r="T457"/>
      <c r="U457"/>
      <c r="V457"/>
      <c r="W457"/>
      <c r="X457"/>
      <c r="Y457"/>
      <c r="Z457"/>
      <c r="AA457"/>
      <c r="AB457"/>
      <c r="AC457"/>
      <c r="AD457"/>
      <c r="AE457"/>
      <c r="AF457"/>
      <c r="AG457"/>
      <c r="AH457"/>
      <c r="AI457"/>
      <c r="AJ457"/>
      <c r="AK457"/>
      <c r="AL457"/>
      <c r="AM457"/>
      <c r="AN457"/>
      <c r="AO457"/>
      <c r="AP457"/>
      <c r="AQ457"/>
      <c r="AR457"/>
      <c r="AS457"/>
      <c r="AT457"/>
      <c r="AU457"/>
      <c r="AV457"/>
      <c r="AW457"/>
      <c r="AX457"/>
      <c r="AY457"/>
      <c r="AZ457"/>
      <c r="BA457"/>
      <c r="BB457"/>
      <c r="BC457"/>
      <c r="BD457"/>
      <c r="BE457"/>
      <c r="BF457"/>
      <c r="BG457"/>
      <c r="BH457"/>
      <c r="BI457"/>
      <c r="BJ457"/>
      <c r="BK457"/>
      <c r="BL457"/>
      <c r="BM457"/>
      <c r="BN457"/>
      <c r="BO457"/>
      <c r="BP457"/>
      <c r="BQ457"/>
      <c r="BR457"/>
      <c r="BS457"/>
      <c r="BT457"/>
      <c r="BU457"/>
      <c r="BV457"/>
      <c r="BW457"/>
      <c r="BX457"/>
      <c r="BY457"/>
      <c r="BZ457"/>
      <c r="CA457"/>
      <c r="CB457"/>
      <c r="CC457"/>
      <c r="CD457"/>
      <c r="CE457"/>
      <c r="CF457"/>
      <c r="CG457"/>
      <c r="CH457"/>
      <c r="CI457"/>
      <c r="CJ457"/>
    </row>
    <row r="458" spans="2:88" x14ac:dyDescent="0.35">
      <c r="B458" s="65">
        <v>455</v>
      </c>
      <c r="C458"/>
      <c r="D458"/>
      <c r="E458"/>
      <c r="F458"/>
      <c r="G458"/>
      <c r="H458"/>
      <c r="I458"/>
      <c r="J458"/>
      <c r="K458"/>
      <c r="L458"/>
      <c r="M458"/>
      <c r="N458"/>
      <c r="O458"/>
      <c r="P458"/>
      <c r="Q458"/>
      <c r="R458"/>
      <c r="S458"/>
      <c r="T458"/>
      <c r="U458"/>
      <c r="V458"/>
      <c r="W458"/>
      <c r="X458"/>
      <c r="Y458"/>
      <c r="Z458"/>
      <c r="AA458"/>
      <c r="AB458"/>
      <c r="AC458"/>
      <c r="AD458"/>
      <c r="AE458"/>
      <c r="AF458"/>
      <c r="AG458"/>
      <c r="AH458"/>
      <c r="AI458"/>
      <c r="AJ458"/>
      <c r="AK458"/>
      <c r="AL458"/>
      <c r="AM458"/>
      <c r="AN458"/>
      <c r="AO458"/>
      <c r="AP458"/>
      <c r="AQ458"/>
      <c r="AR458"/>
      <c r="AS458"/>
      <c r="AT458"/>
      <c r="AU458"/>
      <c r="AV458"/>
      <c r="AW458"/>
      <c r="AX458"/>
      <c r="AY458"/>
      <c r="AZ458"/>
      <c r="BA458"/>
      <c r="BB458"/>
      <c r="BC458"/>
      <c r="BD458"/>
      <c r="BE458"/>
      <c r="BF458"/>
      <c r="BG458"/>
      <c r="BH458"/>
      <c r="BI458"/>
      <c r="BJ458"/>
      <c r="BK458"/>
      <c r="BL458"/>
      <c r="BM458"/>
      <c r="BN458"/>
      <c r="BO458"/>
      <c r="BP458"/>
      <c r="BQ458"/>
      <c r="BR458"/>
      <c r="BS458"/>
      <c r="BT458"/>
      <c r="BU458"/>
      <c r="BV458"/>
      <c r="BW458"/>
      <c r="BX458"/>
      <c r="BY458"/>
      <c r="BZ458"/>
      <c r="CA458"/>
      <c r="CB458"/>
      <c r="CC458"/>
      <c r="CD458"/>
      <c r="CE458"/>
      <c r="CF458"/>
      <c r="CG458"/>
      <c r="CH458"/>
      <c r="CI458"/>
      <c r="CJ458"/>
    </row>
    <row r="459" spans="2:88" x14ac:dyDescent="0.35">
      <c r="B459" s="65">
        <v>456</v>
      </c>
      <c r="C459"/>
      <c r="D459"/>
      <c r="E459"/>
      <c r="F459"/>
      <c r="G459"/>
      <c r="H459"/>
      <c r="I459"/>
      <c r="J459"/>
      <c r="K459"/>
      <c r="L459"/>
      <c r="M459"/>
      <c r="N459"/>
      <c r="O459"/>
      <c r="P459"/>
      <c r="Q459"/>
      <c r="R459"/>
      <c r="S459"/>
      <c r="T459"/>
      <c r="U459"/>
      <c r="V459"/>
      <c r="W459"/>
      <c r="X459"/>
      <c r="Y459"/>
      <c r="Z459"/>
      <c r="AA459"/>
      <c r="AB459"/>
      <c r="AC459"/>
      <c r="AD459"/>
      <c r="AE459"/>
      <c r="AF459"/>
      <c r="AG459"/>
      <c r="AH459"/>
      <c r="AI459"/>
      <c r="AJ459"/>
      <c r="AK459"/>
      <c r="AL459"/>
      <c r="AM459"/>
      <c r="AN459"/>
      <c r="AO459"/>
      <c r="AP459"/>
      <c r="AQ459"/>
      <c r="AR459"/>
      <c r="AS459"/>
      <c r="AT459"/>
      <c r="AU459"/>
      <c r="AV459"/>
      <c r="AW459"/>
      <c r="AX459"/>
      <c r="AY459"/>
      <c r="AZ459"/>
      <c r="BA459"/>
      <c r="BB459"/>
      <c r="BC459"/>
      <c r="BD459"/>
      <c r="BE459"/>
      <c r="BF459"/>
      <c r="BG459"/>
      <c r="BH459"/>
      <c r="BI459"/>
      <c r="BJ459"/>
      <c r="BK459"/>
      <c r="BL459"/>
      <c r="BM459"/>
      <c r="BN459"/>
      <c r="BO459"/>
      <c r="BP459"/>
      <c r="BQ459"/>
      <c r="BR459"/>
      <c r="BS459"/>
      <c r="BT459"/>
      <c r="BU459"/>
      <c r="BV459"/>
      <c r="BW459"/>
      <c r="BX459"/>
      <c r="BY459"/>
      <c r="BZ459"/>
      <c r="CA459"/>
      <c r="CB459"/>
      <c r="CC459"/>
      <c r="CD459"/>
      <c r="CE459"/>
      <c r="CF459"/>
      <c r="CG459"/>
      <c r="CH459"/>
      <c r="CI459"/>
      <c r="CJ459"/>
    </row>
    <row r="460" spans="2:88" x14ac:dyDescent="0.35">
      <c r="B460" s="65">
        <v>457</v>
      </c>
      <c r="C460"/>
      <c r="D460"/>
      <c r="E460"/>
      <c r="F460"/>
      <c r="G460"/>
      <c r="H460"/>
      <c r="I460"/>
      <c r="J460"/>
      <c r="K460"/>
      <c r="L460"/>
      <c r="M460"/>
      <c r="N460"/>
      <c r="O460"/>
      <c r="P460"/>
      <c r="Q460"/>
      <c r="R460"/>
      <c r="S460"/>
      <c r="T460"/>
      <c r="U460"/>
      <c r="V460"/>
      <c r="W460"/>
      <c r="X460"/>
      <c r="Y460"/>
      <c r="Z460"/>
      <c r="AA460"/>
      <c r="AB460"/>
      <c r="AC460"/>
      <c r="AD460"/>
      <c r="AE460"/>
      <c r="AF460"/>
      <c r="AG460"/>
      <c r="AH460"/>
      <c r="AI460"/>
      <c r="AJ460"/>
      <c r="AK460"/>
      <c r="AL460"/>
      <c r="AM460"/>
      <c r="AN460"/>
      <c r="AO460"/>
      <c r="AP460"/>
      <c r="AQ460"/>
      <c r="AR460"/>
      <c r="AS460"/>
      <c r="AT460"/>
      <c r="AU460"/>
      <c r="AV460"/>
      <c r="AW460"/>
      <c r="AX460"/>
      <c r="AY460"/>
      <c r="AZ460"/>
      <c r="BA460"/>
      <c r="BB460"/>
      <c r="BC460"/>
      <c r="BD460"/>
      <c r="BE460"/>
      <c r="BF460"/>
      <c r="BG460"/>
      <c r="BH460"/>
      <c r="BI460"/>
      <c r="BJ460"/>
      <c r="BK460"/>
      <c r="BL460"/>
      <c r="BM460"/>
      <c r="BN460"/>
      <c r="BO460"/>
      <c r="BP460"/>
      <c r="BQ460"/>
      <c r="BR460"/>
      <c r="BS460"/>
      <c r="BT460"/>
      <c r="BU460"/>
      <c r="BV460"/>
      <c r="BW460"/>
      <c r="BX460"/>
      <c r="BY460"/>
      <c r="BZ460"/>
      <c r="CA460"/>
      <c r="CB460"/>
      <c r="CC460"/>
      <c r="CD460"/>
      <c r="CE460"/>
      <c r="CF460"/>
      <c r="CG460"/>
      <c r="CH460"/>
      <c r="CI460"/>
      <c r="CJ460"/>
    </row>
    <row r="461" spans="2:88" x14ac:dyDescent="0.35">
      <c r="B461" s="65">
        <v>458</v>
      </c>
      <c r="C461"/>
      <c r="D461"/>
      <c r="E461"/>
      <c r="F461"/>
      <c r="G461"/>
      <c r="H461"/>
      <c r="I461"/>
      <c r="J461"/>
      <c r="K461"/>
      <c r="L461"/>
      <c r="M461"/>
      <c r="N461"/>
      <c r="O461"/>
      <c r="P461"/>
      <c r="Q461"/>
      <c r="R461"/>
      <c r="S461"/>
      <c r="T461"/>
      <c r="U461"/>
      <c r="V461"/>
      <c r="W461"/>
      <c r="X461"/>
      <c r="Y461"/>
      <c r="Z461"/>
      <c r="AA461"/>
      <c r="AB461"/>
      <c r="AC461"/>
      <c r="AD461"/>
      <c r="AE461"/>
      <c r="AF461"/>
      <c r="AG461"/>
      <c r="AH461"/>
      <c r="AI461"/>
      <c r="AJ461"/>
      <c r="AK461"/>
      <c r="AL461"/>
      <c r="AM461"/>
      <c r="AN461"/>
      <c r="AO461"/>
      <c r="AP461"/>
      <c r="AQ461"/>
      <c r="AR461"/>
      <c r="AS461"/>
      <c r="AT461"/>
      <c r="AU461"/>
      <c r="AV461"/>
      <c r="AW461"/>
      <c r="AX461"/>
      <c r="AY461"/>
      <c r="AZ461"/>
      <c r="BA461"/>
      <c r="BB461"/>
      <c r="BC461"/>
      <c r="BD461"/>
      <c r="BE461"/>
      <c r="BF461"/>
      <c r="BG461"/>
      <c r="BH461"/>
      <c r="BI461"/>
      <c r="BJ461"/>
      <c r="BK461"/>
      <c r="BL461"/>
      <c r="BM461"/>
      <c r="BN461"/>
      <c r="BO461"/>
      <c r="BP461"/>
      <c r="BQ461"/>
      <c r="BR461"/>
      <c r="BS461"/>
      <c r="BT461"/>
      <c r="BU461"/>
      <c r="BV461"/>
      <c r="BW461"/>
      <c r="BX461"/>
      <c r="BY461"/>
      <c r="BZ461"/>
      <c r="CA461"/>
      <c r="CB461"/>
      <c r="CC461"/>
      <c r="CD461"/>
      <c r="CE461"/>
      <c r="CF461"/>
      <c r="CG461"/>
      <c r="CH461"/>
      <c r="CI461"/>
      <c r="CJ461"/>
    </row>
    <row r="462" spans="2:88" x14ac:dyDescent="0.35">
      <c r="B462" s="65">
        <v>459</v>
      </c>
      <c r="C462"/>
      <c r="D462"/>
      <c r="E462"/>
      <c r="F462"/>
      <c r="G462"/>
      <c r="H462"/>
      <c r="I462"/>
      <c r="J462"/>
      <c r="K462"/>
      <c r="L462"/>
      <c r="M462"/>
      <c r="N462"/>
      <c r="O462"/>
      <c r="P462"/>
      <c r="Q462"/>
      <c r="R462"/>
      <c r="S462"/>
      <c r="T462"/>
      <c r="U462"/>
      <c r="V462"/>
      <c r="W462"/>
      <c r="X462"/>
      <c r="Y462"/>
      <c r="Z462"/>
      <c r="AA462"/>
      <c r="AB462"/>
      <c r="AC462"/>
      <c r="AD462"/>
      <c r="AE462"/>
      <c r="AF462"/>
      <c r="AG462"/>
      <c r="AH462"/>
      <c r="AI462"/>
      <c r="AJ462"/>
      <c r="AK462"/>
      <c r="AL462"/>
      <c r="AM462"/>
      <c r="AN462"/>
      <c r="AO462"/>
      <c r="AP462"/>
      <c r="AQ462"/>
      <c r="AR462"/>
      <c r="AS462"/>
      <c r="AT462"/>
      <c r="AU462"/>
      <c r="AV462"/>
      <c r="AW462"/>
      <c r="AX462"/>
      <c r="AY462"/>
      <c r="AZ462"/>
      <c r="BA462"/>
      <c r="BB462"/>
      <c r="BC462"/>
      <c r="BD462"/>
      <c r="BE462"/>
      <c r="BF462"/>
      <c r="BG462"/>
      <c r="BH462"/>
      <c r="BI462"/>
      <c r="BJ462"/>
      <c r="BK462"/>
      <c r="BL462"/>
      <c r="BM462"/>
      <c r="BN462"/>
      <c r="BO462"/>
      <c r="BP462"/>
      <c r="BQ462"/>
      <c r="BR462"/>
      <c r="BS462"/>
      <c r="BT462"/>
      <c r="BU462"/>
      <c r="BV462"/>
      <c r="BW462"/>
      <c r="BX462"/>
      <c r="BY462"/>
      <c r="BZ462"/>
      <c r="CA462"/>
      <c r="CB462"/>
      <c r="CC462"/>
      <c r="CD462"/>
      <c r="CE462"/>
      <c r="CF462"/>
      <c r="CG462"/>
      <c r="CH462"/>
      <c r="CI462"/>
      <c r="CJ462"/>
    </row>
    <row r="463" spans="2:88" x14ac:dyDescent="0.35">
      <c r="B463" s="65">
        <v>460</v>
      </c>
      <c r="C463"/>
      <c r="D463"/>
      <c r="E463"/>
      <c r="F463"/>
      <c r="G463"/>
      <c r="H463"/>
      <c r="I463"/>
      <c r="J463"/>
      <c r="K463"/>
      <c r="L463"/>
      <c r="M463"/>
      <c r="N463"/>
      <c r="O463"/>
      <c r="P463"/>
      <c r="Q463"/>
      <c r="R463"/>
      <c r="S463"/>
      <c r="T463"/>
      <c r="U463"/>
      <c r="V463"/>
      <c r="W463"/>
      <c r="X463"/>
      <c r="Y463"/>
      <c r="Z463"/>
      <c r="AA463"/>
      <c r="AB463"/>
      <c r="AC463"/>
      <c r="AD463"/>
      <c r="AE463"/>
      <c r="AF463"/>
      <c r="AG463"/>
      <c r="AH463"/>
      <c r="AI463"/>
      <c r="AJ463"/>
      <c r="AK463"/>
      <c r="AL463"/>
      <c r="AM463"/>
      <c r="AN463"/>
      <c r="AO463"/>
      <c r="AP463"/>
      <c r="AQ463"/>
      <c r="AR463"/>
      <c r="AS463"/>
      <c r="AT463"/>
      <c r="AU463"/>
      <c r="AV463"/>
      <c r="AW463"/>
      <c r="AX463"/>
      <c r="AY463"/>
      <c r="AZ463"/>
      <c r="BA463"/>
      <c r="BB463"/>
      <c r="BC463"/>
      <c r="BD463"/>
      <c r="BE463"/>
      <c r="BF463"/>
      <c r="BG463"/>
      <c r="BH463"/>
      <c r="BI463"/>
      <c r="BJ463"/>
      <c r="BK463"/>
      <c r="BL463"/>
      <c r="BM463"/>
      <c r="BN463"/>
      <c r="BO463"/>
      <c r="BP463"/>
      <c r="BQ463"/>
      <c r="BR463"/>
      <c r="BS463"/>
      <c r="BT463"/>
      <c r="BU463"/>
      <c r="BV463"/>
      <c r="BW463"/>
      <c r="BX463"/>
      <c r="BY463"/>
      <c r="BZ463"/>
      <c r="CA463"/>
      <c r="CB463"/>
      <c r="CC463"/>
      <c r="CD463"/>
      <c r="CE463"/>
      <c r="CF463"/>
      <c r="CG463"/>
      <c r="CH463"/>
      <c r="CI463"/>
      <c r="CJ463"/>
    </row>
    <row r="464" spans="2:88" x14ac:dyDescent="0.35">
      <c r="B464" s="65">
        <v>461</v>
      </c>
      <c r="C464"/>
      <c r="D464"/>
      <c r="E464"/>
      <c r="F464"/>
      <c r="G464"/>
      <c r="H464"/>
      <c r="I464"/>
      <c r="J464"/>
      <c r="K464"/>
      <c r="L464"/>
      <c r="M464"/>
      <c r="N464"/>
      <c r="O464"/>
      <c r="P464"/>
      <c r="Q464"/>
      <c r="R464"/>
      <c r="S464"/>
      <c r="T464"/>
      <c r="U464"/>
      <c r="V464"/>
      <c r="W464"/>
      <c r="X464"/>
      <c r="Y464"/>
      <c r="Z464"/>
      <c r="AA464"/>
      <c r="AB464"/>
      <c r="AC464"/>
      <c r="AD464"/>
      <c r="AE464"/>
      <c r="AF464"/>
      <c r="AG464"/>
      <c r="AH464"/>
      <c r="AI464"/>
      <c r="AJ464"/>
      <c r="AK464"/>
      <c r="AL464"/>
      <c r="AM464"/>
      <c r="AN464"/>
      <c r="AO464"/>
      <c r="AP464"/>
      <c r="AQ464"/>
      <c r="AR464"/>
      <c r="AS464"/>
      <c r="AT464"/>
      <c r="AU464"/>
      <c r="AV464"/>
      <c r="AW464"/>
      <c r="AX464"/>
      <c r="AY464"/>
      <c r="AZ464"/>
      <c r="BA464"/>
      <c r="BB464"/>
      <c r="BC464"/>
      <c r="BD464"/>
      <c r="BE464"/>
      <c r="BF464"/>
      <c r="BG464"/>
      <c r="BH464"/>
      <c r="BI464"/>
      <c r="BJ464"/>
      <c r="BK464"/>
      <c r="BL464"/>
      <c r="BM464"/>
      <c r="BN464"/>
      <c r="BO464"/>
      <c r="BP464"/>
      <c r="BQ464"/>
      <c r="BR464"/>
      <c r="BS464"/>
      <c r="BT464"/>
      <c r="BU464"/>
      <c r="BV464"/>
      <c r="BW464"/>
      <c r="BX464"/>
      <c r="BY464"/>
      <c r="BZ464"/>
      <c r="CA464"/>
      <c r="CB464"/>
      <c r="CC464"/>
      <c r="CD464"/>
      <c r="CE464"/>
      <c r="CF464"/>
      <c r="CG464"/>
      <c r="CH464"/>
      <c r="CI464"/>
      <c r="CJ464"/>
    </row>
    <row r="465" spans="2:88" x14ac:dyDescent="0.35">
      <c r="B465" s="65">
        <v>462</v>
      </c>
      <c r="C465"/>
      <c r="D465"/>
      <c r="E465"/>
      <c r="F465"/>
      <c r="G465"/>
      <c r="H465"/>
      <c r="I465"/>
      <c r="J465"/>
      <c r="K465"/>
      <c r="L465"/>
      <c r="M465"/>
      <c r="N465"/>
      <c r="O465"/>
      <c r="P465"/>
      <c r="Q465"/>
      <c r="R465"/>
      <c r="S465"/>
      <c r="T465"/>
      <c r="U465"/>
      <c r="V465"/>
      <c r="W465"/>
      <c r="X465"/>
      <c r="Y465"/>
      <c r="Z465"/>
      <c r="AA465"/>
      <c r="AB465"/>
      <c r="AC465"/>
      <c r="AD465"/>
      <c r="AE465"/>
      <c r="AF465"/>
      <c r="AG465"/>
      <c r="AH465"/>
      <c r="AI465"/>
      <c r="AJ465"/>
      <c r="AK465"/>
      <c r="AL465"/>
      <c r="AM465"/>
      <c r="AN465"/>
      <c r="AO465"/>
      <c r="AP465"/>
      <c r="AQ465"/>
      <c r="AR465"/>
      <c r="AS465"/>
      <c r="AT465"/>
      <c r="AU465"/>
      <c r="AV465"/>
      <c r="AW465"/>
      <c r="AX465"/>
      <c r="AY465"/>
      <c r="AZ465"/>
      <c r="BA465"/>
      <c r="BB465"/>
      <c r="BC465"/>
      <c r="BD465"/>
      <c r="BE465"/>
      <c r="BF465"/>
      <c r="BG465"/>
      <c r="BH465"/>
      <c r="BI465"/>
      <c r="BJ465"/>
      <c r="BK465"/>
      <c r="BL465"/>
      <c r="BM465"/>
      <c r="BN465"/>
      <c r="BO465"/>
      <c r="BP465"/>
      <c r="BQ465"/>
      <c r="BR465"/>
      <c r="BS465"/>
      <c r="BT465"/>
      <c r="BU465"/>
      <c r="BV465"/>
      <c r="BW465"/>
      <c r="BX465"/>
      <c r="BY465"/>
      <c r="BZ465"/>
      <c r="CA465"/>
      <c r="CB465"/>
      <c r="CC465"/>
      <c r="CD465"/>
      <c r="CE465"/>
      <c r="CF465"/>
      <c r="CG465"/>
      <c r="CH465"/>
      <c r="CI465"/>
      <c r="CJ465"/>
    </row>
    <row r="466" spans="2:88" x14ac:dyDescent="0.35">
      <c r="B466" s="65">
        <v>463</v>
      </c>
      <c r="C466"/>
      <c r="D466"/>
      <c r="E466"/>
      <c r="F466"/>
      <c r="G466"/>
      <c r="H466"/>
      <c r="I466"/>
      <c r="J466"/>
      <c r="K466"/>
      <c r="L466"/>
      <c r="M466"/>
      <c r="N466"/>
      <c r="O466"/>
      <c r="P466"/>
      <c r="Q466"/>
      <c r="R466"/>
      <c r="S466"/>
      <c r="T466"/>
      <c r="U466"/>
      <c r="V466"/>
      <c r="W466"/>
      <c r="X466"/>
      <c r="Y466"/>
      <c r="Z466"/>
      <c r="AA466"/>
      <c r="AB466"/>
      <c r="AC466"/>
      <c r="AD466"/>
      <c r="AE466"/>
      <c r="AF466"/>
      <c r="AG466"/>
      <c r="AH466"/>
      <c r="AI466"/>
      <c r="AJ466"/>
      <c r="AK466"/>
      <c r="AL466"/>
      <c r="AM466"/>
      <c r="AN466"/>
      <c r="AO466"/>
      <c r="AP466"/>
      <c r="AQ466"/>
      <c r="AR466"/>
      <c r="AS466"/>
      <c r="AT466"/>
      <c r="AU466"/>
      <c r="AV466"/>
      <c r="AW466"/>
      <c r="AX466"/>
      <c r="AY466"/>
      <c r="AZ466"/>
      <c r="BA466"/>
      <c r="BB466"/>
      <c r="BC466"/>
      <c r="BD466"/>
      <c r="BE466"/>
      <c r="BF466"/>
      <c r="BG466"/>
      <c r="BH466"/>
      <c r="BI466"/>
      <c r="BJ466"/>
      <c r="BK466"/>
      <c r="BL466"/>
      <c r="BM466"/>
      <c r="BN466"/>
      <c r="BO466"/>
      <c r="BP466"/>
      <c r="BQ466"/>
      <c r="BR466"/>
      <c r="BS466"/>
      <c r="BT466"/>
      <c r="BU466"/>
      <c r="BV466"/>
      <c r="BW466"/>
      <c r="BX466"/>
      <c r="BY466"/>
      <c r="BZ466"/>
      <c r="CA466"/>
      <c r="CB466"/>
      <c r="CC466"/>
      <c r="CD466"/>
      <c r="CE466"/>
      <c r="CF466"/>
      <c r="CG466"/>
      <c r="CH466"/>
      <c r="CI466"/>
      <c r="CJ466"/>
    </row>
    <row r="467" spans="2:88" x14ac:dyDescent="0.35">
      <c r="B467" s="65">
        <v>464</v>
      </c>
      <c r="C467"/>
      <c r="D467"/>
      <c r="E467"/>
      <c r="F467"/>
      <c r="G467"/>
      <c r="H467"/>
      <c r="I467"/>
      <c r="J467"/>
      <c r="K467"/>
      <c r="L467"/>
      <c r="M467"/>
      <c r="N467"/>
      <c r="O467"/>
      <c r="P467"/>
      <c r="Q467"/>
      <c r="R467"/>
      <c r="S467"/>
      <c r="T467"/>
      <c r="U467"/>
      <c r="V467"/>
      <c r="W467"/>
      <c r="X467"/>
      <c r="Y467"/>
      <c r="Z467"/>
      <c r="AA467"/>
      <c r="AB467"/>
      <c r="AC467"/>
      <c r="AD467"/>
      <c r="AE467"/>
      <c r="AF467"/>
      <c r="AG467"/>
      <c r="AH467"/>
      <c r="AI467"/>
      <c r="AJ467"/>
      <c r="AK467"/>
      <c r="AL467"/>
      <c r="AM467"/>
      <c r="AN467"/>
      <c r="AO467"/>
      <c r="AP467"/>
      <c r="AQ467"/>
      <c r="AR467"/>
      <c r="AS467"/>
      <c r="AT467"/>
      <c r="AU467"/>
      <c r="AV467"/>
      <c r="AW467"/>
      <c r="AX467"/>
      <c r="AY467"/>
      <c r="AZ467"/>
      <c r="BA467"/>
      <c r="BB467"/>
      <c r="BC467"/>
      <c r="BD467"/>
      <c r="BE467"/>
      <c r="BF467"/>
      <c r="BG467"/>
      <c r="BH467"/>
      <c r="BI467"/>
      <c r="BJ467"/>
      <c r="BK467"/>
      <c r="BL467"/>
      <c r="BM467"/>
      <c r="BN467"/>
      <c r="BO467"/>
      <c r="BP467"/>
      <c r="BQ467"/>
      <c r="BR467"/>
      <c r="BS467"/>
      <c r="BT467"/>
      <c r="BU467"/>
      <c r="BV467"/>
      <c r="BW467"/>
      <c r="BX467"/>
      <c r="BY467"/>
      <c r="BZ467"/>
      <c r="CA467"/>
      <c r="CB467"/>
      <c r="CC467"/>
      <c r="CD467"/>
      <c r="CE467"/>
      <c r="CF467"/>
      <c r="CG467"/>
      <c r="CH467"/>
      <c r="CI467"/>
      <c r="CJ467"/>
    </row>
    <row r="468" spans="2:88" x14ac:dyDescent="0.35">
      <c r="B468" s="65">
        <v>465</v>
      </c>
      <c r="C468"/>
      <c r="D468"/>
      <c r="E468"/>
      <c r="F468"/>
      <c r="G468"/>
      <c r="H468"/>
      <c r="I468"/>
      <c r="J468"/>
      <c r="K468"/>
      <c r="L468"/>
      <c r="M468"/>
      <c r="N468"/>
      <c r="O468"/>
      <c r="P468"/>
      <c r="Q468"/>
      <c r="R468"/>
      <c r="S468"/>
      <c r="T468"/>
      <c r="U468"/>
      <c r="V468"/>
      <c r="W468"/>
      <c r="X468"/>
      <c r="Y468"/>
      <c r="Z468"/>
      <c r="AA468"/>
      <c r="AB468"/>
      <c r="AC468"/>
      <c r="AD468"/>
      <c r="AE468"/>
      <c r="AF468"/>
      <c r="AG468"/>
      <c r="AH468"/>
      <c r="AI468"/>
      <c r="AJ468"/>
      <c r="AK468"/>
      <c r="AL468"/>
      <c r="AM468"/>
      <c r="AN468"/>
      <c r="AO468"/>
      <c r="AP468"/>
      <c r="AQ468"/>
      <c r="AR468"/>
      <c r="AS468"/>
      <c r="AT468"/>
      <c r="AU468"/>
      <c r="AV468"/>
      <c r="AW468"/>
      <c r="AX468"/>
      <c r="AY468"/>
      <c r="AZ468"/>
      <c r="BA468"/>
      <c r="BB468"/>
      <c r="BC468"/>
      <c r="BD468"/>
      <c r="BE468"/>
      <c r="BF468"/>
      <c r="BG468"/>
      <c r="BH468"/>
      <c r="BI468"/>
      <c r="BJ468"/>
      <c r="BK468"/>
      <c r="BL468"/>
      <c r="BM468"/>
      <c r="BN468"/>
      <c r="BO468"/>
      <c r="BP468"/>
      <c r="BQ468"/>
      <c r="BR468"/>
      <c r="BS468"/>
      <c r="BT468"/>
      <c r="BU468"/>
      <c r="BV468"/>
      <c r="BW468"/>
      <c r="BX468"/>
      <c r="BY468"/>
      <c r="BZ468"/>
      <c r="CA468"/>
      <c r="CB468"/>
      <c r="CC468"/>
      <c r="CD468"/>
      <c r="CE468"/>
      <c r="CF468"/>
      <c r="CG468"/>
      <c r="CH468"/>
      <c r="CI468"/>
      <c r="CJ468"/>
    </row>
    <row r="469" spans="2:88" x14ac:dyDescent="0.35">
      <c r="B469" s="65">
        <v>466</v>
      </c>
      <c r="C469"/>
      <c r="D469"/>
      <c r="E469"/>
      <c r="F469"/>
      <c r="G469"/>
      <c r="H469"/>
      <c r="I469"/>
      <c r="J469"/>
      <c r="K469"/>
      <c r="L469"/>
      <c r="M469"/>
      <c r="N469"/>
      <c r="O469"/>
      <c r="P469"/>
      <c r="Q469"/>
      <c r="R469"/>
      <c r="S469"/>
      <c r="T469"/>
      <c r="U469"/>
      <c r="V469"/>
      <c r="W469"/>
      <c r="X469"/>
      <c r="Y469"/>
      <c r="Z469"/>
      <c r="AA469"/>
      <c r="AB469"/>
      <c r="AC469"/>
      <c r="AD469"/>
      <c r="AE469"/>
      <c r="AF469"/>
      <c r="AG469"/>
      <c r="AH469"/>
      <c r="AI469"/>
      <c r="AJ469"/>
      <c r="AK469"/>
      <c r="AL469"/>
      <c r="AM469"/>
      <c r="AN469"/>
      <c r="AO469"/>
      <c r="AP469"/>
      <c r="AQ469"/>
      <c r="AR469"/>
      <c r="AS469"/>
      <c r="AT469"/>
      <c r="AU469"/>
      <c r="AV469"/>
      <c r="AW469"/>
      <c r="AX469"/>
      <c r="AY469"/>
      <c r="AZ469"/>
      <c r="BA469"/>
      <c r="BB469"/>
      <c r="BC469"/>
      <c r="BD469"/>
      <c r="BE469"/>
      <c r="BF469"/>
      <c r="BG469"/>
      <c r="BH469"/>
      <c r="BI469"/>
      <c r="BJ469"/>
      <c r="BK469"/>
      <c r="BL469"/>
      <c r="BM469"/>
      <c r="BN469"/>
      <c r="BO469"/>
      <c r="BP469"/>
      <c r="BQ469"/>
      <c r="BR469"/>
      <c r="BS469"/>
      <c r="BT469"/>
      <c r="BU469"/>
      <c r="BV469"/>
      <c r="BW469"/>
      <c r="BX469"/>
      <c r="BY469"/>
      <c r="BZ469"/>
      <c r="CA469"/>
      <c r="CB469"/>
      <c r="CC469"/>
      <c r="CD469"/>
      <c r="CE469"/>
      <c r="CF469"/>
      <c r="CG469"/>
      <c r="CH469"/>
      <c r="CI469"/>
      <c r="CJ469"/>
    </row>
    <row r="470" spans="2:88" x14ac:dyDescent="0.35">
      <c r="B470" s="65">
        <v>467</v>
      </c>
      <c r="C470"/>
      <c r="D470"/>
      <c r="E470"/>
      <c r="F470"/>
      <c r="G470"/>
      <c r="H470"/>
      <c r="I470"/>
      <c r="J470"/>
      <c r="K470"/>
      <c r="L470"/>
      <c r="M470"/>
      <c r="N470"/>
      <c r="O470"/>
      <c r="P470"/>
      <c r="Q470"/>
      <c r="R470"/>
      <c r="S470"/>
      <c r="T470"/>
      <c r="U470"/>
      <c r="V470"/>
      <c r="W470"/>
      <c r="X470"/>
      <c r="Y470"/>
      <c r="Z470"/>
      <c r="AA470"/>
      <c r="AB470"/>
      <c r="AC470"/>
      <c r="AD470"/>
      <c r="AE470"/>
      <c r="AF470"/>
      <c r="AG470"/>
      <c r="AH470"/>
      <c r="AI470"/>
      <c r="AJ470"/>
      <c r="AK470"/>
      <c r="AL470"/>
      <c r="AM470"/>
      <c r="AN470"/>
      <c r="AO470"/>
      <c r="AP470"/>
      <c r="AQ470"/>
      <c r="AR470"/>
      <c r="AS470"/>
      <c r="AT470"/>
      <c r="AU470"/>
      <c r="AV470"/>
      <c r="AW470"/>
      <c r="AX470"/>
      <c r="AY470"/>
      <c r="AZ470"/>
      <c r="BA470"/>
      <c r="BB470"/>
      <c r="BC470"/>
      <c r="BD470"/>
      <c r="BE470"/>
      <c r="BF470"/>
      <c r="BG470"/>
      <c r="BH470"/>
      <c r="BI470"/>
      <c r="BJ470"/>
      <c r="BK470"/>
      <c r="BL470"/>
      <c r="BM470"/>
      <c r="BN470"/>
      <c r="BO470"/>
      <c r="BP470"/>
      <c r="BQ470"/>
      <c r="BR470"/>
      <c r="BS470"/>
      <c r="BT470"/>
      <c r="BU470"/>
      <c r="BV470"/>
      <c r="BW470"/>
      <c r="BX470"/>
      <c r="BY470"/>
      <c r="BZ470"/>
      <c r="CA470"/>
      <c r="CB470"/>
      <c r="CC470"/>
      <c r="CD470"/>
      <c r="CE470"/>
      <c r="CF470"/>
      <c r="CG470"/>
      <c r="CH470"/>
      <c r="CI470"/>
      <c r="CJ470"/>
    </row>
    <row r="471" spans="2:88" x14ac:dyDescent="0.35">
      <c r="B471" s="65">
        <v>468</v>
      </c>
      <c r="C471"/>
      <c r="D471"/>
      <c r="E471"/>
      <c r="F471"/>
      <c r="G471"/>
      <c r="H471"/>
      <c r="I471"/>
      <c r="J471"/>
      <c r="K471"/>
      <c r="L471"/>
      <c r="M471"/>
      <c r="N471"/>
      <c r="O471"/>
      <c r="P471"/>
      <c r="Q471"/>
      <c r="R471"/>
      <c r="S471"/>
      <c r="T471"/>
      <c r="U471"/>
      <c r="V471"/>
      <c r="W471"/>
      <c r="X471"/>
      <c r="Y471"/>
      <c r="Z471"/>
      <c r="AA471"/>
      <c r="AB471"/>
      <c r="AC471"/>
      <c r="AD471"/>
      <c r="AE471"/>
      <c r="AF471"/>
      <c r="AG471"/>
      <c r="AH471"/>
      <c r="AI471"/>
      <c r="AJ471"/>
      <c r="AK471"/>
      <c r="AL471"/>
      <c r="AM471"/>
      <c r="AN471"/>
      <c r="AO471"/>
      <c r="AP471"/>
      <c r="AQ471"/>
      <c r="AR471"/>
      <c r="AS471"/>
      <c r="AT471"/>
      <c r="AU471"/>
      <c r="AV471"/>
      <c r="AW471"/>
      <c r="AX471"/>
      <c r="AY471"/>
      <c r="AZ471"/>
      <c r="BA471"/>
      <c r="BB471"/>
      <c r="BC471"/>
      <c r="BD471"/>
      <c r="BE471"/>
      <c r="BF471"/>
      <c r="BG471"/>
      <c r="BH471"/>
      <c r="BI471"/>
      <c r="BJ471"/>
      <c r="BK471"/>
      <c r="BL471"/>
      <c r="BM471"/>
      <c r="BN471"/>
      <c r="BO471"/>
      <c r="BP471"/>
      <c r="BQ471"/>
      <c r="BR471"/>
      <c r="BS471"/>
      <c r="BT471"/>
      <c r="BU471"/>
      <c r="BV471"/>
      <c r="BW471"/>
      <c r="BX471"/>
      <c r="BY471"/>
      <c r="BZ471"/>
      <c r="CA471"/>
      <c r="CB471"/>
      <c r="CC471"/>
      <c r="CD471"/>
      <c r="CE471"/>
      <c r="CF471"/>
      <c r="CG471"/>
      <c r="CH471"/>
      <c r="CI471"/>
      <c r="CJ471"/>
    </row>
    <row r="472" spans="2:88" x14ac:dyDescent="0.35">
      <c r="B472" s="65">
        <v>469</v>
      </c>
      <c r="C472"/>
      <c r="D472"/>
      <c r="E472"/>
      <c r="F472"/>
      <c r="G472"/>
      <c r="H472"/>
      <c r="I472"/>
      <c r="J472"/>
      <c r="K472"/>
      <c r="L472"/>
      <c r="M472"/>
      <c r="N472"/>
      <c r="O472"/>
      <c r="P472"/>
      <c r="Q472"/>
      <c r="R472"/>
      <c r="S472"/>
      <c r="T472"/>
      <c r="U472"/>
      <c r="V472"/>
      <c r="W472"/>
      <c r="X472"/>
      <c r="Y472"/>
      <c r="Z472"/>
      <c r="AA472"/>
      <c r="AB472"/>
      <c r="AC472"/>
      <c r="AD472"/>
      <c r="AE472"/>
      <c r="AF472"/>
      <c r="AG472"/>
      <c r="AH472"/>
      <c r="AI472"/>
      <c r="AJ472"/>
      <c r="AK472"/>
      <c r="AL472"/>
      <c r="AM472"/>
      <c r="AN472"/>
      <c r="AO472"/>
      <c r="AP472"/>
      <c r="AQ472"/>
      <c r="AR472"/>
      <c r="AS472"/>
      <c r="AT472"/>
      <c r="AU472"/>
      <c r="AV472"/>
      <c r="AW472"/>
      <c r="AX472"/>
      <c r="AY472"/>
      <c r="AZ472"/>
      <c r="BA472"/>
      <c r="BB472"/>
      <c r="BC472"/>
      <c r="BD472"/>
      <c r="BE472"/>
      <c r="BF472"/>
      <c r="BG472"/>
      <c r="BH472"/>
      <c r="BI472"/>
      <c r="BJ472"/>
      <c r="BK472"/>
      <c r="BL472"/>
      <c r="BM472"/>
      <c r="BN472"/>
      <c r="BO472"/>
      <c r="BP472"/>
      <c r="BQ472"/>
      <c r="BR472"/>
      <c r="BS472"/>
      <c r="BT472"/>
      <c r="BU472"/>
      <c r="BV472"/>
      <c r="BW472"/>
      <c r="BX472"/>
      <c r="BY472"/>
      <c r="BZ472"/>
      <c r="CA472"/>
      <c r="CB472"/>
      <c r="CC472"/>
      <c r="CD472"/>
      <c r="CE472"/>
      <c r="CF472"/>
      <c r="CG472"/>
      <c r="CH472"/>
      <c r="CI472"/>
      <c r="CJ472"/>
    </row>
    <row r="473" spans="2:88" x14ac:dyDescent="0.35">
      <c r="B473" s="65">
        <v>470</v>
      </c>
      <c r="C473"/>
      <c r="D473"/>
      <c r="E473"/>
      <c r="F473"/>
      <c r="G473"/>
      <c r="H473"/>
      <c r="I473"/>
      <c r="J473"/>
      <c r="K473"/>
      <c r="L473"/>
      <c r="M473"/>
      <c r="N473"/>
      <c r="O473"/>
      <c r="P473"/>
      <c r="Q473"/>
      <c r="R473"/>
      <c r="S473"/>
      <c r="T473"/>
      <c r="U473"/>
      <c r="V473"/>
      <c r="W473"/>
      <c r="X473"/>
      <c r="Y473"/>
      <c r="Z473"/>
      <c r="AA473"/>
      <c r="AB473"/>
      <c r="AC473"/>
      <c r="AD473"/>
      <c r="AE473"/>
      <c r="AF473"/>
      <c r="AG473"/>
      <c r="AH473"/>
      <c r="AI473"/>
      <c r="AJ473"/>
      <c r="AK473"/>
      <c r="AL473"/>
      <c r="AM473"/>
      <c r="AN473"/>
      <c r="AO473"/>
      <c r="AP473"/>
      <c r="AQ473"/>
      <c r="AR473"/>
      <c r="AS473"/>
      <c r="AT473"/>
      <c r="AU473"/>
      <c r="AV473"/>
      <c r="AW473"/>
      <c r="AX473"/>
      <c r="AY473"/>
      <c r="AZ473"/>
      <c r="BA473"/>
      <c r="BB473"/>
      <c r="BC473"/>
      <c r="BD473"/>
      <c r="BE473"/>
      <c r="BF473"/>
      <c r="BG473"/>
      <c r="BH473"/>
      <c r="BI473"/>
      <c r="BJ473"/>
      <c r="BK473"/>
      <c r="BL473"/>
      <c r="BM473"/>
      <c r="BN473"/>
      <c r="BO473"/>
      <c r="BP473"/>
      <c r="BQ473"/>
      <c r="BR473"/>
      <c r="BS473"/>
      <c r="BT473"/>
      <c r="BU473"/>
      <c r="BV473"/>
      <c r="BW473"/>
      <c r="BX473"/>
      <c r="BY473"/>
      <c r="BZ473"/>
      <c r="CA473"/>
      <c r="CB473"/>
      <c r="CC473"/>
      <c r="CD473"/>
      <c r="CE473"/>
      <c r="CF473"/>
      <c r="CG473"/>
      <c r="CH473"/>
      <c r="CI473"/>
      <c r="CJ473"/>
    </row>
    <row r="474" spans="2:88" x14ac:dyDescent="0.35">
      <c r="B474" s="65">
        <v>471</v>
      </c>
      <c r="C474"/>
      <c r="D474"/>
      <c r="E474"/>
      <c r="F474"/>
      <c r="G474"/>
      <c r="H474"/>
      <c r="I474"/>
      <c r="J474"/>
      <c r="K474"/>
      <c r="L474"/>
      <c r="M474"/>
      <c r="N474"/>
      <c r="O474"/>
      <c r="P474"/>
      <c r="Q474"/>
      <c r="R474"/>
      <c r="S474"/>
      <c r="T474"/>
      <c r="U474"/>
      <c r="V474"/>
      <c r="W474"/>
      <c r="X474"/>
      <c r="Y474"/>
      <c r="Z474"/>
      <c r="AA474"/>
      <c r="AB474"/>
      <c r="AC474"/>
      <c r="AD474"/>
      <c r="AE474"/>
      <c r="AF474"/>
      <c r="AG474"/>
      <c r="AH474"/>
      <c r="AI474"/>
      <c r="AJ474"/>
      <c r="AK474"/>
      <c r="AL474"/>
      <c r="AM474"/>
      <c r="AN474"/>
      <c r="AO474"/>
      <c r="AP474"/>
      <c r="AQ474"/>
      <c r="AR474"/>
      <c r="AS474"/>
      <c r="AT474"/>
      <c r="AU474"/>
      <c r="AV474"/>
      <c r="AW474"/>
      <c r="AX474"/>
      <c r="AY474"/>
      <c r="AZ474"/>
      <c r="BA474"/>
      <c r="BB474"/>
      <c r="BC474"/>
      <c r="BD474"/>
      <c r="BE474"/>
      <c r="BF474"/>
      <c r="BG474"/>
      <c r="BH474"/>
      <c r="BI474"/>
      <c r="BJ474"/>
      <c r="BK474"/>
      <c r="BL474"/>
      <c r="BM474"/>
      <c r="BN474"/>
      <c r="BO474"/>
      <c r="BP474"/>
      <c r="BQ474"/>
      <c r="BR474"/>
      <c r="BS474"/>
      <c r="BT474"/>
      <c r="BU474"/>
      <c r="BV474"/>
      <c r="BW474"/>
      <c r="BX474"/>
      <c r="BY474"/>
      <c r="BZ474"/>
      <c r="CA474"/>
      <c r="CB474"/>
      <c r="CC474"/>
      <c r="CD474"/>
      <c r="CE474"/>
      <c r="CF474"/>
      <c r="CG474"/>
      <c r="CH474"/>
      <c r="CI474"/>
      <c r="CJ474"/>
    </row>
    <row r="475" spans="2:88" x14ac:dyDescent="0.35">
      <c r="B475" s="65">
        <v>472</v>
      </c>
      <c r="C475"/>
      <c r="D475"/>
      <c r="E475"/>
      <c r="F475"/>
      <c r="G475"/>
      <c r="H475"/>
      <c r="I475"/>
      <c r="J475"/>
      <c r="K475"/>
      <c r="L475"/>
      <c r="M475"/>
      <c r="N475"/>
      <c r="O475"/>
      <c r="P475"/>
      <c r="Q475"/>
      <c r="R475"/>
      <c r="S475"/>
      <c r="T475"/>
      <c r="U475"/>
      <c r="V475"/>
      <c r="W475"/>
      <c r="X475"/>
      <c r="Y475"/>
      <c r="Z475"/>
      <c r="AA475"/>
      <c r="AB475"/>
      <c r="AC475"/>
      <c r="AD475"/>
      <c r="AE475"/>
      <c r="AF475"/>
      <c r="AG475"/>
      <c r="AH475"/>
      <c r="AI475"/>
      <c r="AJ475"/>
      <c r="AK475"/>
      <c r="AL475"/>
      <c r="AM475"/>
      <c r="AN475"/>
      <c r="AO475"/>
      <c r="AP475"/>
      <c r="AQ475"/>
      <c r="AR475"/>
      <c r="AS475"/>
      <c r="AT475"/>
      <c r="AU475"/>
      <c r="AV475"/>
      <c r="AW475"/>
      <c r="AX475"/>
      <c r="AY475"/>
      <c r="AZ475"/>
      <c r="BA475"/>
      <c r="BB475"/>
      <c r="BC475"/>
      <c r="BD475"/>
      <c r="BE475"/>
      <c r="BF475"/>
      <c r="BG475"/>
      <c r="BH475"/>
      <c r="BI475"/>
      <c r="BJ475"/>
      <c r="BK475"/>
      <c r="BL475"/>
      <c r="BM475"/>
      <c r="BN475"/>
      <c r="BO475"/>
      <c r="BP475"/>
      <c r="BQ475"/>
      <c r="BR475"/>
      <c r="BS475"/>
      <c r="BT475"/>
      <c r="BU475"/>
      <c r="BV475"/>
      <c r="BW475"/>
      <c r="BX475"/>
      <c r="BY475"/>
      <c r="BZ475"/>
      <c r="CA475"/>
      <c r="CB475"/>
      <c r="CC475"/>
      <c r="CD475"/>
      <c r="CE475"/>
      <c r="CF475"/>
      <c r="CG475"/>
      <c r="CH475"/>
      <c r="CI475"/>
      <c r="CJ475"/>
    </row>
    <row r="476" spans="2:88" x14ac:dyDescent="0.35">
      <c r="B476" s="65">
        <v>473</v>
      </c>
      <c r="C476"/>
      <c r="D476"/>
      <c r="E476"/>
      <c r="F476"/>
      <c r="G476"/>
      <c r="H476"/>
      <c r="I476"/>
      <c r="J476"/>
      <c r="K476"/>
      <c r="L476"/>
      <c r="M476"/>
      <c r="N476"/>
      <c r="O476"/>
      <c r="P476"/>
      <c r="Q476"/>
      <c r="R476"/>
      <c r="S476"/>
      <c r="T476"/>
      <c r="U476"/>
      <c r="V476"/>
      <c r="W476"/>
      <c r="X476"/>
      <c r="Y476"/>
      <c r="Z476"/>
      <c r="AA476"/>
      <c r="AB476"/>
      <c r="AC476"/>
      <c r="AD476"/>
      <c r="AE476"/>
      <c r="AF476"/>
      <c r="AG476"/>
      <c r="AH476"/>
      <c r="AI476"/>
      <c r="AJ476"/>
      <c r="AK476"/>
      <c r="AL476"/>
      <c r="AM476"/>
      <c r="AN476"/>
      <c r="AO476"/>
      <c r="AP476"/>
      <c r="AQ476"/>
      <c r="AR476"/>
      <c r="AS476"/>
      <c r="AT476"/>
      <c r="AU476"/>
      <c r="AV476"/>
      <c r="AW476"/>
      <c r="AX476"/>
      <c r="AY476"/>
      <c r="AZ476"/>
      <c r="BA476"/>
      <c r="BB476"/>
      <c r="BC476"/>
      <c r="BD476"/>
      <c r="BE476"/>
      <c r="BF476"/>
      <c r="BG476"/>
      <c r="BH476"/>
      <c r="BI476"/>
      <c r="BJ476"/>
      <c r="BK476"/>
      <c r="BL476"/>
      <c r="BM476"/>
      <c r="BN476"/>
      <c r="BO476"/>
      <c r="BP476"/>
      <c r="BQ476"/>
      <c r="BR476"/>
      <c r="BS476"/>
      <c r="BT476"/>
      <c r="BU476"/>
      <c r="BV476"/>
      <c r="BW476"/>
      <c r="BX476"/>
      <c r="BY476"/>
      <c r="BZ476"/>
      <c r="CA476"/>
      <c r="CB476"/>
      <c r="CC476"/>
      <c r="CD476"/>
      <c r="CE476"/>
      <c r="CF476"/>
      <c r="CG476"/>
      <c r="CH476"/>
      <c r="CI476"/>
      <c r="CJ476"/>
    </row>
    <row r="477" spans="2:88" x14ac:dyDescent="0.35">
      <c r="B477" s="66"/>
    </row>
    <row r="478" spans="2:88" x14ac:dyDescent="0.35">
      <c r="B478" s="66"/>
    </row>
    <row r="479" spans="2:88" x14ac:dyDescent="0.35">
      <c r="B479" s="66"/>
    </row>
    <row r="480" spans="2:88" x14ac:dyDescent="0.35">
      <c r="B480" s="66"/>
    </row>
    <row r="481" spans="2:2" x14ac:dyDescent="0.35">
      <c r="B481" s="66"/>
    </row>
    <row r="482" spans="2:2" x14ac:dyDescent="0.35">
      <c r="B482" s="66"/>
    </row>
    <row r="483" spans="2:2" x14ac:dyDescent="0.35">
      <c r="B483" s="66"/>
    </row>
    <row r="484" spans="2:2" x14ac:dyDescent="0.35">
      <c r="B484" s="66"/>
    </row>
    <row r="485" spans="2:2" x14ac:dyDescent="0.35">
      <c r="B485" s="66"/>
    </row>
    <row r="486" spans="2:2" x14ac:dyDescent="0.35">
      <c r="B486" s="66"/>
    </row>
    <row r="487" spans="2:2" x14ac:dyDescent="0.35">
      <c r="B487" s="66"/>
    </row>
    <row r="488" spans="2:2" x14ac:dyDescent="0.35">
      <c r="B488" s="66"/>
    </row>
    <row r="489" spans="2:2" x14ac:dyDescent="0.35">
      <c r="B489" s="66"/>
    </row>
    <row r="490" spans="2:2" x14ac:dyDescent="0.35">
      <c r="B490" s="66"/>
    </row>
    <row r="491" spans="2:2" x14ac:dyDescent="0.35">
      <c r="B491" s="66"/>
    </row>
    <row r="492" spans="2:2" x14ac:dyDescent="0.35">
      <c r="B492" s="66"/>
    </row>
    <row r="493" spans="2:2" x14ac:dyDescent="0.35">
      <c r="B493" s="66"/>
    </row>
    <row r="494" spans="2:2" x14ac:dyDescent="0.35">
      <c r="B494" s="66"/>
    </row>
    <row r="495" spans="2:2" x14ac:dyDescent="0.35">
      <c r="B495" s="66"/>
    </row>
    <row r="496" spans="2:2" x14ac:dyDescent="0.35">
      <c r="B496" s="66"/>
    </row>
    <row r="497" spans="2:2" x14ac:dyDescent="0.35">
      <c r="B497" s="66"/>
    </row>
    <row r="498" spans="2:2" x14ac:dyDescent="0.35">
      <c r="B498" s="66"/>
    </row>
    <row r="499" spans="2:2" x14ac:dyDescent="0.35">
      <c r="B499" s="66"/>
    </row>
    <row r="500" spans="2:2" x14ac:dyDescent="0.35">
      <c r="B500" s="66"/>
    </row>
    <row r="501" spans="2:2" x14ac:dyDescent="0.35">
      <c r="B501" s="66"/>
    </row>
    <row r="502" spans="2:2" x14ac:dyDescent="0.35">
      <c r="B502" s="66"/>
    </row>
    <row r="503" spans="2:2" x14ac:dyDescent="0.35">
      <c r="B503" s="66"/>
    </row>
    <row r="504" spans="2:2" x14ac:dyDescent="0.35">
      <c r="B504" s="66"/>
    </row>
    <row r="505" spans="2:2" x14ac:dyDescent="0.35">
      <c r="B505" s="66"/>
    </row>
    <row r="506" spans="2:2" x14ac:dyDescent="0.35">
      <c r="B506" s="66"/>
    </row>
    <row r="507" spans="2:2" x14ac:dyDescent="0.35">
      <c r="B507" s="66"/>
    </row>
    <row r="508" spans="2:2" x14ac:dyDescent="0.35">
      <c r="B508" s="66"/>
    </row>
    <row r="509" spans="2:2" x14ac:dyDescent="0.35">
      <c r="B509" s="66"/>
    </row>
    <row r="510" spans="2:2" x14ac:dyDescent="0.35">
      <c r="B510" s="66"/>
    </row>
    <row r="511" spans="2:2" x14ac:dyDescent="0.35">
      <c r="B511" s="66"/>
    </row>
    <row r="512" spans="2:2" x14ac:dyDescent="0.35">
      <c r="B512" s="66"/>
    </row>
    <row r="513" spans="2:2" x14ac:dyDescent="0.35">
      <c r="B513" s="66"/>
    </row>
    <row r="514" spans="2:2" x14ac:dyDescent="0.35">
      <c r="B514" s="66"/>
    </row>
    <row r="515" spans="2:2" x14ac:dyDescent="0.35">
      <c r="B515" s="66"/>
    </row>
    <row r="516" spans="2:2" x14ac:dyDescent="0.35">
      <c r="B516" s="66"/>
    </row>
    <row r="517" spans="2:2" x14ac:dyDescent="0.35">
      <c r="B517" s="66"/>
    </row>
    <row r="518" spans="2:2" x14ac:dyDescent="0.35">
      <c r="B518" s="66"/>
    </row>
    <row r="519" spans="2:2" x14ac:dyDescent="0.35">
      <c r="B519" s="66"/>
    </row>
    <row r="520" spans="2:2" x14ac:dyDescent="0.35">
      <c r="B520" s="66"/>
    </row>
    <row r="521" spans="2:2" x14ac:dyDescent="0.35">
      <c r="B521" s="66"/>
    </row>
    <row r="522" spans="2:2" x14ac:dyDescent="0.35">
      <c r="B522" s="66"/>
    </row>
    <row r="523" spans="2:2" x14ac:dyDescent="0.35">
      <c r="B523" s="66"/>
    </row>
    <row r="524" spans="2:2" x14ac:dyDescent="0.35">
      <c r="B524" s="66"/>
    </row>
    <row r="525" spans="2:2" x14ac:dyDescent="0.35">
      <c r="B525" s="66"/>
    </row>
    <row r="526" spans="2:2" x14ac:dyDescent="0.35">
      <c r="B526" s="66"/>
    </row>
    <row r="527" spans="2:2" x14ac:dyDescent="0.35">
      <c r="B527" s="66"/>
    </row>
    <row r="528" spans="2:2" x14ac:dyDescent="0.35">
      <c r="B528" s="66"/>
    </row>
    <row r="529" spans="2:2" x14ac:dyDescent="0.35">
      <c r="B529" s="66"/>
    </row>
    <row r="530" spans="2:2" x14ac:dyDescent="0.35">
      <c r="B530" s="66"/>
    </row>
    <row r="531" spans="2:2" x14ac:dyDescent="0.35">
      <c r="B531" s="66"/>
    </row>
    <row r="532" spans="2:2" x14ac:dyDescent="0.35">
      <c r="B532" s="66"/>
    </row>
    <row r="533" spans="2:2" x14ac:dyDescent="0.35">
      <c r="B533" s="66"/>
    </row>
    <row r="534" spans="2:2" x14ac:dyDescent="0.35">
      <c r="B534" s="66"/>
    </row>
    <row r="535" spans="2:2" x14ac:dyDescent="0.35">
      <c r="B535" s="66"/>
    </row>
    <row r="536" spans="2:2" x14ac:dyDescent="0.35">
      <c r="B536" s="66"/>
    </row>
    <row r="537" spans="2:2" x14ac:dyDescent="0.35">
      <c r="B537" s="66"/>
    </row>
    <row r="538" spans="2:2" x14ac:dyDescent="0.35">
      <c r="B538" s="66"/>
    </row>
    <row r="539" spans="2:2" x14ac:dyDescent="0.35">
      <c r="B539" s="66"/>
    </row>
    <row r="540" spans="2:2" x14ac:dyDescent="0.35">
      <c r="B540" s="66"/>
    </row>
    <row r="541" spans="2:2" x14ac:dyDescent="0.35">
      <c r="B541" s="66"/>
    </row>
    <row r="542" spans="2:2" x14ac:dyDescent="0.35">
      <c r="B542" s="66"/>
    </row>
    <row r="543" spans="2:2" x14ac:dyDescent="0.35">
      <c r="B543" s="66"/>
    </row>
    <row r="544" spans="2:2" x14ac:dyDescent="0.35">
      <c r="B544" s="66"/>
    </row>
    <row r="545" spans="2:2" x14ac:dyDescent="0.35">
      <c r="B545" s="66"/>
    </row>
    <row r="546" spans="2:2" x14ac:dyDescent="0.35">
      <c r="B546" s="66"/>
    </row>
    <row r="547" spans="2:2" x14ac:dyDescent="0.35">
      <c r="B547" s="66"/>
    </row>
    <row r="548" spans="2:2" x14ac:dyDescent="0.35">
      <c r="B548" s="66"/>
    </row>
    <row r="549" spans="2:2" x14ac:dyDescent="0.35">
      <c r="B549" s="66"/>
    </row>
    <row r="550" spans="2:2" x14ac:dyDescent="0.35">
      <c r="B550" s="66"/>
    </row>
    <row r="551" spans="2:2" x14ac:dyDescent="0.35">
      <c r="B551" s="66"/>
    </row>
    <row r="552" spans="2:2" x14ac:dyDescent="0.35">
      <c r="B552" s="66"/>
    </row>
    <row r="553" spans="2:2" x14ac:dyDescent="0.35">
      <c r="B553" s="66"/>
    </row>
    <row r="554" spans="2:2" x14ac:dyDescent="0.35">
      <c r="B554" s="66"/>
    </row>
    <row r="555" spans="2:2" x14ac:dyDescent="0.35">
      <c r="B555" s="66"/>
    </row>
    <row r="556" spans="2:2" x14ac:dyDescent="0.35">
      <c r="B556" s="66"/>
    </row>
    <row r="557" spans="2:2" x14ac:dyDescent="0.35">
      <c r="B557" s="66"/>
    </row>
    <row r="558" spans="2:2" x14ac:dyDescent="0.35">
      <c r="B558" s="66"/>
    </row>
    <row r="559" spans="2:2" x14ac:dyDescent="0.35">
      <c r="B559" s="66"/>
    </row>
    <row r="560" spans="2:2" x14ac:dyDescent="0.35">
      <c r="B560" s="66"/>
    </row>
    <row r="561" spans="2:2" x14ac:dyDescent="0.35">
      <c r="B561" s="66"/>
    </row>
    <row r="562" spans="2:2" x14ac:dyDescent="0.35">
      <c r="B562" s="66"/>
    </row>
    <row r="563" spans="2:2" x14ac:dyDescent="0.35">
      <c r="B563" s="66"/>
    </row>
    <row r="564" spans="2:2" x14ac:dyDescent="0.35">
      <c r="B564" s="66"/>
    </row>
    <row r="565" spans="2:2" x14ac:dyDescent="0.35">
      <c r="B565" s="66"/>
    </row>
    <row r="566" spans="2:2" x14ac:dyDescent="0.35">
      <c r="B566" s="66"/>
    </row>
    <row r="567" spans="2:2" x14ac:dyDescent="0.35">
      <c r="B567" s="66"/>
    </row>
    <row r="568" spans="2:2" x14ac:dyDescent="0.35">
      <c r="B568" s="66"/>
    </row>
    <row r="569" spans="2:2" x14ac:dyDescent="0.35">
      <c r="B569" s="66"/>
    </row>
    <row r="570" spans="2:2" x14ac:dyDescent="0.35">
      <c r="B570" s="66"/>
    </row>
    <row r="571" spans="2:2" x14ac:dyDescent="0.35">
      <c r="B571" s="66"/>
    </row>
    <row r="572" spans="2:2" x14ac:dyDescent="0.35">
      <c r="B572" s="66"/>
    </row>
    <row r="573" spans="2:2" x14ac:dyDescent="0.35">
      <c r="B573" s="66"/>
    </row>
    <row r="574" spans="2:2" x14ac:dyDescent="0.35">
      <c r="B574" s="66"/>
    </row>
    <row r="575" spans="2:2" x14ac:dyDescent="0.35">
      <c r="B575" s="66"/>
    </row>
    <row r="576" spans="2:2" x14ac:dyDescent="0.35">
      <c r="B576" s="66"/>
    </row>
    <row r="577" spans="2:2" x14ac:dyDescent="0.35">
      <c r="B577" s="66"/>
    </row>
    <row r="578" spans="2:2" x14ac:dyDescent="0.35">
      <c r="B578" s="66"/>
    </row>
    <row r="579" spans="2:2" x14ac:dyDescent="0.35">
      <c r="B579" s="66"/>
    </row>
    <row r="580" spans="2:2" x14ac:dyDescent="0.35">
      <c r="B580" s="66"/>
    </row>
    <row r="581" spans="2:2" x14ac:dyDescent="0.35">
      <c r="B581" s="66"/>
    </row>
    <row r="582" spans="2:2" x14ac:dyDescent="0.35">
      <c r="B582" s="66"/>
    </row>
    <row r="583" spans="2:2" x14ac:dyDescent="0.35">
      <c r="B583" s="66"/>
    </row>
    <row r="584" spans="2:2" x14ac:dyDescent="0.35">
      <c r="B584" s="66"/>
    </row>
    <row r="585" spans="2:2" x14ac:dyDescent="0.35">
      <c r="B585" s="66"/>
    </row>
    <row r="586" spans="2:2" x14ac:dyDescent="0.35">
      <c r="B586" s="66"/>
    </row>
    <row r="587" spans="2:2" x14ac:dyDescent="0.35">
      <c r="B587" s="66"/>
    </row>
    <row r="588" spans="2:2" x14ac:dyDescent="0.35">
      <c r="B588" s="66"/>
    </row>
    <row r="589" spans="2:2" x14ac:dyDescent="0.35">
      <c r="B589" s="66"/>
    </row>
    <row r="590" spans="2:2" x14ac:dyDescent="0.35">
      <c r="B590" s="66"/>
    </row>
    <row r="591" spans="2:2" x14ac:dyDescent="0.35">
      <c r="B591" s="66"/>
    </row>
    <row r="592" spans="2:2" x14ac:dyDescent="0.35">
      <c r="B592" s="66"/>
    </row>
    <row r="593" spans="2:2" x14ac:dyDescent="0.35">
      <c r="B593" s="66"/>
    </row>
    <row r="594" spans="2:2" x14ac:dyDescent="0.35">
      <c r="B594" s="66"/>
    </row>
    <row r="595" spans="2:2" x14ac:dyDescent="0.35">
      <c r="B595" s="66"/>
    </row>
    <row r="596" spans="2:2" x14ac:dyDescent="0.35">
      <c r="B596" s="66"/>
    </row>
    <row r="597" spans="2:2" x14ac:dyDescent="0.35">
      <c r="B597" s="66"/>
    </row>
    <row r="598" spans="2:2" x14ac:dyDescent="0.35">
      <c r="B598" s="66"/>
    </row>
    <row r="599" spans="2:2" x14ac:dyDescent="0.35">
      <c r="B599" s="66"/>
    </row>
    <row r="600" spans="2:2" x14ac:dyDescent="0.35">
      <c r="B600" s="66"/>
    </row>
    <row r="601" spans="2:2" x14ac:dyDescent="0.35">
      <c r="B601" s="66"/>
    </row>
    <row r="602" spans="2:2" x14ac:dyDescent="0.35">
      <c r="B602" s="66"/>
    </row>
    <row r="603" spans="2:2" x14ac:dyDescent="0.35">
      <c r="B603" s="66"/>
    </row>
    <row r="604" spans="2:2" x14ac:dyDescent="0.35">
      <c r="B604" s="66"/>
    </row>
    <row r="605" spans="2:2" x14ac:dyDescent="0.35">
      <c r="B605" s="66"/>
    </row>
    <row r="606" spans="2:2" x14ac:dyDescent="0.35">
      <c r="B606" s="66"/>
    </row>
    <row r="607" spans="2:2" x14ac:dyDescent="0.35">
      <c r="B607" s="66"/>
    </row>
    <row r="608" spans="2:2" x14ac:dyDescent="0.35">
      <c r="B608" s="66"/>
    </row>
    <row r="609" spans="2:2" x14ac:dyDescent="0.35">
      <c r="B609" s="66"/>
    </row>
    <row r="610" spans="2:2" x14ac:dyDescent="0.35">
      <c r="B610" s="66"/>
    </row>
    <row r="611" spans="2:2" x14ac:dyDescent="0.35">
      <c r="B611" s="66"/>
    </row>
    <row r="612" spans="2:2" x14ac:dyDescent="0.35">
      <c r="B612" s="66"/>
    </row>
    <row r="613" spans="2:2" x14ac:dyDescent="0.35">
      <c r="B613" s="66"/>
    </row>
    <row r="614" spans="2:2" x14ac:dyDescent="0.35">
      <c r="B614" s="66"/>
    </row>
    <row r="615" spans="2:2" x14ac:dyDescent="0.35">
      <c r="B615" s="66"/>
    </row>
    <row r="616" spans="2:2" x14ac:dyDescent="0.35">
      <c r="B616" s="66"/>
    </row>
    <row r="617" spans="2:2" x14ac:dyDescent="0.35">
      <c r="B617" s="66"/>
    </row>
    <row r="618" spans="2:2" x14ac:dyDescent="0.35">
      <c r="B618" s="66"/>
    </row>
    <row r="619" spans="2:2" x14ac:dyDescent="0.35">
      <c r="B619" s="66"/>
    </row>
    <row r="620" spans="2:2" x14ac:dyDescent="0.35">
      <c r="B620" s="66"/>
    </row>
    <row r="621" spans="2:2" x14ac:dyDescent="0.35">
      <c r="B621" s="66"/>
    </row>
    <row r="622" spans="2:2" x14ac:dyDescent="0.35">
      <c r="B622" s="66"/>
    </row>
    <row r="623" spans="2:2" x14ac:dyDescent="0.35">
      <c r="B623" s="66"/>
    </row>
    <row r="624" spans="2:2" x14ac:dyDescent="0.35">
      <c r="B624" s="66"/>
    </row>
    <row r="625" spans="2:2" x14ac:dyDescent="0.35">
      <c r="B625" s="66"/>
    </row>
    <row r="626" spans="2:2" x14ac:dyDescent="0.35">
      <c r="B626" s="66"/>
    </row>
    <row r="627" spans="2:2" x14ac:dyDescent="0.35">
      <c r="B627" s="66"/>
    </row>
    <row r="628" spans="2:2" x14ac:dyDescent="0.35">
      <c r="B628" s="66"/>
    </row>
    <row r="629" spans="2:2" x14ac:dyDescent="0.35">
      <c r="B629" s="66"/>
    </row>
    <row r="630" spans="2:2" x14ac:dyDescent="0.35">
      <c r="B630" s="66"/>
    </row>
    <row r="631" spans="2:2" x14ac:dyDescent="0.35">
      <c r="B631" s="66"/>
    </row>
    <row r="632" spans="2:2" x14ac:dyDescent="0.35">
      <c r="B632" s="66"/>
    </row>
    <row r="633" spans="2:2" x14ac:dyDescent="0.35">
      <c r="B633" s="66"/>
    </row>
    <row r="634" spans="2:2" x14ac:dyDescent="0.35">
      <c r="B634" s="66"/>
    </row>
    <row r="635" spans="2:2" x14ac:dyDescent="0.35">
      <c r="B635" s="66"/>
    </row>
    <row r="636" spans="2:2" x14ac:dyDescent="0.35">
      <c r="B636" s="66"/>
    </row>
    <row r="637" spans="2:2" x14ac:dyDescent="0.35">
      <c r="B637" s="66"/>
    </row>
    <row r="638" spans="2:2" x14ac:dyDescent="0.35">
      <c r="B638" s="66"/>
    </row>
    <row r="639" spans="2:2" x14ac:dyDescent="0.35">
      <c r="B639" s="66"/>
    </row>
    <row r="640" spans="2:2" x14ac:dyDescent="0.35">
      <c r="B640" s="66"/>
    </row>
    <row r="641" spans="2:2" x14ac:dyDescent="0.35">
      <c r="B641" s="66"/>
    </row>
    <row r="642" spans="2:2" x14ac:dyDescent="0.35">
      <c r="B642" s="66"/>
    </row>
    <row r="643" spans="2:2" x14ac:dyDescent="0.35">
      <c r="B643" s="66"/>
    </row>
    <row r="644" spans="2:2" x14ac:dyDescent="0.35">
      <c r="B644" s="66"/>
    </row>
    <row r="645" spans="2:2" x14ac:dyDescent="0.35">
      <c r="B645" s="66"/>
    </row>
    <row r="646" spans="2:2" x14ac:dyDescent="0.35">
      <c r="B646" s="66"/>
    </row>
    <row r="647" spans="2:2" x14ac:dyDescent="0.35">
      <c r="B647" s="66"/>
    </row>
    <row r="648" spans="2:2" x14ac:dyDescent="0.35">
      <c r="B648" s="66"/>
    </row>
    <row r="649" spans="2:2" x14ac:dyDescent="0.35">
      <c r="B649" s="66"/>
    </row>
    <row r="650" spans="2:2" x14ac:dyDescent="0.35">
      <c r="B650" s="66"/>
    </row>
    <row r="651" spans="2:2" x14ac:dyDescent="0.35">
      <c r="B651" s="66"/>
    </row>
    <row r="652" spans="2:2" x14ac:dyDescent="0.35">
      <c r="B652" s="66"/>
    </row>
    <row r="653" spans="2:2" x14ac:dyDescent="0.35">
      <c r="B653" s="66"/>
    </row>
    <row r="654" spans="2:2" x14ac:dyDescent="0.35">
      <c r="B654" s="66"/>
    </row>
    <row r="655" spans="2:2" x14ac:dyDescent="0.35">
      <c r="B655" s="66"/>
    </row>
    <row r="656" spans="2:2" x14ac:dyDescent="0.35">
      <c r="B656" s="66"/>
    </row>
    <row r="657" spans="2:2" x14ac:dyDescent="0.35">
      <c r="B657" s="66"/>
    </row>
    <row r="658" spans="2:2" x14ac:dyDescent="0.35">
      <c r="B658" s="66"/>
    </row>
    <row r="659" spans="2:2" x14ac:dyDescent="0.35">
      <c r="B659" s="66"/>
    </row>
    <row r="660" spans="2:2" x14ac:dyDescent="0.35">
      <c r="B660" s="66"/>
    </row>
    <row r="661" spans="2:2" x14ac:dyDescent="0.35">
      <c r="B661" s="66"/>
    </row>
    <row r="662" spans="2:2" x14ac:dyDescent="0.35">
      <c r="B662" s="66"/>
    </row>
    <row r="663" spans="2:2" x14ac:dyDescent="0.35">
      <c r="B663" s="66"/>
    </row>
    <row r="664" spans="2:2" x14ac:dyDescent="0.35">
      <c r="B664" s="66"/>
    </row>
    <row r="665" spans="2:2" x14ac:dyDescent="0.35">
      <c r="B665" s="66"/>
    </row>
    <row r="666" spans="2:2" x14ac:dyDescent="0.35">
      <c r="B666" s="66"/>
    </row>
    <row r="667" spans="2:2" x14ac:dyDescent="0.35">
      <c r="B667" s="66"/>
    </row>
    <row r="668" spans="2:2" x14ac:dyDescent="0.35">
      <c r="B668" s="66"/>
    </row>
    <row r="669" spans="2:2" x14ac:dyDescent="0.35">
      <c r="B669" s="66"/>
    </row>
    <row r="670" spans="2:2" x14ac:dyDescent="0.35">
      <c r="B670" s="66"/>
    </row>
    <row r="671" spans="2:2" x14ac:dyDescent="0.35">
      <c r="B671" s="66"/>
    </row>
    <row r="672" spans="2:2" x14ac:dyDescent="0.35">
      <c r="B672" s="66"/>
    </row>
    <row r="673" spans="2:2" x14ac:dyDescent="0.35">
      <c r="B673" s="66"/>
    </row>
    <row r="674" spans="2:2" x14ac:dyDescent="0.35">
      <c r="B674" s="66"/>
    </row>
    <row r="675" spans="2:2" x14ac:dyDescent="0.35">
      <c r="B675" s="66"/>
    </row>
    <row r="676" spans="2:2" x14ac:dyDescent="0.35">
      <c r="B676" s="66"/>
    </row>
    <row r="677" spans="2:2" x14ac:dyDescent="0.35">
      <c r="B677" s="66"/>
    </row>
    <row r="678" spans="2:2" x14ac:dyDescent="0.35">
      <c r="B678" s="66"/>
    </row>
    <row r="679" spans="2:2" x14ac:dyDescent="0.35">
      <c r="B679" s="66"/>
    </row>
    <row r="680" spans="2:2" x14ac:dyDescent="0.35">
      <c r="B680" s="66"/>
    </row>
    <row r="681" spans="2:2" x14ac:dyDescent="0.35">
      <c r="B681" s="66"/>
    </row>
    <row r="682" spans="2:2" x14ac:dyDescent="0.35">
      <c r="B682" s="66"/>
    </row>
    <row r="683" spans="2:2" x14ac:dyDescent="0.35">
      <c r="B683" s="66"/>
    </row>
    <row r="684" spans="2:2" x14ac:dyDescent="0.35">
      <c r="B684" s="66"/>
    </row>
    <row r="685" spans="2:2" x14ac:dyDescent="0.35">
      <c r="B685" s="66"/>
    </row>
    <row r="686" spans="2:2" x14ac:dyDescent="0.35">
      <c r="B686" s="66"/>
    </row>
    <row r="687" spans="2:2" x14ac:dyDescent="0.35">
      <c r="B687" s="66"/>
    </row>
    <row r="688" spans="2:2" x14ac:dyDescent="0.35">
      <c r="B688" s="66"/>
    </row>
    <row r="689" spans="2:2" x14ac:dyDescent="0.35">
      <c r="B689" s="66"/>
    </row>
    <row r="690" spans="2:2" x14ac:dyDescent="0.35">
      <c r="B690" s="66"/>
    </row>
    <row r="691" spans="2:2" x14ac:dyDescent="0.35">
      <c r="B691" s="66"/>
    </row>
    <row r="692" spans="2:2" x14ac:dyDescent="0.35">
      <c r="B692" s="66"/>
    </row>
    <row r="693" spans="2:2" x14ac:dyDescent="0.35">
      <c r="B693" s="66"/>
    </row>
    <row r="694" spans="2:2" x14ac:dyDescent="0.35">
      <c r="B694" s="66"/>
    </row>
    <row r="695" spans="2:2" x14ac:dyDescent="0.35">
      <c r="B695" s="66"/>
    </row>
    <row r="696" spans="2:2" x14ac:dyDescent="0.35">
      <c r="B696" s="66"/>
    </row>
    <row r="697" spans="2:2" x14ac:dyDescent="0.35">
      <c r="B697" s="66"/>
    </row>
    <row r="698" spans="2:2" x14ac:dyDescent="0.35">
      <c r="B698" s="66"/>
    </row>
    <row r="699" spans="2:2" x14ac:dyDescent="0.35">
      <c r="B699" s="66"/>
    </row>
    <row r="700" spans="2:2" x14ac:dyDescent="0.35">
      <c r="B700" s="66"/>
    </row>
    <row r="701" spans="2:2" x14ac:dyDescent="0.35">
      <c r="B701" s="66"/>
    </row>
    <row r="702" spans="2:2" x14ac:dyDescent="0.35">
      <c r="B702" s="66"/>
    </row>
    <row r="703" spans="2:2" x14ac:dyDescent="0.35">
      <c r="B703" s="66"/>
    </row>
    <row r="704" spans="2:2" x14ac:dyDescent="0.35">
      <c r="B704" s="66"/>
    </row>
    <row r="705" spans="2:2" x14ac:dyDescent="0.35">
      <c r="B705" s="66"/>
    </row>
    <row r="706" spans="2:2" x14ac:dyDescent="0.35">
      <c r="B706" s="66"/>
    </row>
    <row r="707" spans="2:2" x14ac:dyDescent="0.35">
      <c r="B707" s="66"/>
    </row>
    <row r="708" spans="2:2" x14ac:dyDescent="0.35">
      <c r="B708" s="66"/>
    </row>
    <row r="709" spans="2:2" x14ac:dyDescent="0.35">
      <c r="B709" s="66"/>
    </row>
    <row r="710" spans="2:2" x14ac:dyDescent="0.35">
      <c r="B710" s="66"/>
    </row>
    <row r="711" spans="2:2" x14ac:dyDescent="0.35">
      <c r="B711" s="66"/>
    </row>
    <row r="712" spans="2:2" x14ac:dyDescent="0.35">
      <c r="B712" s="66"/>
    </row>
    <row r="713" spans="2:2" x14ac:dyDescent="0.35">
      <c r="B713" s="66"/>
    </row>
    <row r="714" spans="2:2" x14ac:dyDescent="0.35">
      <c r="B714" s="66"/>
    </row>
    <row r="715" spans="2:2" x14ac:dyDescent="0.35">
      <c r="B715" s="66"/>
    </row>
    <row r="716" spans="2:2" x14ac:dyDescent="0.35">
      <c r="B716" s="66"/>
    </row>
    <row r="717" spans="2:2" x14ac:dyDescent="0.35">
      <c r="B717" s="66"/>
    </row>
    <row r="718" spans="2:2" x14ac:dyDescent="0.35">
      <c r="B718" s="66"/>
    </row>
    <row r="719" spans="2:2" x14ac:dyDescent="0.35">
      <c r="B719" s="66"/>
    </row>
    <row r="720" spans="2:2" x14ac:dyDescent="0.35">
      <c r="B720" s="66"/>
    </row>
    <row r="721" spans="2:2" x14ac:dyDescent="0.35">
      <c r="B721" s="66"/>
    </row>
    <row r="722" spans="2:2" x14ac:dyDescent="0.35">
      <c r="B722" s="66"/>
    </row>
    <row r="723" spans="2:2" x14ac:dyDescent="0.35">
      <c r="B723" s="66"/>
    </row>
    <row r="724" spans="2:2" x14ac:dyDescent="0.35">
      <c r="B724" s="66"/>
    </row>
    <row r="725" spans="2:2" x14ac:dyDescent="0.35">
      <c r="B725" s="66"/>
    </row>
    <row r="726" spans="2:2" x14ac:dyDescent="0.35">
      <c r="B726" s="66"/>
    </row>
    <row r="727" spans="2:2" x14ac:dyDescent="0.35">
      <c r="B727" s="66"/>
    </row>
    <row r="728" spans="2:2" x14ac:dyDescent="0.35">
      <c r="B728" s="66"/>
    </row>
    <row r="729" spans="2:2" x14ac:dyDescent="0.35">
      <c r="B729" s="66"/>
    </row>
    <row r="730" spans="2:2" x14ac:dyDescent="0.35">
      <c r="B730" s="66"/>
    </row>
    <row r="731" spans="2:2" x14ac:dyDescent="0.35">
      <c r="B731" s="66"/>
    </row>
    <row r="732" spans="2:2" x14ac:dyDescent="0.35">
      <c r="B732" s="66"/>
    </row>
    <row r="733" spans="2:2" x14ac:dyDescent="0.35">
      <c r="B733" s="66"/>
    </row>
    <row r="734" spans="2:2" x14ac:dyDescent="0.35">
      <c r="B734" s="66"/>
    </row>
    <row r="735" spans="2:2" x14ac:dyDescent="0.35">
      <c r="B735" s="66"/>
    </row>
    <row r="736" spans="2:2" x14ac:dyDescent="0.35">
      <c r="B736" s="66"/>
    </row>
    <row r="737" spans="2:2" x14ac:dyDescent="0.35">
      <c r="B737" s="66"/>
    </row>
    <row r="738" spans="2:2" x14ac:dyDescent="0.35">
      <c r="B738" s="66"/>
    </row>
    <row r="739" spans="2:2" x14ac:dyDescent="0.35">
      <c r="B739" s="66"/>
    </row>
    <row r="740" spans="2:2" x14ac:dyDescent="0.35">
      <c r="B740" s="66"/>
    </row>
    <row r="741" spans="2:2" x14ac:dyDescent="0.35">
      <c r="B741" s="66"/>
    </row>
    <row r="742" spans="2:2" x14ac:dyDescent="0.35">
      <c r="B742" s="66"/>
    </row>
    <row r="743" spans="2:2" x14ac:dyDescent="0.35">
      <c r="B743" s="66"/>
    </row>
    <row r="744" spans="2:2" x14ac:dyDescent="0.35">
      <c r="B744" s="66"/>
    </row>
    <row r="745" spans="2:2" x14ac:dyDescent="0.35">
      <c r="B745" s="66"/>
    </row>
    <row r="746" spans="2:2" x14ac:dyDescent="0.35">
      <c r="B746" s="66"/>
    </row>
    <row r="747" spans="2:2" x14ac:dyDescent="0.35">
      <c r="B747" s="66"/>
    </row>
    <row r="748" spans="2:2" x14ac:dyDescent="0.35">
      <c r="B748" s="66"/>
    </row>
    <row r="749" spans="2:2" x14ac:dyDescent="0.35">
      <c r="B749" s="66"/>
    </row>
    <row r="750" spans="2:2" x14ac:dyDescent="0.35">
      <c r="B750" s="66"/>
    </row>
    <row r="751" spans="2:2" x14ac:dyDescent="0.35">
      <c r="B751" s="66"/>
    </row>
    <row r="752" spans="2:2" x14ac:dyDescent="0.35">
      <c r="B752" s="66"/>
    </row>
    <row r="753" spans="2:2" x14ac:dyDescent="0.35">
      <c r="B753" s="66"/>
    </row>
    <row r="754" spans="2:2" x14ac:dyDescent="0.35">
      <c r="B754" s="66"/>
    </row>
    <row r="755" spans="2:2" x14ac:dyDescent="0.35">
      <c r="B755" s="66"/>
    </row>
    <row r="756" spans="2:2" x14ac:dyDescent="0.35">
      <c r="B756" s="66"/>
    </row>
    <row r="757" spans="2:2" x14ac:dyDescent="0.35">
      <c r="B757" s="66"/>
    </row>
    <row r="758" spans="2:2" x14ac:dyDescent="0.35">
      <c r="B758" s="66"/>
    </row>
    <row r="759" spans="2:2" x14ac:dyDescent="0.35">
      <c r="B759" s="66"/>
    </row>
    <row r="760" spans="2:2" x14ac:dyDescent="0.35">
      <c r="B760" s="66"/>
    </row>
    <row r="761" spans="2:2" x14ac:dyDescent="0.35">
      <c r="B761" s="66"/>
    </row>
    <row r="762" spans="2:2" x14ac:dyDescent="0.35">
      <c r="B762" s="66"/>
    </row>
    <row r="763" spans="2:2" x14ac:dyDescent="0.35">
      <c r="B763" s="66"/>
    </row>
  </sheetData>
  <phoneticPr fontId="8" type="noConversion"/>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6A391-8B78-4408-BD38-30D3CA040FE0}">
  <sheetPr codeName="Sheet2">
    <tabColor theme="5" tint="-0.499984740745262"/>
    <pageSetUpPr autoPageBreaks="0" fitToPage="1"/>
  </sheetPr>
  <dimension ref="A1:AA527"/>
  <sheetViews>
    <sheetView showGridLines="0" showRowColHeaders="0" tabSelected="1" zoomScale="85" zoomScaleNormal="85" workbookViewId="0">
      <pane xSplit="9" ySplit="6" topLeftCell="J7" activePane="bottomRight" state="frozen"/>
      <selection activeCell="B1" sqref="B1"/>
      <selection pane="topRight" activeCell="J1" sqref="J1"/>
      <selection pane="bottomLeft" activeCell="B8" sqref="B8"/>
      <selection pane="bottomRight" activeCell="K1" sqref="K1"/>
    </sheetView>
  </sheetViews>
  <sheetFormatPr defaultColWidth="9.08984375" defaultRowHeight="14.5" x14ac:dyDescent="0.35"/>
  <cols>
    <col min="1" max="1" width="4.81640625" style="4" customWidth="1"/>
    <col min="2" max="2" width="13.1796875" style="4" customWidth="1"/>
    <col min="3" max="3" width="27.81640625" style="5" customWidth="1"/>
    <col min="4" max="4" width="49" style="4" customWidth="1"/>
    <col min="5" max="5" width="17.1796875" style="6" customWidth="1"/>
    <col min="6" max="6" width="5.08984375" style="4" customWidth="1"/>
    <col min="7" max="7" width="17.1796875" style="4" customWidth="1"/>
    <col min="8" max="8" width="6" style="4" customWidth="1"/>
    <col min="9" max="9" width="14.81640625" style="4" customWidth="1"/>
    <col min="10" max="11" width="9.08984375" style="4"/>
    <col min="12" max="12" width="10" style="4" bestFit="1" customWidth="1"/>
    <col min="13" max="26" width="9.08984375" style="4"/>
    <col min="27" max="27" width="11.08984375" style="15" customWidth="1"/>
    <col min="28" max="16384" width="9.08984375" style="4"/>
  </cols>
  <sheetData>
    <row r="1" spans="1:27" ht="29.25" customHeight="1" x14ac:dyDescent="0.35">
      <c r="B1"/>
      <c r="C1" s="75" t="s">
        <v>99</v>
      </c>
      <c r="D1" s="75"/>
      <c r="E1" s="75"/>
      <c r="F1" s="75"/>
      <c r="G1" s="75"/>
      <c r="H1" s="75"/>
      <c r="I1" s="75"/>
      <c r="AA1" s="30" t="s">
        <v>2</v>
      </c>
    </row>
    <row r="2" spans="1:27" x14ac:dyDescent="0.35">
      <c r="B2"/>
      <c r="C2" s="76" t="s">
        <v>231</v>
      </c>
      <c r="D2" s="76"/>
      <c r="E2" s="76"/>
      <c r="F2" s="76"/>
      <c r="G2" s="76"/>
      <c r="H2" s="76"/>
      <c r="I2" s="76"/>
      <c r="AA2" s="30" t="s">
        <v>3</v>
      </c>
    </row>
    <row r="3" spans="1:27" ht="8.25" customHeight="1" x14ac:dyDescent="0.35">
      <c r="B3"/>
      <c r="AA3" s="30" t="s">
        <v>4</v>
      </c>
    </row>
    <row r="4" spans="1:27" ht="18" customHeight="1" x14ac:dyDescent="0.35">
      <c r="B4" s="79" t="s">
        <v>284</v>
      </c>
      <c r="E4" s="28">
        <v>26</v>
      </c>
      <c r="G4" s="28">
        <v>81</v>
      </c>
      <c r="I4" s="77" t="str">
        <f>CONCATENATE(E6,": per cent greater or less than ",G6)</f>
        <v>Greater Dandenong: per cent greater or less than Metro Average</v>
      </c>
      <c r="AA4" s="30" t="s">
        <v>5</v>
      </c>
    </row>
    <row r="5" spans="1:27" ht="15" customHeight="1" x14ac:dyDescent="0.35">
      <c r="B5" s="79"/>
      <c r="F5" s="18"/>
      <c r="I5" s="77"/>
      <c r="AA5" s="30" t="s">
        <v>6</v>
      </c>
    </row>
    <row r="6" spans="1:27" ht="18.75" customHeight="1" x14ac:dyDescent="0.35">
      <c r="B6" s="79"/>
      <c r="C6" s="29"/>
      <c r="D6" s="19"/>
      <c r="E6" s="47" t="str">
        <f>INDEX(AA1:AA83,E4)</f>
        <v>Greater Dandenong</v>
      </c>
      <c r="F6" s="48"/>
      <c r="G6" s="48" t="str">
        <f>INDEX(AA1:AA83,G4)</f>
        <v>Metro Average</v>
      </c>
      <c r="I6" s="78"/>
      <c r="AA6" s="30" t="s">
        <v>7</v>
      </c>
    </row>
    <row r="7" spans="1:27" ht="24.75" customHeight="1" x14ac:dyDescent="0.35">
      <c r="A7" s="81">
        <v>1</v>
      </c>
      <c r="B7" s="35" t="str">
        <f>IF(LEN(Results!C4)=0,"",Results!C4)</f>
        <v>Physical health</v>
      </c>
      <c r="C7" s="33" t="str">
        <f>IF(LEN(Results!E4)=0,"",Results!E4)</f>
        <v/>
      </c>
      <c r="D7" s="34" t="str">
        <f>IF(LEN(Results!D4)=0,"",Results!D4)</f>
        <v>PHYSICAL HEALTH</v>
      </c>
      <c r="E7" s="36"/>
      <c r="F7" s="36"/>
      <c r="G7" s="36"/>
      <c r="H7" s="36"/>
      <c r="I7" s="36"/>
      <c r="J7" s="19"/>
      <c r="AA7" s="30" t="s">
        <v>8</v>
      </c>
    </row>
    <row r="8" spans="1:27" ht="24.75" customHeight="1" x14ac:dyDescent="0.35">
      <c r="A8" s="81">
        <v>2</v>
      </c>
      <c r="B8" s="35" t="str">
        <f>IF(LEN(Results!C5)=0,"",Results!C5)</f>
        <v>Physical health</v>
      </c>
      <c r="C8" s="36" t="str">
        <f>IF(LEN(Results!E5)=0,"",Results!E5)</f>
        <v/>
      </c>
      <c r="D8" s="70" t="str">
        <f>IF(LEN(Results!D5)=0,"",Results!D5)</f>
        <v>General health</v>
      </c>
      <c r="E8" s="22" t="str">
        <f>IF(ISBLANK(VLOOKUP($A8,Results!$B$4:$CJ$476,4+$E$4)),"",VLOOKUP($A8,Results!$B$4:$CJ$476,4+$E$4))</f>
        <v/>
      </c>
      <c r="F8"/>
      <c r="G8" s="23" t="str">
        <f>IF(ISBLANK(VLOOKUP($A8,Results!$B$4:$CJ$476,4+$G$4)),"",VLOOKUP($A8,Results!$B$4:$CJ$5168,4+$G$4))</f>
        <v/>
      </c>
      <c r="H8"/>
      <c r="I8" s="24" t="str">
        <f>IF(OR(E8="",G8=""),"",IF(G8&gt;0,ROUNDUP((E8-G8)/G8*100,1),""))</f>
        <v/>
      </c>
      <c r="J8" s="19"/>
      <c r="K8" s="21"/>
      <c r="AA8" s="30" t="s">
        <v>9</v>
      </c>
    </row>
    <row r="9" spans="1:27" ht="24.75" customHeight="1" x14ac:dyDescent="0.35">
      <c r="A9" s="81">
        <v>3</v>
      </c>
      <c r="B9" s="35" t="str">
        <f>IF(LEN(Results!C6)=0,"",Results!C6)</f>
        <v>Physical health</v>
      </c>
      <c r="C9" s="36" t="str">
        <f>IF(LEN(Results!E6)=0,"",Results!E6)</f>
        <v>Victorian Population Health Survey 2023</v>
      </c>
      <c r="D9" s="69" t="str">
        <f>IF(LEN(Results!D6)=0,"",Results!D6)</f>
        <v>Fair'  or 'poor' self-reported health 2023</v>
      </c>
      <c r="E9" s="22">
        <f>IF(ISBLANK(VLOOKUP($A9,Results!$B$4:$CJ$476,4+$E$4)),"",VLOOKUP($A9,Results!$B$4:$CJ$476,4+$E$4))</f>
        <v>16.60399</v>
      </c>
      <c r="F9"/>
      <c r="G9" s="23">
        <f>IF(ISBLANK(VLOOKUP($A9,Results!$B$4:$CJ$476,4+$G$4)),"",VLOOKUP($A9,Results!$B$4:$CJ$5168,4+$G$4))</f>
        <v>19.881837096774198</v>
      </c>
      <c r="H9"/>
      <c r="I9" s="24">
        <f t="shared" ref="I9:I72" si="0">IF(OR(E9="",G9=""),"",IF(G9&gt;0,ROUNDUP((E9-G9)/G9*100,1),""))</f>
        <v>-16.5</v>
      </c>
      <c r="J9" s="19"/>
      <c r="AA9" s="30" t="s">
        <v>10</v>
      </c>
    </row>
    <row r="10" spans="1:27" ht="24.75" customHeight="1" x14ac:dyDescent="0.35">
      <c r="A10" s="81">
        <v>4</v>
      </c>
      <c r="B10" s="35" t="str">
        <f>IF(LEN(Results!C7)=0,"",Results!C7)</f>
        <v>Physical health</v>
      </c>
      <c r="C10" s="36" t="str">
        <f>IF(LEN(Results!E7)=0,"",Results!E7)</f>
        <v>Victorian Population Health Survey 2020</v>
      </c>
      <c r="D10" s="69" t="str">
        <f>IF(LEN(Results!D7)=0,"",Results!D7)</f>
        <v>% Population self-rated health: "Fair" or "poor", 2020</v>
      </c>
      <c r="E10" s="22">
        <f>IF(ISBLANK(VLOOKUP($A10,Results!$B$4:$CJ$476,4+$E$4)),"",VLOOKUP($A10,Results!$B$4:$CJ$476,4+$E$4))</f>
        <v>22.315539999999999</v>
      </c>
      <c r="F10"/>
      <c r="G10" s="23">
        <f>IF(ISBLANK(VLOOKUP($A10,Results!$B$4:$CJ$476,4+$G$4)),"",VLOOKUP($A10,Results!$B$4:$CJ$5168,4+$G$4))</f>
        <v>20.999876129032256</v>
      </c>
      <c r="H10"/>
      <c r="I10" s="24">
        <f t="shared" si="0"/>
        <v>6.3</v>
      </c>
      <c r="J10" s="19"/>
      <c r="AA10" s="30" t="s">
        <v>11</v>
      </c>
    </row>
    <row r="11" spans="1:27" ht="24.75" customHeight="1" x14ac:dyDescent="0.35">
      <c r="A11" s="81">
        <v>5</v>
      </c>
      <c r="B11" s="35" t="str">
        <f>IF(LEN(Results!C8)=0,"",Results!C8)</f>
        <v>Physical health</v>
      </c>
      <c r="C11" s="36" t="str">
        <f>IF(LEN(Results!E8)=0,"",Results!E8)</f>
        <v>ABS, Deaths, 2023</v>
      </c>
      <c r="D11" s="69" t="str">
        <f>IF(LEN(Results!D8)=0,"",Results!D8)</f>
        <v>Standardized Death Rate 2023</v>
      </c>
      <c r="E11" s="22">
        <f>IF(ISBLANK(VLOOKUP($A11,Results!$B$4:$CJ$476,4+$E$4)),"",VLOOKUP($A11,Results!$B$4:$CJ$476,4+$E$4))</f>
        <v>5.4</v>
      </c>
      <c r="F11"/>
      <c r="G11" s="23">
        <f>IF(ISBLANK(VLOOKUP($A11,Results!$B$4:$CJ$476,4+$G$4)),"",VLOOKUP($A11,Results!$B$4:$CJ$5168,4+$G$4))</f>
        <v>5.0096774193548379</v>
      </c>
      <c r="H11"/>
      <c r="I11" s="24">
        <f t="shared" si="0"/>
        <v>7.8</v>
      </c>
      <c r="J11" s="19"/>
      <c r="AA11" s="30" t="s">
        <v>12</v>
      </c>
    </row>
    <row r="12" spans="1:27" ht="24.75" customHeight="1" x14ac:dyDescent="0.35">
      <c r="A12" s="81">
        <v>6</v>
      </c>
      <c r="B12" s="35" t="str">
        <f>IF(LEN(Results!C9)=0,"",Results!C9)</f>
        <v>Physical health</v>
      </c>
      <c r="C12" s="36" t="str">
        <f>IF(LEN(Results!E9)=0,"",Results!E9)</f>
        <v/>
      </c>
      <c r="D12" s="69" t="str">
        <f>IF(LEN(Results!D9)=0,"",Results!D9)</f>
        <v/>
      </c>
      <c r="E12" s="22" t="str">
        <f>IF(ISBLANK(VLOOKUP($A12,Results!$B$4:$CJ$476,4+$E$4)),"",VLOOKUP($A12,Results!$B$4:$CJ$476,4+$E$4))</f>
        <v/>
      </c>
      <c r="F12"/>
      <c r="G12" s="23" t="str">
        <f>IF(ISBLANK(VLOOKUP($A12,Results!$B$4:$CJ$476,4+$G$4)),"",VLOOKUP($A12,Results!$B$4:$CJ$5168,4+$G$4))</f>
        <v/>
      </c>
      <c r="H12"/>
      <c r="I12" s="24" t="str">
        <f t="shared" si="0"/>
        <v/>
      </c>
      <c r="J12" s="19"/>
      <c r="AA12" s="30" t="s">
        <v>13</v>
      </c>
    </row>
    <row r="13" spans="1:27" ht="24.75" customHeight="1" x14ac:dyDescent="0.35">
      <c r="A13" s="81">
        <v>7</v>
      </c>
      <c r="B13" s="35" t="str">
        <f>IF(LEN(Results!C10)=0,"",Results!C10)</f>
        <v>Physical health</v>
      </c>
      <c r="C13" s="36" t="str">
        <f>IF(LEN(Results!E10)=0,"",Results!E10)</f>
        <v/>
      </c>
      <c r="D13" s="70" t="str">
        <f>IF(LEN(Results!D10)=0,"",Results!D10)</f>
        <v>Obesity</v>
      </c>
      <c r="E13" s="22" t="str">
        <f>IF(ISBLANK(VLOOKUP($A13,Results!$B$4:$CJ$476,4+$E$4)),"",VLOOKUP($A13,Results!$B$4:$CJ$476,4+$E$4))</f>
        <v/>
      </c>
      <c r="F13"/>
      <c r="G13" s="23" t="str">
        <f>IF(ISBLANK(VLOOKUP($A13,Results!$B$4:$CJ$476,4+$G$4)),"",VLOOKUP($A13,Results!$B$4:$CJ$5168,4+$G$4))</f>
        <v/>
      </c>
      <c r="H13"/>
      <c r="I13" s="24" t="str">
        <f t="shared" si="0"/>
        <v/>
      </c>
      <c r="J13" s="19"/>
      <c r="AA13" s="30" t="s">
        <v>14</v>
      </c>
    </row>
    <row r="14" spans="1:27" ht="24.75" customHeight="1" x14ac:dyDescent="0.35">
      <c r="A14" s="81">
        <v>8</v>
      </c>
      <c r="B14" s="35" t="str">
        <f>IF(LEN(Results!C11)=0,"",Results!C11)</f>
        <v>Physical health</v>
      </c>
      <c r="C14" s="36" t="str">
        <f>IF(LEN(Results!E11)=0,"",Results!E11)</f>
        <v>Victorian Population Health Survey 2023</v>
      </c>
      <c r="D14" s="69" t="str">
        <f>IF(LEN(Results!D11)=0,"",Results!D11)</f>
        <v>% Population obese, 2023</v>
      </c>
      <c r="E14" s="22">
        <f>IF(ISBLANK(VLOOKUP($A14,Results!$B$4:$CJ$476,4+$E$4)),"",VLOOKUP($A14,Results!$B$4:$CJ$476,4+$E$4))</f>
        <v>17.005189999999999</v>
      </c>
      <c r="F14"/>
      <c r="G14" s="23">
        <f>IF(ISBLANK(VLOOKUP($A14,Results!$B$4:$CJ$476,4+$G$4)),"",VLOOKUP($A14,Results!$B$4:$CJ$5168,4+$G$4))</f>
        <v>20.625080322580647</v>
      </c>
      <c r="H14"/>
      <c r="I14" s="24">
        <f t="shared" si="0"/>
        <v>-17.600000000000001</v>
      </c>
      <c r="J14" s="19"/>
      <c r="AA14" s="30" t="s">
        <v>15</v>
      </c>
    </row>
    <row r="15" spans="1:27" ht="24.75" customHeight="1" x14ac:dyDescent="0.35">
      <c r="A15" s="81">
        <v>9</v>
      </c>
      <c r="B15" s="35" t="str">
        <f>IF(LEN(Results!C12)=0,"",Results!C12)</f>
        <v>Physical health</v>
      </c>
      <c r="C15" s="36" t="str">
        <f>IF(LEN(Results!E12)=0,"",Results!E12)</f>
        <v/>
      </c>
      <c r="D15" s="69" t="str">
        <f>IF(LEN(Results!D12)=0,"",Results!D12)</f>
        <v/>
      </c>
      <c r="E15" s="22" t="str">
        <f>IF(ISBLANK(VLOOKUP($A15,Results!$B$4:$CJ$476,4+$E$4)),"",VLOOKUP($A15,Results!$B$4:$CJ$476,4+$E$4))</f>
        <v/>
      </c>
      <c r="F15"/>
      <c r="G15" s="23" t="str">
        <f>IF(ISBLANK(VLOOKUP($A15,Results!$B$4:$CJ$476,4+$G$4)),"",VLOOKUP($A15,Results!$B$4:$CJ$5168,4+$G$4))</f>
        <v/>
      </c>
      <c r="H15"/>
      <c r="I15" s="24" t="str">
        <f t="shared" si="0"/>
        <v/>
      </c>
      <c r="J15" s="19"/>
      <c r="AA15" s="30" t="s">
        <v>16</v>
      </c>
    </row>
    <row r="16" spans="1:27" ht="24.75" customHeight="1" x14ac:dyDescent="0.35">
      <c r="A16" s="81">
        <v>10</v>
      </c>
      <c r="B16" s="35" t="str">
        <f>IF(LEN(Results!C13)=0,"",Results!C13)</f>
        <v>Physical health</v>
      </c>
      <c r="C16" s="36" t="str">
        <f>IF(LEN(Results!E13)=0,"",Results!E13)</f>
        <v/>
      </c>
      <c r="D16" s="70" t="str">
        <f>IF(LEN(Results!D13)=0,"",Results!D13)</f>
        <v>Accidents</v>
      </c>
      <c r="E16" s="22" t="str">
        <f>IF(ISBLANK(VLOOKUP($A16,Results!$B$4:$CJ$476,4+$E$4)),"",VLOOKUP($A16,Results!$B$4:$CJ$476,4+$E$4))</f>
        <v/>
      </c>
      <c r="F16"/>
      <c r="G16" s="23" t="str">
        <f>IF(ISBLANK(VLOOKUP($A16,Results!$B$4:$CJ$476,4+$G$4)),"",VLOOKUP($A16,Results!$B$4:$CJ$5168,4+$G$4))</f>
        <v/>
      </c>
      <c r="H16"/>
      <c r="I16" s="24" t="str">
        <f t="shared" si="0"/>
        <v/>
      </c>
      <c r="J16" s="19"/>
      <c r="AA16" s="30" t="s">
        <v>17</v>
      </c>
    </row>
    <row r="17" spans="1:27" ht="24.75" customHeight="1" x14ac:dyDescent="0.35">
      <c r="A17" s="81">
        <v>11</v>
      </c>
      <c r="B17" s="35" t="str">
        <f>IF(LEN(Results!C14)=0,"",Results!C14)</f>
        <v>Physical health</v>
      </c>
      <c r="C17" s="36" t="str">
        <f>IF(LEN(Results!E14)=0,"",Results!E14)</f>
        <v>Dept. Health and Human Service Profiles 2014</v>
      </c>
      <c r="D17" s="69" t="str">
        <f>IF(LEN(Results!D14)=0,"",Results!D14)</f>
        <v>Emergency Department presentations per 1,000 pop., 2014</v>
      </c>
      <c r="E17" s="22">
        <f>IF(ISBLANK(VLOOKUP($A17,Results!$B$4:$CJ$476,4+$E$4)),"",VLOOKUP($A17,Results!$B$4:$CJ$476,4+$E$4))</f>
        <v>267.8</v>
      </c>
      <c r="F17"/>
      <c r="G17" s="23">
        <f>IF(ISBLANK(VLOOKUP($A17,Results!$B$4:$CJ$476,4+$G$4)),"",VLOOKUP($A17,Results!$B$4:$CJ$5168,4+$G$4))</f>
        <v>243.95483870967746</v>
      </c>
      <c r="H17"/>
      <c r="I17" s="24">
        <f t="shared" si="0"/>
        <v>9.7999999999999989</v>
      </c>
      <c r="J17" s="19"/>
      <c r="AA17" s="30" t="s">
        <v>18</v>
      </c>
    </row>
    <row r="18" spans="1:27" ht="24.75" customHeight="1" x14ac:dyDescent="0.35">
      <c r="A18" s="81">
        <v>12</v>
      </c>
      <c r="B18" s="35" t="str">
        <f>IF(LEN(Results!C15)=0,"",Results!C15)</f>
        <v>Physical health</v>
      </c>
      <c r="C18" s="36" t="str">
        <f>IF(LEN(Results!E15)=0,"",Results!E15)</f>
        <v>Dept. Health and Human Service Profiles 2014</v>
      </c>
      <c r="D18" s="69" t="str">
        <f>IF(LEN(Results!D15)=0,"",Results!D15)</f>
        <v>Primary care type presentations at EDs per 1,000 pop, 2014</v>
      </c>
      <c r="E18" s="22">
        <f>IF(ISBLANK(VLOOKUP($A18,Results!$B$4:$CJ$476,4+$E$4)),"",VLOOKUP($A18,Results!$B$4:$CJ$476,4+$E$4))</f>
        <v>94.7</v>
      </c>
      <c r="F18"/>
      <c r="G18" s="23">
        <f>IF(ISBLANK(VLOOKUP($A18,Results!$B$4:$CJ$476,4+$G$4)),"",VLOOKUP($A18,Results!$B$4:$CJ$5168,4+$G$4))</f>
        <v>95.200000000000017</v>
      </c>
      <c r="H18"/>
      <c r="I18" s="24">
        <f t="shared" si="0"/>
        <v>-0.6</v>
      </c>
      <c r="J18" s="19"/>
      <c r="AA18" s="30" t="s">
        <v>19</v>
      </c>
    </row>
    <row r="19" spans="1:27" ht="24.75" customHeight="1" x14ac:dyDescent="0.35">
      <c r="A19" s="81">
        <v>13</v>
      </c>
      <c r="B19" s="35" t="str">
        <f>IF(LEN(Results!C16)=0,"",Results!C16)</f>
        <v>Physical health</v>
      </c>
      <c r="C19" s="36" t="str">
        <f>IF(LEN(Results!E16)=0,"",Results!E16)</f>
        <v/>
      </c>
      <c r="D19" s="69" t="str">
        <f>IF(LEN(Results!D16)=0,"",Results!D16)</f>
        <v/>
      </c>
      <c r="E19" s="22" t="str">
        <f>IF(ISBLANK(VLOOKUP($A19,Results!$B$4:$CJ$476,4+$E$4)),"",VLOOKUP($A19,Results!$B$4:$CJ$476,4+$E$4))</f>
        <v/>
      </c>
      <c r="F19"/>
      <c r="G19" s="23" t="str">
        <f>IF(ISBLANK(VLOOKUP($A19,Results!$B$4:$CJ$476,4+$G$4)),"",VLOOKUP($A19,Results!$B$4:$CJ$5168,4+$G$4))</f>
        <v/>
      </c>
      <c r="H19"/>
      <c r="I19" s="24" t="str">
        <f t="shared" si="0"/>
        <v/>
      </c>
      <c r="J19" s="19"/>
      <c r="AA19" s="30" t="s">
        <v>20</v>
      </c>
    </row>
    <row r="20" spans="1:27" ht="24.75" customHeight="1" x14ac:dyDescent="0.35">
      <c r="A20" s="81">
        <v>14</v>
      </c>
      <c r="B20" s="35" t="str">
        <f>IF(LEN(Results!C17)=0,"",Results!C17)</f>
        <v>Physical health</v>
      </c>
      <c r="C20" s="36" t="str">
        <f>IF(LEN(Results!E17)=0,"",Results!E17)</f>
        <v/>
      </c>
      <c r="D20" s="69" t="str">
        <f>IF(LEN(Results!D17)=0,"",Results!D17)</f>
        <v/>
      </c>
      <c r="E20" s="22" t="str">
        <f>IF(ISBLANK(VLOOKUP($A20,Results!$B$4:$CJ$476,4+$E$4)),"",VLOOKUP($A20,Results!$B$4:$CJ$476,4+$E$4))</f>
        <v/>
      </c>
      <c r="F20"/>
      <c r="G20" s="23" t="str">
        <f>IF(ISBLANK(VLOOKUP($A20,Results!$B$4:$CJ$476,4+$G$4)),"",VLOOKUP($A20,Results!$B$4:$CJ$5168,4+$G$4))</f>
        <v/>
      </c>
      <c r="H20"/>
      <c r="I20" s="24" t="str">
        <f t="shared" si="0"/>
        <v/>
      </c>
      <c r="J20" s="19"/>
      <c r="AA20" s="30" t="s">
        <v>21</v>
      </c>
    </row>
    <row r="21" spans="1:27" ht="24.75" customHeight="1" x14ac:dyDescent="0.35">
      <c r="A21" s="81">
        <v>15</v>
      </c>
      <c r="B21" s="35" t="str">
        <f>IF(LEN(Results!C18)=0,"",Results!C18)</f>
        <v>Physical health</v>
      </c>
      <c r="C21" s="36" t="str">
        <f>IF(LEN(Results!E18)=0,"",Results!E18)</f>
        <v/>
      </c>
      <c r="D21" s="69" t="str">
        <f>IF(LEN(Results!D18)=0,"",Results!D18)</f>
        <v/>
      </c>
      <c r="E21" s="22" t="str">
        <f>IF(ISBLANK(VLOOKUP($A21,Results!$B$4:$CJ$476,4+$E$4)),"",VLOOKUP($A21,Results!$B$4:$CJ$476,4+$E$4))</f>
        <v/>
      </c>
      <c r="F21"/>
      <c r="G21" s="23" t="str">
        <f>IF(ISBLANK(VLOOKUP($A21,Results!$B$4:$CJ$476,4+$G$4)),"",VLOOKUP($A21,Results!$B$4:$CJ$5168,4+$G$4))</f>
        <v/>
      </c>
      <c r="H21"/>
      <c r="I21" s="24" t="str">
        <f t="shared" si="0"/>
        <v/>
      </c>
      <c r="J21" s="19"/>
      <c r="AA21" s="30" t="s">
        <v>22</v>
      </c>
    </row>
    <row r="22" spans="1:27" ht="24.75" customHeight="1" x14ac:dyDescent="0.35">
      <c r="A22" s="81">
        <v>16</v>
      </c>
      <c r="B22" s="35" t="str">
        <f>IF(LEN(Results!C19)=0,"",Results!C19)</f>
        <v>Physical activity</v>
      </c>
      <c r="C22" s="33" t="str">
        <f>IF(LEN(Results!E19)=0,"",Results!E19)</f>
        <v/>
      </c>
      <c r="D22" s="34" t="str">
        <f>IF(LEN(Results!D19)=0,"",Results!D19)</f>
        <v>PHYSICAL ACTIVITY</v>
      </c>
      <c r="E22" t="str">
        <f>IF(ISBLANK(VLOOKUP($A22,Results!$B$4:$CJ$476,4+$E$4)),"",VLOOKUP($A22,Results!$B$4:$CJ$476,4+$E$4))</f>
        <v/>
      </c>
      <c r="F22"/>
      <c r="G22" t="str">
        <f>IF(ISBLANK(VLOOKUP($A22,Results!$B$4:$CJ$476,4+$G$4)),"",VLOOKUP($A22,Results!$B$4:$CJ$5168,4+$G$4))</f>
        <v/>
      </c>
      <c r="H22"/>
      <c r="I22" t="str">
        <f t="shared" si="0"/>
        <v/>
      </c>
      <c r="J22" s="19"/>
      <c r="AA22" s="30" t="s">
        <v>23</v>
      </c>
    </row>
    <row r="23" spans="1:27" ht="24.75" customHeight="1" x14ac:dyDescent="0.35">
      <c r="A23" s="81">
        <v>17</v>
      </c>
      <c r="B23" s="35" t="str">
        <f>IF(LEN(Results!C20)=0,"",Results!C20)</f>
        <v>Physical activity</v>
      </c>
      <c r="C23" s="36" t="str">
        <f>IF(LEN(Results!E20)=0,"",Results!E20)</f>
        <v>Victorian Population Health Survey 2023</v>
      </c>
      <c r="D23" s="69" t="str">
        <f>IF(LEN(Results!D20)=0,"",Results!D20)</f>
        <v>Did not do any moderate to vigorous physical activity in the past week 2023</v>
      </c>
      <c r="E23" s="22">
        <f>IF(ISBLANK(VLOOKUP($A23,Results!$B$4:$CJ$476,4+$E$4)),"",VLOOKUP($A23,Results!$B$4:$CJ$476,4+$E$4))</f>
        <v>19.967739999999999</v>
      </c>
      <c r="F23"/>
      <c r="G23" s="23">
        <f>IF(ISBLANK(VLOOKUP($A23,Results!$B$4:$CJ$476,4+$G$4)),"",VLOOKUP($A23,Results!$B$4:$CJ$5168,4+$G$4))</f>
        <v>15.249914709677419</v>
      </c>
      <c r="H23"/>
      <c r="I23" s="24">
        <f t="shared" si="0"/>
        <v>31</v>
      </c>
      <c r="J23" s="19"/>
      <c r="AA23" s="30" t="s">
        <v>24</v>
      </c>
    </row>
    <row r="24" spans="1:27" ht="24.75" customHeight="1" x14ac:dyDescent="0.35">
      <c r="A24" s="81">
        <v>18</v>
      </c>
      <c r="B24" s="35" t="str">
        <f>IF(LEN(Results!C21)=0,"",Results!C21)</f>
        <v>Physical activity</v>
      </c>
      <c r="C24" s="36" t="str">
        <f>IF(LEN(Results!E21)=0,"",Results!E21)</f>
        <v>Victorian Population Health Survey 2023</v>
      </c>
      <c r="D24" s="69" t="str">
        <f>IF(LEN(Results!D21)=0,"",Results!D21)</f>
        <v>Sit for 8 hrs or more on a typical weekday 2023</v>
      </c>
      <c r="E24" s="22">
        <f>IF(ISBLANK(VLOOKUP($A24,Results!$B$4:$CJ$476,4+$E$4)),"",VLOOKUP($A24,Results!$B$4:$CJ$476,4+$E$4))</f>
        <v>26.907109999999999</v>
      </c>
      <c r="F24"/>
      <c r="G24" s="23">
        <f>IF(ISBLANK(VLOOKUP($A24,Results!$B$4:$CJ$476,4+$G$4)),"",VLOOKUP($A24,Results!$B$4:$CJ$5168,4+$G$4))</f>
        <v>30.17669193548387</v>
      </c>
      <c r="H24"/>
      <c r="I24" s="24">
        <f t="shared" si="0"/>
        <v>-10.9</v>
      </c>
      <c r="J24" s="19"/>
      <c r="AA24" s="30" t="s">
        <v>25</v>
      </c>
    </row>
    <row r="25" spans="1:27" ht="24.75" customHeight="1" x14ac:dyDescent="0.35">
      <c r="A25" s="81">
        <v>19</v>
      </c>
      <c r="B25" s="35" t="str">
        <f>IF(LEN(Results!C22)=0,"",Results!C22)</f>
        <v>Physical activity</v>
      </c>
      <c r="C25" s="36" t="str">
        <f>IF(LEN(Results!E22)=0,"",Results!E22)</f>
        <v>2015 VicHealth Indicators Survey</v>
      </c>
      <c r="D25" s="69" t="str">
        <f>IF(LEN(Results!D22)=0,"",Results!D22)</f>
        <v>Participation in any organized physical activity, weekly: 2015</v>
      </c>
      <c r="E25" s="22">
        <f>IF(ISBLANK(VLOOKUP($A25,Results!$B$4:$CJ$476,4+$E$4)),"",VLOOKUP($A25,Results!$B$4:$CJ$476,4+$E$4))</f>
        <v>15.7</v>
      </c>
      <c r="F25"/>
      <c r="G25" s="23">
        <f>IF(ISBLANK(VLOOKUP($A25,Results!$B$4:$CJ$476,4+$G$4)),"",VLOOKUP($A25,Results!$B$4:$CJ$5168,4+$G$4))</f>
        <v>29.635483870967736</v>
      </c>
      <c r="H25"/>
      <c r="I25" s="24">
        <f t="shared" si="0"/>
        <v>-47.1</v>
      </c>
      <c r="J25" s="19"/>
      <c r="AA25" s="30" t="s">
        <v>26</v>
      </c>
    </row>
    <row r="26" spans="1:27" ht="24.75" customHeight="1" x14ac:dyDescent="0.35">
      <c r="A26" s="81">
        <v>20</v>
      </c>
      <c r="B26" s="35" t="str">
        <f>IF(LEN(Results!C23)=0,"",Results!C23)</f>
        <v>Physical activity</v>
      </c>
      <c r="C26" s="36" t="str">
        <f>IF(LEN(Results!E23)=0,"",Results!E23)</f>
        <v>2015 VicHealth Indicators Survey</v>
      </c>
      <c r="D26" s="69" t="str">
        <f>IF(LEN(Results!D23)=0,"",Results!D23)</f>
        <v>Participation in physical activity organized by a fitness, leisure or indoor sports center, weekly: 2015</v>
      </c>
      <c r="E26" s="22">
        <f>IF(ISBLANK(VLOOKUP($A26,Results!$B$4:$CJ$476,4+$E$4)),"",VLOOKUP($A26,Results!$B$4:$CJ$476,4+$E$4))</f>
        <v>6.5</v>
      </c>
      <c r="F26"/>
      <c r="G26" s="23">
        <f>IF(ISBLANK(VLOOKUP($A26,Results!$B$4:$CJ$476,4+$G$4)),"",VLOOKUP($A26,Results!$B$4:$CJ$5168,4+$G$4))</f>
        <v>10.419354838709678</v>
      </c>
      <c r="H26"/>
      <c r="I26" s="24">
        <f t="shared" si="0"/>
        <v>-37.700000000000003</v>
      </c>
      <c r="J26" s="19"/>
      <c r="AA26" s="30" t="s">
        <v>0</v>
      </c>
    </row>
    <row r="27" spans="1:27" ht="24.75" customHeight="1" x14ac:dyDescent="0.35">
      <c r="A27" s="81">
        <v>21</v>
      </c>
      <c r="B27" s="35" t="str">
        <f>IF(LEN(Results!C24)=0,"",Results!C24)</f>
        <v>Physical activity</v>
      </c>
      <c r="C27" s="36" t="str">
        <f>IF(LEN(Results!E24)=0,"",Results!E24)</f>
        <v>2015 VicHealth Indicators Survey</v>
      </c>
      <c r="D27" s="69" t="str">
        <f>IF(LEN(Results!D24)=0,"",Results!D24)</f>
        <v>Participation in physical activity organized by a sports club or association, weekly: 2015</v>
      </c>
      <c r="E27" s="22">
        <f>IF(ISBLANK(VLOOKUP($A27,Results!$B$4:$CJ$476,4+$E$4)),"",VLOOKUP($A27,Results!$B$4:$CJ$476,4+$E$4))</f>
        <v>4.8</v>
      </c>
      <c r="F27"/>
      <c r="G27" s="23">
        <f>IF(ISBLANK(VLOOKUP($A27,Results!$B$4:$CJ$476,4+$G$4)),"",VLOOKUP($A27,Results!$B$4:$CJ$5168,4+$G$4))</f>
        <v>8.7354838709677409</v>
      </c>
      <c r="H27"/>
      <c r="I27" s="24">
        <f t="shared" si="0"/>
        <v>-45.1</v>
      </c>
      <c r="J27" s="19"/>
      <c r="AA27" s="30" t="s">
        <v>27</v>
      </c>
    </row>
    <row r="28" spans="1:27" ht="24.75" customHeight="1" x14ac:dyDescent="0.35">
      <c r="A28" s="81">
        <v>22</v>
      </c>
      <c r="B28" s="35" t="str">
        <f>IF(LEN(Results!C25)=0,"",Results!C25)</f>
        <v>Physical activity</v>
      </c>
      <c r="C28" s="36" t="str">
        <f>IF(LEN(Results!E25)=0,"",Results!E25)</f>
        <v>2015 VicHealth Indicators Survey</v>
      </c>
      <c r="D28" s="69" t="str">
        <f>IF(LEN(Results!D25)=0,"",Results!D25)</f>
        <v>Participation in any non-organized physical activity, weekly: 2015</v>
      </c>
      <c r="E28" s="22">
        <f>IF(ISBLANK(VLOOKUP($A28,Results!$B$4:$CJ$476,4+$E$4)),"",VLOOKUP($A28,Results!$B$4:$CJ$476,4+$E$4))</f>
        <v>60</v>
      </c>
      <c r="F28"/>
      <c r="G28" s="23">
        <f>IF(ISBLANK(VLOOKUP($A28,Results!$B$4:$CJ$476,4+$G$4)),"",VLOOKUP($A28,Results!$B$4:$CJ$5168,4+$G$4))</f>
        <v>71.151612903225796</v>
      </c>
      <c r="H28"/>
      <c r="I28" s="24">
        <f t="shared" si="0"/>
        <v>-15.7</v>
      </c>
      <c r="J28" s="19"/>
      <c r="AA28" s="30" t="s">
        <v>28</v>
      </c>
    </row>
    <row r="29" spans="1:27" ht="24.75" customHeight="1" x14ac:dyDescent="0.35">
      <c r="A29" s="81">
        <v>23</v>
      </c>
      <c r="B29" s="35" t="str">
        <f>IF(LEN(Results!C26)=0,"",Results!C26)</f>
        <v>Physical activity</v>
      </c>
      <c r="C29" s="36" t="str">
        <f>IF(LEN(Results!E26)=0,"",Results!E26)</f>
        <v>2015 VicHealth Indicators Survey</v>
      </c>
      <c r="D29" s="69" t="str">
        <f>IF(LEN(Results!D26)=0,"",Results!D26)</f>
        <v>Participation in non-organized activity, weekly: usual activity - walking: 2015</v>
      </c>
      <c r="E29" s="22">
        <f>IF(ISBLANK(VLOOKUP($A29,Results!$B$4:$CJ$476,4+$E$4)),"",VLOOKUP($A29,Results!$B$4:$CJ$476,4+$E$4))</f>
        <v>43</v>
      </c>
      <c r="F29"/>
      <c r="G29" s="23">
        <f>IF(ISBLANK(VLOOKUP($A29,Results!$B$4:$CJ$476,4+$G$4)),"",VLOOKUP($A29,Results!$B$4:$CJ$5168,4+$G$4))</f>
        <v>50.338709677419345</v>
      </c>
      <c r="H29"/>
      <c r="I29" s="24">
        <f t="shared" si="0"/>
        <v>-14.6</v>
      </c>
      <c r="J29" s="19"/>
      <c r="AA29" s="30" t="s">
        <v>29</v>
      </c>
    </row>
    <row r="30" spans="1:27" ht="24.75" customHeight="1" x14ac:dyDescent="0.35">
      <c r="A30" s="81">
        <v>24</v>
      </c>
      <c r="B30" s="35" t="str">
        <f>IF(LEN(Results!C27)=0,"",Results!C27)</f>
        <v>Physical activity</v>
      </c>
      <c r="C30" s="36" t="str">
        <f>IF(LEN(Results!E27)=0,"",Results!E27)</f>
        <v>2015 VicHealth Indicators Survey</v>
      </c>
      <c r="D30" s="69" t="str">
        <f>IF(LEN(Results!D27)=0,"",Results!D27)</f>
        <v>Participation in non-organized activity, weekly: usual activity - jogging or running: 2015</v>
      </c>
      <c r="E30" s="22">
        <f>IF(ISBLANK(VLOOKUP($A30,Results!$B$4:$CJ$476,4+$E$4)),"",VLOOKUP($A30,Results!$B$4:$CJ$476,4+$E$4))</f>
        <v>12.2</v>
      </c>
      <c r="F30"/>
      <c r="G30" s="23">
        <f>IF(ISBLANK(VLOOKUP($A30,Results!$B$4:$CJ$476,4+$G$4)),"",VLOOKUP($A30,Results!$B$4:$CJ$5168,4+$G$4))</f>
        <v>15.132258064516128</v>
      </c>
      <c r="H30"/>
      <c r="I30" s="24">
        <f t="shared" si="0"/>
        <v>-19.400000000000002</v>
      </c>
      <c r="J30" s="19"/>
      <c r="AA30" s="30" t="s">
        <v>30</v>
      </c>
    </row>
    <row r="31" spans="1:27" ht="24.75" customHeight="1" x14ac:dyDescent="0.35">
      <c r="A31" s="81">
        <v>25</v>
      </c>
      <c r="B31" s="35" t="str">
        <f>IF(LEN(Results!C28)=0,"",Results!C28)</f>
        <v>Physical activity</v>
      </c>
      <c r="C31" s="36" t="str">
        <f>IF(LEN(Results!E28)=0,"",Results!E28)</f>
        <v>2015 VicHealth Indicators Survey</v>
      </c>
      <c r="D31" s="69" t="str">
        <f>IF(LEN(Results!D28)=0,"",Results!D28)</f>
        <v>Participation in non-organized activity, weekly: usual activity - gym or fitness: 2015</v>
      </c>
      <c r="E31" s="22">
        <f>IF(ISBLANK(VLOOKUP($A31,Results!$B$4:$CJ$476,4+$E$4)),"",VLOOKUP($A31,Results!$B$4:$CJ$476,4+$E$4))</f>
        <v>7.6</v>
      </c>
      <c r="F31"/>
      <c r="G31" s="23">
        <f>IF(ISBLANK(VLOOKUP($A31,Results!$B$4:$CJ$476,4+$G$4)),"",VLOOKUP($A31,Results!$B$4:$CJ$5168,4+$G$4))</f>
        <v>12.267741935483869</v>
      </c>
      <c r="H31"/>
      <c r="I31" s="24">
        <f t="shared" si="0"/>
        <v>-38.1</v>
      </c>
      <c r="J31" s="19"/>
      <c r="AA31" s="30" t="s">
        <v>31</v>
      </c>
    </row>
    <row r="32" spans="1:27" ht="24.75" customHeight="1" x14ac:dyDescent="0.35">
      <c r="A32" s="81">
        <v>26</v>
      </c>
      <c r="B32" s="35" t="str">
        <f>IF(LEN(Results!C29)=0,"",Results!C29)</f>
        <v>Physical activity</v>
      </c>
      <c r="C32" s="36" t="str">
        <f>IF(LEN(Results!E29)=0,"",Results!E29)</f>
        <v>Victorian Population Health Survey 2014</v>
      </c>
      <c r="D32" s="69" t="str">
        <f>IF(LEN(Results!D29)=0,"",Results!D29)</f>
        <v>Days Cycled for Transport, for trips longer than 10 mins, in past week - NONE, adults: 2014</v>
      </c>
      <c r="E32" s="22">
        <f>IF(ISBLANK(VLOOKUP($A32,Results!$B$4:$CJ$476,4+$E$4)),"",VLOOKUP($A32,Results!$B$4:$CJ$476,4+$E$4))</f>
        <v>97.1</v>
      </c>
      <c r="F32"/>
      <c r="G32" s="23">
        <f>IF(ISBLANK(VLOOKUP($A32,Results!$B$4:$CJ$476,4+$G$4)),"",VLOOKUP($A32,Results!$B$4:$CJ$5168,4+$G$4))</f>
        <v>92.396774193548396</v>
      </c>
      <c r="H32"/>
      <c r="I32" s="24">
        <f t="shared" si="0"/>
        <v>5.0999999999999996</v>
      </c>
      <c r="J32" s="19"/>
      <c r="AA32" s="30" t="s">
        <v>32</v>
      </c>
    </row>
    <row r="33" spans="1:27" ht="24.75" customHeight="1" x14ac:dyDescent="0.35">
      <c r="A33" s="81">
        <v>27</v>
      </c>
      <c r="B33" s="35" t="str">
        <f>IF(LEN(Results!C30)=0,"",Results!C30)</f>
        <v>Physical activity</v>
      </c>
      <c r="C33" s="36" t="str">
        <f>IF(LEN(Results!E30)=0,"",Results!E30)</f>
        <v>Victorian Population Health Survey 2014</v>
      </c>
      <c r="D33" s="69" t="str">
        <f>IF(LEN(Results!D30)=0,"",Results!D30)</f>
        <v>Days walked for Transport, for trips longer than 10 mins, in past week - 4 or more days, adults: 2014</v>
      </c>
      <c r="E33" s="22">
        <f>IF(ISBLANK(VLOOKUP($A33,Results!$B$4:$CJ$476,4+$E$4)),"",VLOOKUP($A33,Results!$B$4:$CJ$476,4+$E$4))</f>
        <v>14.1</v>
      </c>
      <c r="F33"/>
      <c r="G33" s="23">
        <f>IF(ISBLANK(VLOOKUP($A33,Results!$B$4:$CJ$476,4+$G$4)),"",VLOOKUP($A33,Results!$B$4:$CJ$5168,4+$G$4))</f>
        <v>20.296774193548384</v>
      </c>
      <c r="H33"/>
      <c r="I33" s="24">
        <f t="shared" si="0"/>
        <v>-30.6</v>
      </c>
      <c r="J33" s="19"/>
      <c r="AA33" s="30" t="s">
        <v>33</v>
      </c>
    </row>
    <row r="34" spans="1:27" ht="24.75" customHeight="1" x14ac:dyDescent="0.35">
      <c r="A34" s="81">
        <v>28</v>
      </c>
      <c r="B34" s="35" t="str">
        <f>IF(LEN(Results!C31)=0,"",Results!C31)</f>
        <v>Physical activity</v>
      </c>
      <c r="C34" s="36" t="str">
        <f>IF(LEN(Results!E31)=0,"",Results!E31)</f>
        <v/>
      </c>
      <c r="D34" s="69" t="str">
        <f>IF(LEN(Results!D31)=0,"",Results!D31)</f>
        <v/>
      </c>
      <c r="E34" s="22" t="str">
        <f>IF(ISBLANK(VLOOKUP($A34,Results!$B$4:$CJ$476,4+$E$4)),"",VLOOKUP($A34,Results!$B$4:$CJ$476,4+$E$4))</f>
        <v/>
      </c>
      <c r="F34"/>
      <c r="G34" s="23" t="str">
        <f>IF(ISBLANK(VLOOKUP($A34,Results!$B$4:$CJ$476,4+$G$4)),"",VLOOKUP($A34,Results!$B$4:$CJ$5168,4+$G$4))</f>
        <v/>
      </c>
      <c r="H34"/>
      <c r="I34" s="24" t="str">
        <f t="shared" si="0"/>
        <v/>
      </c>
      <c r="J34" s="19"/>
      <c r="AA34" s="30" t="s">
        <v>34</v>
      </c>
    </row>
    <row r="35" spans="1:27" ht="24.75" customHeight="1" x14ac:dyDescent="0.35">
      <c r="A35" s="81">
        <v>29</v>
      </c>
      <c r="B35" s="35" t="str">
        <f>IF(LEN(Results!C32)=0,"",Results!C32)</f>
        <v>Physical activity</v>
      </c>
      <c r="C35" s="36" t="str">
        <f>IF(LEN(Results!E32)=0,"",Results!E32)</f>
        <v/>
      </c>
      <c r="D35" s="69" t="str">
        <f>IF(LEN(Results!D32)=0,"",Results!D32)</f>
        <v/>
      </c>
      <c r="E35" s="22" t="str">
        <f>IF(ISBLANK(VLOOKUP($A35,Results!$B$4:$CJ$476,4+$E$4)),"",VLOOKUP($A35,Results!$B$4:$CJ$476,4+$E$4))</f>
        <v/>
      </c>
      <c r="F35"/>
      <c r="G35" s="23" t="str">
        <f>IF(ISBLANK(VLOOKUP($A35,Results!$B$4:$CJ$476,4+$G$4)),"",VLOOKUP($A35,Results!$B$4:$CJ$5168,4+$G$4))</f>
        <v/>
      </c>
      <c r="H35"/>
      <c r="I35" s="24" t="str">
        <f t="shared" si="0"/>
        <v/>
      </c>
      <c r="J35" s="19"/>
      <c r="AA35" s="30" t="s">
        <v>35</v>
      </c>
    </row>
    <row r="36" spans="1:27" ht="24.75" customHeight="1" x14ac:dyDescent="0.35">
      <c r="A36" s="81">
        <v>30</v>
      </c>
      <c r="B36" s="35" t="str">
        <f>IF(LEN(Results!C33)=0,"",Results!C33)</f>
        <v>Physical activity</v>
      </c>
      <c r="C36" s="36" t="str">
        <f>IF(LEN(Results!E33)=0,"",Results!E33)</f>
        <v/>
      </c>
      <c r="D36" s="69" t="str">
        <f>IF(LEN(Results!D33)=0,"",Results!D33)</f>
        <v/>
      </c>
      <c r="E36" s="22" t="str">
        <f>IF(ISBLANK(VLOOKUP($A36,Results!$B$4:$CJ$476,4+$E$4)),"",VLOOKUP($A36,Results!$B$4:$CJ$476,4+$E$4))</f>
        <v/>
      </c>
      <c r="F36"/>
      <c r="G36" s="23" t="str">
        <f>IF(ISBLANK(VLOOKUP($A36,Results!$B$4:$CJ$476,4+$G$4)),"",VLOOKUP($A36,Results!$B$4:$CJ$5168,4+$G$4))</f>
        <v/>
      </c>
      <c r="H36"/>
      <c r="I36" s="24" t="str">
        <f t="shared" si="0"/>
        <v/>
      </c>
      <c r="J36" s="19"/>
      <c r="AA36" s="30" t="s">
        <v>36</v>
      </c>
    </row>
    <row r="37" spans="1:27" ht="24.75" customHeight="1" x14ac:dyDescent="0.35">
      <c r="A37" s="81">
        <v>31</v>
      </c>
      <c r="B37" s="35" t="str">
        <f>IF(LEN(Results!C34)=0,"",Results!C34)</f>
        <v>Nutrition</v>
      </c>
      <c r="C37" s="33" t="str">
        <f>IF(LEN(Results!E34)=0,"",Results!E34)</f>
        <v/>
      </c>
      <c r="D37" s="34" t="str">
        <f>IF(LEN(Results!D34)=0,"",Results!D34)</f>
        <v>NUTRITION</v>
      </c>
      <c r="E37" t="str">
        <f>IF(ISBLANK(VLOOKUP($A37,Results!$B$4:$CJ$476,4+$E$4)),"",VLOOKUP($A37,Results!$B$4:$CJ$476,4+$E$4))</f>
        <v/>
      </c>
      <c r="F37"/>
      <c r="G37" t="str">
        <f>IF(ISBLANK(VLOOKUP($A37,Results!$B$4:$CJ$476,4+$G$4)),"",VLOOKUP($A37,Results!$B$4:$CJ$5168,4+$G$4))</f>
        <v/>
      </c>
      <c r="H37"/>
      <c r="I37" t="str">
        <f t="shared" si="0"/>
        <v/>
      </c>
      <c r="J37" s="19"/>
      <c r="AA37" s="30" t="s">
        <v>37</v>
      </c>
    </row>
    <row r="38" spans="1:27" ht="24.75" customHeight="1" x14ac:dyDescent="0.35">
      <c r="A38" s="81">
        <v>32</v>
      </c>
      <c r="B38" s="35" t="str">
        <f>IF(LEN(Results!C35)=0,"",Results!C35)</f>
        <v>Nutrition</v>
      </c>
      <c r="C38" s="36" t="str">
        <f>IF(LEN(Results!E35)=0,"",Results!E35)</f>
        <v/>
      </c>
      <c r="D38" s="70" t="str">
        <f>IF(LEN(Results!D35)=0,"",Results!D35)</f>
        <v>Fruit &amp; vegetable consumption</v>
      </c>
      <c r="E38" s="22" t="str">
        <f>IF(ISBLANK(VLOOKUP($A38,Results!$B$4:$CJ$476,4+$E$4)),"",VLOOKUP($A38,Results!$B$4:$CJ$476,4+$E$4))</f>
        <v/>
      </c>
      <c r="F38"/>
      <c r="G38" s="23" t="str">
        <f>IF(ISBLANK(VLOOKUP($A38,Results!$B$4:$CJ$476,4+$G$4)),"",VLOOKUP($A38,Results!$B$4:$CJ$5168,4+$G$4))</f>
        <v/>
      </c>
      <c r="H38"/>
      <c r="I38" s="24" t="str">
        <f t="shared" si="0"/>
        <v/>
      </c>
      <c r="J38" s="19"/>
      <c r="AA38" s="30" t="s">
        <v>38</v>
      </c>
    </row>
    <row r="39" spans="1:27" ht="24.75" customHeight="1" x14ac:dyDescent="0.35">
      <c r="A39" s="81">
        <v>33</v>
      </c>
      <c r="B39" s="35" t="str">
        <f>IF(LEN(Results!C36)=0,"",Results!C36)</f>
        <v>Nutrition</v>
      </c>
      <c r="C39" s="36" t="str">
        <f>IF(LEN(Results!E36)=0,"",Results!E36)</f>
        <v>Victorian Population Health Survey 2017</v>
      </c>
      <c r="D39" s="69" t="str">
        <f>IF(LEN(Results!D36)=0,"",Results!D36)</f>
        <v>Did not meet dietary guidelines for either fruit or veg consumption, 2017</v>
      </c>
      <c r="E39" s="22">
        <f>IF(ISBLANK(VLOOKUP($A39,Results!$B$4:$CJ$476,4+$E$4)),"",VLOOKUP($A39,Results!$B$4:$CJ$476,4+$E$4))</f>
        <v>53.71</v>
      </c>
      <c r="F39"/>
      <c r="G39" s="23">
        <f>IF(ISBLANK(VLOOKUP($A39,Results!$B$4:$CJ$476,4+$G$4)),"",VLOOKUP($A39,Results!$B$4:$CJ$5168,4+$G$4))</f>
        <v>51.010322580645159</v>
      </c>
      <c r="H39"/>
      <c r="I39" s="24">
        <f t="shared" si="0"/>
        <v>5.3</v>
      </c>
      <c r="J39" s="19"/>
      <c r="AA39" s="30" t="s">
        <v>39</v>
      </c>
    </row>
    <row r="40" spans="1:27" ht="24.75" customHeight="1" x14ac:dyDescent="0.35">
      <c r="A40" s="81">
        <v>34</v>
      </c>
      <c r="B40" s="35" t="str">
        <f>IF(LEN(Results!C37)=0,"",Results!C37)</f>
        <v>Nutrition</v>
      </c>
      <c r="C40" s="36" t="str">
        <f>IF(LEN(Results!E37)=0,"",Results!E37)</f>
        <v>Victorian Population Health Survey 2017</v>
      </c>
      <c r="D40" s="69" t="str">
        <f>IF(LEN(Results!D37)=0,"",Results!D37)</f>
        <v>Met fruit consumption guidelines, 2017</v>
      </c>
      <c r="E40" s="22">
        <f>IF(ISBLANK(VLOOKUP($A40,Results!$B$4:$CJ$476,4+$E$4)),"",VLOOKUP($A40,Results!$B$4:$CJ$476,4+$E$4))</f>
        <v>37.92</v>
      </c>
      <c r="F40"/>
      <c r="G40" s="23">
        <f>IF(ISBLANK(VLOOKUP($A40,Results!$B$4:$CJ$476,4+$G$4)),"",VLOOKUP($A40,Results!$B$4:$CJ$5168,4+$G$4))</f>
        <v>43.82322580645161</v>
      </c>
      <c r="H40"/>
      <c r="I40" s="24">
        <f t="shared" si="0"/>
        <v>-13.5</v>
      </c>
      <c r="J40" s="19"/>
      <c r="AA40" s="30" t="s">
        <v>40</v>
      </c>
    </row>
    <row r="41" spans="1:27" ht="24.75" customHeight="1" x14ac:dyDescent="0.35">
      <c r="A41" s="81">
        <v>35</v>
      </c>
      <c r="B41" s="35" t="str">
        <f>IF(LEN(Results!C38)=0,"",Results!C38)</f>
        <v>Nutrition</v>
      </c>
      <c r="C41" s="36" t="str">
        <f>IF(LEN(Results!E38)=0,"",Results!E38)</f>
        <v>Victorian Population Health Survey 2017</v>
      </c>
      <c r="D41" s="69" t="str">
        <f>IF(LEN(Results!D38)=0,"",Results!D38)</f>
        <v>Met vegetable consumption guidelines , 2017</v>
      </c>
      <c r="E41" s="22">
        <f>IF(ISBLANK(VLOOKUP($A41,Results!$B$4:$CJ$476,4+$E$4)),"",VLOOKUP($A41,Results!$B$4:$CJ$476,4+$E$4))</f>
        <v>1.49</v>
      </c>
      <c r="F41"/>
      <c r="G41" s="23">
        <f>IF(ISBLANK(VLOOKUP($A41,Results!$B$4:$CJ$476,4+$G$4)),"",VLOOKUP($A41,Results!$B$4:$CJ$5168,4+$G$4))</f>
        <v>5.2574193548387083</v>
      </c>
      <c r="H41"/>
      <c r="I41" s="24">
        <f t="shared" si="0"/>
        <v>-71.699999999999989</v>
      </c>
      <c r="J41" s="19"/>
      <c r="AA41" s="30" t="s">
        <v>41</v>
      </c>
    </row>
    <row r="42" spans="1:27" ht="24.75" customHeight="1" x14ac:dyDescent="0.35">
      <c r="A42" s="81">
        <v>36</v>
      </c>
      <c r="B42" s="35" t="str">
        <f>IF(LEN(Results!C39)=0,"",Results!C39)</f>
        <v>Nutrition</v>
      </c>
      <c r="C42" s="36" t="str">
        <f>IF(LEN(Results!E39)=0,"",Results!E39)</f>
        <v/>
      </c>
      <c r="D42" s="69" t="str">
        <f>IF(LEN(Results!D39)=0,"",Results!D39)</f>
        <v/>
      </c>
      <c r="E42" s="22" t="str">
        <f>IF(ISBLANK(VLOOKUP($A42,Results!$B$4:$CJ$476,4+$E$4)),"",VLOOKUP($A42,Results!$B$4:$CJ$476,4+$E$4))</f>
        <v/>
      </c>
      <c r="F42"/>
      <c r="G42" s="23" t="str">
        <f>IF(ISBLANK(VLOOKUP($A42,Results!$B$4:$CJ$476,4+$G$4)),"",VLOOKUP($A42,Results!$B$4:$CJ$5168,4+$G$4))</f>
        <v/>
      </c>
      <c r="H42"/>
      <c r="I42" s="24" t="str">
        <f t="shared" si="0"/>
        <v/>
      </c>
      <c r="J42" s="19"/>
      <c r="AA42" s="30" t="s">
        <v>42</v>
      </c>
    </row>
    <row r="43" spans="1:27" ht="24.75" customHeight="1" x14ac:dyDescent="0.35">
      <c r="A43" s="81">
        <v>37</v>
      </c>
      <c r="B43" s="35" t="str">
        <f>IF(LEN(Results!C40)=0,"",Results!C40)</f>
        <v>Nutrition</v>
      </c>
      <c r="C43" s="36" t="str">
        <f>IF(LEN(Results!E40)=0,"",Results!E40)</f>
        <v/>
      </c>
      <c r="D43" s="70" t="str">
        <f>IF(LEN(Results!D40)=0,"",Results!D40)</f>
        <v>Take-away foods</v>
      </c>
      <c r="E43" s="22" t="str">
        <f>IF(ISBLANK(VLOOKUP($A43,Results!$B$4:$CJ$476,4+$E$4)),"",VLOOKUP($A43,Results!$B$4:$CJ$476,4+$E$4))</f>
        <v/>
      </c>
      <c r="F43"/>
      <c r="G43" s="23" t="str">
        <f>IF(ISBLANK(VLOOKUP($A43,Results!$B$4:$CJ$476,4+$G$4)),"",VLOOKUP($A43,Results!$B$4:$CJ$5168,4+$G$4))</f>
        <v/>
      </c>
      <c r="H43"/>
      <c r="I43" s="24" t="str">
        <f t="shared" si="0"/>
        <v/>
      </c>
      <c r="J43" s="19"/>
      <c r="AA43" s="30" t="s">
        <v>43</v>
      </c>
    </row>
    <row r="44" spans="1:27" ht="24.75" customHeight="1" x14ac:dyDescent="0.35">
      <c r="A44" s="81">
        <v>38</v>
      </c>
      <c r="B44" s="35" t="str">
        <f>IF(LEN(Results!C41)=0,"",Results!C41)</f>
        <v>Nutrition</v>
      </c>
      <c r="C44" s="36" t="str">
        <f>IF(LEN(Results!E41)=0,"",Results!E41)</f>
        <v>Victorian Population Health Survey 2017</v>
      </c>
      <c r="D44" s="69" t="str">
        <f>IF(LEN(Results!D41)=0,"",Results!D41)</f>
        <v>Consume take-away meals, or snacks, more than once a week, 2017</v>
      </c>
      <c r="E44" s="22">
        <f>IF(ISBLANK(VLOOKUP($A44,Results!$B$4:$CJ$476,4+$E$4)),"",VLOOKUP($A44,Results!$B$4:$CJ$476,4+$E$4))</f>
        <v>15.3</v>
      </c>
      <c r="F44"/>
      <c r="G44" s="23">
        <f>IF(ISBLANK(VLOOKUP($A44,Results!$B$4:$CJ$476,4+$G$4)),"",VLOOKUP($A44,Results!$B$4:$CJ$5168,4+$G$4))</f>
        <v>15.21935483870968</v>
      </c>
      <c r="H44"/>
      <c r="I44" s="24">
        <f t="shared" si="0"/>
        <v>0.6</v>
      </c>
      <c r="J44" s="19"/>
      <c r="AA44" s="30" t="s">
        <v>44</v>
      </c>
    </row>
    <row r="45" spans="1:27" ht="24.75" customHeight="1" x14ac:dyDescent="0.35">
      <c r="A45" s="81">
        <v>39</v>
      </c>
      <c r="B45" s="35" t="str">
        <f>IF(LEN(Results!C42)=0,"",Results!C42)</f>
        <v>Nutrition</v>
      </c>
      <c r="C45" s="36" t="str">
        <f>IF(LEN(Results!E42)=0,"",Results!E42)</f>
        <v/>
      </c>
      <c r="D45" s="69" t="str">
        <f>IF(LEN(Results!D42)=0,"",Results!D42)</f>
        <v/>
      </c>
      <c r="E45" s="22" t="str">
        <f>IF(ISBLANK(VLOOKUP($A45,Results!$B$4:$CJ$476,4+$E$4)),"",VLOOKUP($A45,Results!$B$4:$CJ$476,4+$E$4))</f>
        <v/>
      </c>
      <c r="F45"/>
      <c r="G45" s="23" t="str">
        <f>IF(ISBLANK(VLOOKUP($A45,Results!$B$4:$CJ$476,4+$G$4)),"",VLOOKUP($A45,Results!$B$4:$CJ$5168,4+$G$4))</f>
        <v/>
      </c>
      <c r="H45"/>
      <c r="I45" s="24" t="str">
        <f t="shared" si="0"/>
        <v/>
      </c>
      <c r="J45" s="19"/>
      <c r="AA45" s="30" t="s">
        <v>45</v>
      </c>
    </row>
    <row r="46" spans="1:27" ht="24.75" customHeight="1" x14ac:dyDescent="0.35">
      <c r="A46" s="81">
        <v>40</v>
      </c>
      <c r="B46" s="35" t="str">
        <f>IF(LEN(Results!C43)=0,"",Results!C43)</f>
        <v>Nutrition</v>
      </c>
      <c r="C46" s="36" t="str">
        <f>IF(LEN(Results!E43)=0,"",Results!E43)</f>
        <v/>
      </c>
      <c r="D46" s="70" t="str">
        <f>IF(LEN(Results!D43)=0,"",Results!D43)</f>
        <v>Sweetened drinks</v>
      </c>
      <c r="E46" s="22" t="str">
        <f>IF(ISBLANK(VLOOKUP($A46,Results!$B$4:$CJ$476,4+$E$4)),"",VLOOKUP($A46,Results!$B$4:$CJ$476,4+$E$4))</f>
        <v/>
      </c>
      <c r="F46"/>
      <c r="G46" s="23" t="str">
        <f>IF(ISBLANK(VLOOKUP($A46,Results!$B$4:$CJ$476,4+$G$4)),"",VLOOKUP($A46,Results!$B$4:$CJ$5168,4+$G$4))</f>
        <v/>
      </c>
      <c r="H46"/>
      <c r="I46" s="24" t="str">
        <f t="shared" si="0"/>
        <v/>
      </c>
      <c r="J46" s="19"/>
      <c r="AA46" s="30" t="s">
        <v>46</v>
      </c>
    </row>
    <row r="47" spans="1:27" ht="24.75" customHeight="1" x14ac:dyDescent="0.35">
      <c r="A47" s="81">
        <v>41</v>
      </c>
      <c r="B47" s="35" t="str">
        <f>IF(LEN(Results!C44)=0,"",Results!C44)</f>
        <v>Nutrition</v>
      </c>
      <c r="C47" s="36" t="str">
        <f>IF(LEN(Results!E44)=0,"",Results!E44)</f>
        <v>Victorian Population Health Survey 2023</v>
      </c>
      <c r="D47" s="69" t="str">
        <f>IF(LEN(Results!D44)=0,"",Results!D44)</f>
        <v>Consumption of sugar-sweetened drinks: daily or more often 2023</v>
      </c>
      <c r="E47" s="22">
        <f>IF(ISBLANK(VLOOKUP($A47,Results!$B$4:$CJ$476,4+$E$4)),"",VLOOKUP($A47,Results!$B$4:$CJ$476,4+$E$4))</f>
        <v>34.165680000000002</v>
      </c>
      <c r="F47"/>
      <c r="G47" s="23">
        <f>IF(ISBLANK(VLOOKUP($A47,Results!$B$4:$CJ$476,4+$G$4)),"",VLOOKUP($A47,Results!$B$4:$CJ$5168,4+$G$4))</f>
        <v>33.111066451612913</v>
      </c>
      <c r="H47"/>
      <c r="I47" s="24">
        <f t="shared" si="0"/>
        <v>3.2</v>
      </c>
      <c r="J47" s="19"/>
      <c r="AA47" s="30" t="s">
        <v>47</v>
      </c>
    </row>
    <row r="48" spans="1:27" ht="24.75" customHeight="1" x14ac:dyDescent="0.35">
      <c r="A48" s="81">
        <v>42</v>
      </c>
      <c r="B48" s="35" t="str">
        <f>IF(LEN(Results!C45)=0,"",Results!C45)</f>
        <v/>
      </c>
      <c r="C48" s="36" t="str">
        <f>IF(LEN(Results!E45)=0,"",Results!E45)</f>
        <v/>
      </c>
      <c r="D48" s="69" t="str">
        <f>IF(LEN(Results!D45)=0,"",Results!D45)</f>
        <v/>
      </c>
      <c r="E48" s="22" t="str">
        <f>IF(ISBLANK(VLOOKUP($A48,Results!$B$4:$CJ$476,4+$E$4)),"",VLOOKUP($A48,Results!$B$4:$CJ$476,4+$E$4))</f>
        <v/>
      </c>
      <c r="F48"/>
      <c r="G48" s="23" t="str">
        <f>IF(ISBLANK(VLOOKUP($A48,Results!$B$4:$CJ$476,4+$G$4)),"",VLOOKUP($A48,Results!$B$4:$CJ$5168,4+$G$4))</f>
        <v/>
      </c>
      <c r="H48"/>
      <c r="I48" s="24" t="str">
        <f t="shared" si="0"/>
        <v/>
      </c>
      <c r="J48" s="19"/>
      <c r="AA48" s="30" t="s">
        <v>48</v>
      </c>
    </row>
    <row r="49" spans="1:27" ht="24.75" customHeight="1" x14ac:dyDescent="0.35">
      <c r="A49" s="81">
        <v>43</v>
      </c>
      <c r="B49" s="35" t="str">
        <f>IF(LEN(Results!C46)=0,"",Results!C46)</f>
        <v>Nutrition</v>
      </c>
      <c r="C49" s="36" t="str">
        <f>IF(LEN(Results!E46)=0,"",Results!E46)</f>
        <v/>
      </c>
      <c r="D49" s="70" t="str">
        <f>IF(LEN(Results!D46)=0,"",Results!D46)</f>
        <v>Water consumption</v>
      </c>
      <c r="E49" s="22" t="str">
        <f>IF(ISBLANK(VLOOKUP($A49,Results!$B$4:$CJ$476,4+$E$4)),"",VLOOKUP($A49,Results!$B$4:$CJ$476,4+$E$4))</f>
        <v/>
      </c>
      <c r="F49"/>
      <c r="G49" s="23" t="str">
        <f>IF(ISBLANK(VLOOKUP($A49,Results!$B$4:$CJ$476,4+$G$4)),"",VLOOKUP($A49,Results!$B$4:$CJ$5168,4+$G$4))</f>
        <v/>
      </c>
      <c r="H49"/>
      <c r="I49" s="24" t="str">
        <f t="shared" si="0"/>
        <v/>
      </c>
      <c r="J49" s="19"/>
      <c r="AA49" s="30" t="s">
        <v>49</v>
      </c>
    </row>
    <row r="50" spans="1:27" ht="24.75" customHeight="1" x14ac:dyDescent="0.35">
      <c r="A50" s="81">
        <v>44</v>
      </c>
      <c r="B50" s="35" t="str">
        <f>IF(LEN(Results!C47)=0,"",Results!C47)</f>
        <v>Nutrition</v>
      </c>
      <c r="C50" s="36" t="str">
        <f>IF(LEN(Results!E47)=0,"",Results!E47)</f>
        <v>2015 VicHealth Indicators Survey</v>
      </c>
      <c r="D50" s="69" t="str">
        <f>IF(LEN(Results!D47)=0,"",Results!D47)</f>
        <v>No water consumed per day: 2015</v>
      </c>
      <c r="E50" s="22">
        <f>IF(ISBLANK(VLOOKUP($A50,Results!$B$4:$CJ$476,4+$E$4)),"",VLOOKUP($A50,Results!$B$4:$CJ$476,4+$E$4))</f>
        <v>2.8</v>
      </c>
      <c r="F50"/>
      <c r="G50" s="23">
        <f>IF(ISBLANK(VLOOKUP($A50,Results!$B$4:$CJ$476,4+$G$4)),"",VLOOKUP($A50,Results!$B$4:$CJ$5168,4+$G$4))</f>
        <v>2.8896551724137929</v>
      </c>
      <c r="H50"/>
      <c r="I50" s="24">
        <f t="shared" si="0"/>
        <v>-3.2</v>
      </c>
      <c r="J50" s="19"/>
      <c r="AA50" s="30" t="s">
        <v>50</v>
      </c>
    </row>
    <row r="51" spans="1:27" ht="24.75" customHeight="1" x14ac:dyDescent="0.35">
      <c r="A51" s="81">
        <v>45</v>
      </c>
      <c r="B51" s="35" t="str">
        <f>IF(LEN(Results!C48)=0,"",Results!C48)</f>
        <v>Nutrition</v>
      </c>
      <c r="C51" s="36" t="str">
        <f>IF(LEN(Results!E48)=0,"",Results!E48)</f>
        <v>2015 VicHealth Indicators Survey</v>
      </c>
      <c r="D51" s="69" t="str">
        <f>IF(LEN(Results!D48)=0,"",Results!D48)</f>
        <v>Number of cups of water consumed per day: 2015</v>
      </c>
      <c r="E51" s="22">
        <f>IF(ISBLANK(VLOOKUP($A51,Results!$B$4:$CJ$476,4+$E$4)),"",VLOOKUP($A51,Results!$B$4:$CJ$476,4+$E$4))</f>
        <v>5.6</v>
      </c>
      <c r="F51"/>
      <c r="G51" s="23">
        <f>IF(ISBLANK(VLOOKUP($A51,Results!$B$4:$CJ$476,4+$G$4)),"",VLOOKUP($A51,Results!$B$4:$CJ$5168,4+$G$4))</f>
        <v>5.4290322580645158</v>
      </c>
      <c r="H51"/>
      <c r="I51" s="24">
        <f t="shared" si="0"/>
        <v>3.2</v>
      </c>
      <c r="J51" s="19"/>
      <c r="AA51" s="30" t="s">
        <v>51</v>
      </c>
    </row>
    <row r="52" spans="1:27" ht="24.75" customHeight="1" x14ac:dyDescent="0.35">
      <c r="A52" s="81">
        <v>46</v>
      </c>
      <c r="B52" s="35" t="str">
        <f>IF(LEN(Results!C49)=0,"",Results!C49)</f>
        <v>Nutrition</v>
      </c>
      <c r="C52" s="36" t="str">
        <f>IF(LEN(Results!E49)=0,"",Results!E49)</f>
        <v/>
      </c>
      <c r="D52" s="69" t="str">
        <f>IF(LEN(Results!D49)=0,"",Results!D49)</f>
        <v/>
      </c>
      <c r="E52" s="22" t="str">
        <f>IF(ISBLANK(VLOOKUP($A52,Results!$B$4:$CJ$476,4+$E$4)),"",VLOOKUP($A52,Results!$B$4:$CJ$476,4+$E$4))</f>
        <v/>
      </c>
      <c r="F52"/>
      <c r="G52" s="23" t="str">
        <f>IF(ISBLANK(VLOOKUP($A52,Results!$B$4:$CJ$476,4+$G$4)),"",VLOOKUP($A52,Results!$B$4:$CJ$5168,4+$G$4))</f>
        <v/>
      </c>
      <c r="H52"/>
      <c r="I52" s="24" t="str">
        <f t="shared" si="0"/>
        <v/>
      </c>
      <c r="J52" s="19"/>
      <c r="AA52" s="30" t="s">
        <v>52</v>
      </c>
    </row>
    <row r="53" spans="1:27" ht="24.75" customHeight="1" x14ac:dyDescent="0.35">
      <c r="A53" s="81">
        <v>47</v>
      </c>
      <c r="B53" s="35" t="str">
        <f>IF(LEN(Results!C50)=0,"",Results!C50)</f>
        <v>Nutrition</v>
      </c>
      <c r="C53" s="36" t="str">
        <f>IF(LEN(Results!E50)=0,"",Results!E50)</f>
        <v/>
      </c>
      <c r="D53" s="70" t="str">
        <f>IF(LEN(Results!D50)=0,"",Results!D50)</f>
        <v>Food security</v>
      </c>
      <c r="E53" s="22" t="str">
        <f>IF(ISBLANK(VLOOKUP($A53,Results!$B$4:$CJ$476,4+$E$4)),"",VLOOKUP($A53,Results!$B$4:$CJ$476,4+$E$4))</f>
        <v/>
      </c>
      <c r="F53"/>
      <c r="G53" s="23" t="str">
        <f>IF(ISBLANK(VLOOKUP($A53,Results!$B$4:$CJ$476,4+$G$4)),"",VLOOKUP($A53,Results!$B$4:$CJ$5168,4+$G$4))</f>
        <v/>
      </c>
      <c r="H53"/>
      <c r="I53" s="24" t="str">
        <f t="shared" si="0"/>
        <v/>
      </c>
      <c r="J53" s="19"/>
      <c r="AA53" s="30" t="s">
        <v>53</v>
      </c>
    </row>
    <row r="54" spans="1:27" ht="24.75" customHeight="1" x14ac:dyDescent="0.35">
      <c r="A54" s="81">
        <v>48</v>
      </c>
      <c r="B54" s="35" t="str">
        <f>IF(LEN(Results!C51)=0,"",Results!C51)</f>
        <v>Nutrition</v>
      </c>
      <c r="C54" s="36" t="str">
        <f>IF(LEN(Results!E51)=0,"",Results!E51)</f>
        <v>Victorian Population Health Survey 2023</v>
      </c>
      <c r="D54" s="69" t="str">
        <f>IF(LEN(Results!D51)=0,"",Results!D51)</f>
        <v>Ran out of food, and couldn’t afford to buy more in the past 12 months 2023</v>
      </c>
      <c r="E54" s="22">
        <f>IF(ISBLANK(VLOOKUP($A54,Results!$B$4:$CJ$476,4+$E$4)),"",VLOOKUP($A54,Results!$B$4:$CJ$476,4+$E$4))</f>
        <v>11.82</v>
      </c>
      <c r="F54"/>
      <c r="G54" s="23">
        <f>IF(ISBLANK(VLOOKUP($A54,Results!$B$4:$CJ$476,4+$G$4)),"",VLOOKUP($A54,Results!$B$4:$CJ$5168,4+$G$4))</f>
        <v>7.4547979032258054</v>
      </c>
      <c r="H54"/>
      <c r="I54" s="24">
        <f t="shared" si="0"/>
        <v>58.6</v>
      </c>
      <c r="J54" s="19"/>
      <c r="AA54" s="30" t="s">
        <v>54</v>
      </c>
    </row>
    <row r="55" spans="1:27" ht="24.75" customHeight="1" x14ac:dyDescent="0.35">
      <c r="A55" s="81">
        <v>49</v>
      </c>
      <c r="B55" s="35" t="str">
        <f>IF(LEN(Results!C52)=0,"",Results!C52)</f>
        <v>Nutrition</v>
      </c>
      <c r="C55" s="36" t="str">
        <f>IF(LEN(Results!E52)=0,"",Results!E52)</f>
        <v>Victorian Population Health Survey 2023</v>
      </c>
      <c r="D55" s="69" t="str">
        <f>IF(LEN(Results!D52)=0,"",Results!D52)</f>
        <v>Worried about running out of money to buy food during the last year: 'Yes, definitely' 2023</v>
      </c>
      <c r="E55" s="22">
        <f>IF(ISBLANK(VLOOKUP($A55,Results!$B$4:$CJ$476,4+$E$4)),"",VLOOKUP($A55,Results!$B$4:$CJ$476,4+$E$4))</f>
        <v>8.4156669999999991</v>
      </c>
      <c r="F55"/>
      <c r="G55" s="23">
        <f>IF(ISBLANK(VLOOKUP($A55,Results!$B$4:$CJ$476,4+$G$4)),"",VLOOKUP($A55,Results!$B$4:$CJ$5168,4+$G$4))</f>
        <v>9.0897661290322578</v>
      </c>
      <c r="H55"/>
      <c r="I55" s="24">
        <f t="shared" si="0"/>
        <v>-7.5</v>
      </c>
      <c r="J55" s="19"/>
      <c r="AA55" s="30" t="s">
        <v>55</v>
      </c>
    </row>
    <row r="56" spans="1:27" ht="24.75" customHeight="1" x14ac:dyDescent="0.35">
      <c r="A56" s="81">
        <v>50</v>
      </c>
      <c r="B56" s="35" t="str">
        <f>IF(LEN(Results!C53)=0,"",Results!C53)</f>
        <v>Nutrition</v>
      </c>
      <c r="C56" s="36" t="str">
        <f>IF(LEN(Results!E53)=0,"",Results!E53)</f>
        <v>Victorian Population Health Survey 2023</v>
      </c>
      <c r="D56" s="69" t="str">
        <f>IF(LEN(Results!D53)=0,"",Results!D53)</f>
        <v>Worried about running out of money to buy food during the last year: 'Yes, definitely' or 'sometimes' 2023</v>
      </c>
      <c r="E56" s="22">
        <f>IF(ISBLANK(VLOOKUP($A56,Results!$B$4:$CJ$476,4+$E$4)),"",VLOOKUP($A56,Results!$B$4:$CJ$476,4+$E$4))</f>
        <v>32.277616999999999</v>
      </c>
      <c r="F56"/>
      <c r="G56" s="23">
        <f>IF(ISBLANK(VLOOKUP($A56,Results!$B$4:$CJ$476,4+$G$4)),"",VLOOKUP($A56,Results!$B$4:$CJ$5168,4+$G$4))</f>
        <v>24.013623870967734</v>
      </c>
      <c r="H56"/>
      <c r="I56" s="24">
        <f t="shared" si="0"/>
        <v>34.5</v>
      </c>
      <c r="J56" s="19"/>
      <c r="AA56" s="30" t="s">
        <v>56</v>
      </c>
    </row>
    <row r="57" spans="1:27" ht="24.75" customHeight="1" x14ac:dyDescent="0.35">
      <c r="A57" s="81">
        <v>51</v>
      </c>
      <c r="B57" s="35" t="str">
        <f>IF(LEN(Results!C54)=0,"",Results!C54)</f>
        <v>Nutrition</v>
      </c>
      <c r="C57" s="36" t="str">
        <f>IF(LEN(Results!E54)=0,"",Results!E54)</f>
        <v/>
      </c>
      <c r="D57" s="69" t="str">
        <f>IF(LEN(Results!D54)=0,"",Results!D54)</f>
        <v/>
      </c>
      <c r="E57" s="22" t="str">
        <f>IF(ISBLANK(VLOOKUP($A57,Results!$B$4:$CJ$476,4+$E$4)),"",VLOOKUP($A57,Results!$B$4:$CJ$476,4+$E$4))</f>
        <v/>
      </c>
      <c r="F57"/>
      <c r="G57" s="23" t="str">
        <f>IF(ISBLANK(VLOOKUP($A57,Results!$B$4:$CJ$476,4+$G$4)),"",VLOOKUP($A57,Results!$B$4:$CJ$5168,4+$G$4))</f>
        <v/>
      </c>
      <c r="H57"/>
      <c r="I57" s="24" t="str">
        <f t="shared" si="0"/>
        <v/>
      </c>
      <c r="J57" s="19"/>
      <c r="AA57" s="30" t="s">
        <v>136</v>
      </c>
    </row>
    <row r="58" spans="1:27" ht="24.75" customHeight="1" x14ac:dyDescent="0.35">
      <c r="A58" s="81">
        <v>52</v>
      </c>
      <c r="B58" s="35" t="str">
        <f>IF(LEN(Results!C55)=0,"",Results!C55)</f>
        <v>Nutrition</v>
      </c>
      <c r="C58" s="36" t="str">
        <f>IF(LEN(Results!E55)=0,"",Results!E55)</f>
        <v/>
      </c>
      <c r="D58" s="69" t="str">
        <f>IF(LEN(Results!D55)=0,"",Results!D55)</f>
        <v/>
      </c>
      <c r="E58" s="22" t="str">
        <f>IF(ISBLANK(VLOOKUP($A58,Results!$B$4:$CJ$476,4+$E$4)),"",VLOOKUP($A58,Results!$B$4:$CJ$476,4+$E$4))</f>
        <v/>
      </c>
      <c r="F58"/>
      <c r="G58" s="23" t="str">
        <f>IF(ISBLANK(VLOOKUP($A58,Results!$B$4:$CJ$476,4+$G$4)),"",VLOOKUP($A58,Results!$B$4:$CJ$5168,4+$G$4))</f>
        <v/>
      </c>
      <c r="H58"/>
      <c r="I58" s="24" t="str">
        <f t="shared" si="0"/>
        <v/>
      </c>
      <c r="J58" s="19"/>
      <c r="AA58" s="30" t="s">
        <v>58</v>
      </c>
    </row>
    <row r="59" spans="1:27" ht="24.75" customHeight="1" x14ac:dyDescent="0.35">
      <c r="A59" s="81">
        <v>53</v>
      </c>
      <c r="B59" s="35" t="str">
        <f>IF(LEN(Results!C56)=0,"",Results!C56)</f>
        <v>Nutrition</v>
      </c>
      <c r="C59" s="36" t="str">
        <f>IF(LEN(Results!E56)=0,"",Results!E56)</f>
        <v/>
      </c>
      <c r="D59" s="69" t="str">
        <f>IF(LEN(Results!D56)=0,"",Results!D56)</f>
        <v/>
      </c>
      <c r="E59" s="22" t="str">
        <f>IF(ISBLANK(VLOOKUP($A59,Results!$B$4:$CJ$476,4+$E$4)),"",VLOOKUP($A59,Results!$B$4:$CJ$476,4+$E$4))</f>
        <v/>
      </c>
      <c r="F59"/>
      <c r="G59" s="23" t="str">
        <f>IF(ISBLANK(VLOOKUP($A59,Results!$B$4:$CJ$476,4+$G$4)),"",VLOOKUP($A59,Results!$B$4:$CJ$5168,4+$G$4))</f>
        <v/>
      </c>
      <c r="H59"/>
      <c r="I59" s="24" t="str">
        <f t="shared" si="0"/>
        <v/>
      </c>
      <c r="J59" s="19"/>
      <c r="AA59" s="30" t="s">
        <v>59</v>
      </c>
    </row>
    <row r="60" spans="1:27" ht="24.75" customHeight="1" x14ac:dyDescent="0.35">
      <c r="A60" s="81">
        <v>54</v>
      </c>
      <c r="B60" s="35" t="str">
        <f>IF(LEN(Results!C57)=0,"",Results!C57)</f>
        <v>Alcohol, tobacco &amp; other drugs</v>
      </c>
      <c r="C60" s="33" t="str">
        <f>IF(LEN(Results!E57)=0,"",Results!E57)</f>
        <v/>
      </c>
      <c r="D60" s="34" t="str">
        <f>IF(LEN(Results!D57)=0,"",Results!D57)</f>
        <v>SMOKING, ALCOHOL &amp; OTHER DRUGS</v>
      </c>
      <c r="E60" t="str">
        <f>IF(ISBLANK(VLOOKUP($A60,Results!$B$4:$CJ$476,4+$E$4)),"",VLOOKUP($A60,Results!$B$4:$CJ$476,4+$E$4))</f>
        <v/>
      </c>
      <c r="F60"/>
      <c r="G60" t="str">
        <f>IF(ISBLANK(VLOOKUP($A60,Results!$B$4:$CJ$476,4+$G$4)),"",VLOOKUP($A60,Results!$B$4:$CJ$5168,4+$G$4))</f>
        <v/>
      </c>
      <c r="H60"/>
      <c r="I60" t="str">
        <f t="shared" si="0"/>
        <v/>
      </c>
      <c r="J60" s="19"/>
      <c r="AA60" s="30" t="s">
        <v>60</v>
      </c>
    </row>
    <row r="61" spans="1:27" ht="24.75" customHeight="1" x14ac:dyDescent="0.35">
      <c r="A61" s="81">
        <v>55</v>
      </c>
      <c r="B61" s="35" t="str">
        <f>IF(LEN(Results!C58)=0,"",Results!C58)</f>
        <v>Alcohol, tobacco &amp; other drugs</v>
      </c>
      <c r="C61" s="36" t="str">
        <f>IF(LEN(Results!E58)=0,"",Results!E58)</f>
        <v/>
      </c>
      <c r="D61" s="70" t="str">
        <f>IF(LEN(Results!D58)=0,"",Results!D58)</f>
        <v>Alcohol consumption</v>
      </c>
      <c r="E61" s="22" t="str">
        <f>IF(ISBLANK(VLOOKUP($A61,Results!$B$4:$CJ$476,4+$E$4)),"",VLOOKUP($A61,Results!$B$4:$CJ$476,4+$E$4))</f>
        <v/>
      </c>
      <c r="F61"/>
      <c r="G61" s="23" t="str">
        <f>IF(ISBLANK(VLOOKUP($A61,Results!$B$4:$CJ$476,4+$G$4)),"",VLOOKUP($A61,Results!$B$4:$CJ$5168,4+$G$4))</f>
        <v/>
      </c>
      <c r="H61"/>
      <c r="I61" s="24" t="str">
        <f t="shared" si="0"/>
        <v/>
      </c>
      <c r="J61" s="19"/>
      <c r="AA61" s="30" t="s">
        <v>61</v>
      </c>
    </row>
    <row r="62" spans="1:27" ht="24.75" customHeight="1" x14ac:dyDescent="0.35">
      <c r="A62" s="81">
        <v>56</v>
      </c>
      <c r="B62" s="35" t="str">
        <f>IF(LEN(Results!C59)=0,"",Results!C59)</f>
        <v>Alcohol, tobacco &amp; other drugs</v>
      </c>
      <c r="C62" s="36" t="str">
        <f>IF(LEN(Results!E59)=0,"",Results!E59)</f>
        <v>Victorian Population Health Survey 2023</v>
      </c>
      <c r="D62" s="69" t="str">
        <f>IF(LEN(Results!D59)=0,"",Results!D59)</f>
        <v>At increased risk of alcohol-related harm 2023</v>
      </c>
      <c r="E62" s="22">
        <f>IF(ISBLANK(VLOOKUP($A62,Results!$B$4:$CJ$476,4+$E$4)),"",VLOOKUP($A62,Results!$B$4:$CJ$476,4+$E$4))</f>
        <v>7.9093980000000004</v>
      </c>
      <c r="F62"/>
      <c r="G62" s="23">
        <f>IF(ISBLANK(VLOOKUP($A62,Results!$B$4:$CJ$476,4+$G$4)),"",VLOOKUP($A62,Results!$B$4:$CJ$5168,4+$G$4))</f>
        <v>12.494868129032257</v>
      </c>
      <c r="H62"/>
      <c r="I62" s="24">
        <f t="shared" si="0"/>
        <v>-36.700000000000003</v>
      </c>
      <c r="J62" s="19"/>
      <c r="AA62" s="30" t="s">
        <v>62</v>
      </c>
    </row>
    <row r="63" spans="1:27" ht="24.75" customHeight="1" x14ac:dyDescent="0.35">
      <c r="A63" s="81">
        <v>57</v>
      </c>
      <c r="B63" s="35" t="str">
        <f>IF(LEN(Results!C60)=0,"",Results!C60)</f>
        <v>Alcohol, tobacco &amp; other drugs</v>
      </c>
      <c r="C63" s="36" t="str">
        <f>IF(LEN(Results!E60)=0,"",Results!E60)</f>
        <v>Victorian Population Health Survey 2017</v>
      </c>
      <c r="D63" s="69" t="str">
        <f>IF(LEN(Results!D60)=0,"",Results!D60)</f>
        <v>Increased risk of alcohol-related harm from a single occasion of drinking, 2017</v>
      </c>
      <c r="E63" s="22">
        <f>IF(ISBLANK(VLOOKUP($A63,Results!$B$4:$CJ$476,4+$E$4)),"",VLOOKUP($A63,Results!$B$4:$CJ$476,4+$E$4))</f>
        <v>25</v>
      </c>
      <c r="F63"/>
      <c r="G63" s="23">
        <f>IF(ISBLANK(VLOOKUP($A63,Results!$B$4:$CJ$476,4+$G$4)),"",VLOOKUP($A63,Results!$B$4:$CJ$5168,4+$G$4))</f>
        <v>42.82225806451612</v>
      </c>
      <c r="H63"/>
      <c r="I63" s="24">
        <f t="shared" si="0"/>
        <v>-41.7</v>
      </c>
      <c r="J63" s="19"/>
      <c r="AA63" s="30" t="s">
        <v>63</v>
      </c>
    </row>
    <row r="64" spans="1:27" ht="24.75" customHeight="1" x14ac:dyDescent="0.35">
      <c r="A64" s="81">
        <v>58</v>
      </c>
      <c r="B64" s="35" t="str">
        <f>IF(LEN(Results!C61)=0,"",Results!C61)</f>
        <v>Alcohol, tobacco &amp; other drugs</v>
      </c>
      <c r="C64" s="36" t="str">
        <f>IF(LEN(Results!E61)=0,"",Results!E61)</f>
        <v/>
      </c>
      <c r="D64" s="69" t="str">
        <f>IF(LEN(Results!D61)=0,"",Results!D61)</f>
        <v/>
      </c>
      <c r="E64" s="22" t="str">
        <f>IF(ISBLANK(VLOOKUP($A64,Results!$B$4:$CJ$476,4+$E$4)),"",VLOOKUP($A64,Results!$B$4:$CJ$476,4+$E$4))</f>
        <v/>
      </c>
      <c r="F64"/>
      <c r="G64" s="23" t="str">
        <f>IF(ISBLANK(VLOOKUP($A64,Results!$B$4:$CJ$476,4+$G$4)),"",VLOOKUP($A64,Results!$B$4:$CJ$5168,4+$G$4))</f>
        <v/>
      </c>
      <c r="H64"/>
      <c r="I64" s="24" t="str">
        <f t="shared" si="0"/>
        <v/>
      </c>
      <c r="J64" s="19"/>
      <c r="AA64" s="30" t="s">
        <v>64</v>
      </c>
    </row>
    <row r="65" spans="1:27" ht="24.75" customHeight="1" x14ac:dyDescent="0.35">
      <c r="A65" s="81">
        <v>59</v>
      </c>
      <c r="B65" s="35" t="str">
        <f>IF(LEN(Results!C62)=0,"",Results!C62)</f>
        <v>Alcohol, tobacco &amp; other drugs</v>
      </c>
      <c r="C65" s="36" t="str">
        <f>IF(LEN(Results!E62)=0,"",Results!E62)</f>
        <v/>
      </c>
      <c r="D65" s="70" t="str">
        <f>IF(LEN(Results!D62)=0,"",Results!D62)</f>
        <v>Smoking</v>
      </c>
      <c r="E65" s="22" t="str">
        <f>IF(ISBLANK(VLOOKUP($A65,Results!$B$4:$CJ$476,4+$E$4)),"",VLOOKUP($A65,Results!$B$4:$CJ$476,4+$E$4))</f>
        <v/>
      </c>
      <c r="F65"/>
      <c r="G65" s="23" t="str">
        <f>IF(ISBLANK(VLOOKUP($A65,Results!$B$4:$CJ$476,4+$G$4)),"",VLOOKUP($A65,Results!$B$4:$CJ$5168,4+$G$4))</f>
        <v/>
      </c>
      <c r="H65"/>
      <c r="I65" s="24" t="str">
        <f t="shared" si="0"/>
        <v/>
      </c>
      <c r="J65" s="19"/>
      <c r="AA65" s="30" t="s">
        <v>65</v>
      </c>
    </row>
    <row r="66" spans="1:27" ht="24.75" customHeight="1" x14ac:dyDescent="0.35">
      <c r="A66" s="81">
        <v>60</v>
      </c>
      <c r="B66" s="35" t="str">
        <f>IF(LEN(Results!C63)=0,"",Results!C63)</f>
        <v>Alcohol, tobacco &amp; other drugs</v>
      </c>
      <c r="C66" s="36" t="str">
        <f>IF(LEN(Results!E63)=0,"",Results!E63)</f>
        <v>Victorian Population Health Survey 2023</v>
      </c>
      <c r="D66" s="69" t="str">
        <f>IF(LEN(Results!D63)=0,"",Results!D63)</f>
        <v>Daily e-cigarette use 2023</v>
      </c>
      <c r="E66" s="22">
        <f>IF(ISBLANK(VLOOKUP($A66,Results!$B$4:$CJ$476,4+$E$4)),"",VLOOKUP($A66,Results!$B$4:$CJ$476,4+$E$4))</f>
        <v>3.6613739999999999</v>
      </c>
      <c r="F66"/>
      <c r="G66" s="23">
        <f>IF(ISBLANK(VLOOKUP($A66,Results!$B$4:$CJ$476,4+$G$4)),"",VLOOKUP($A66,Results!$B$4:$CJ$5168,4+$G$4))</f>
        <v>4.8110792903225796</v>
      </c>
      <c r="H66"/>
      <c r="I66" s="24">
        <f t="shared" si="0"/>
        <v>-23.900000000000002</v>
      </c>
      <c r="J66" s="19"/>
      <c r="AA66" s="30" t="s">
        <v>66</v>
      </c>
    </row>
    <row r="67" spans="1:27" ht="24.75" customHeight="1" x14ac:dyDescent="0.35">
      <c r="A67" s="81">
        <v>61</v>
      </c>
      <c r="B67" s="35" t="str">
        <f>IF(LEN(Results!C64)=0,"",Results!C64)</f>
        <v>Alcohol, tobacco &amp; other drugs</v>
      </c>
      <c r="C67" s="36" t="str">
        <f>IF(LEN(Results!E64)=0,"",Results!E64)</f>
        <v>Victorian Population Health Survey 2023</v>
      </c>
      <c r="D67" s="69" t="str">
        <f>IF(LEN(Results!D64)=0,"",Results!D64)</f>
        <v>Daily tobacco smoking 2023</v>
      </c>
      <c r="E67" s="22">
        <f>IF(ISBLANK(VLOOKUP($A67,Results!$B$4:$CJ$476,4+$E$4)),"",VLOOKUP($A67,Results!$B$4:$CJ$476,4+$E$4))</f>
        <v>13.169499999999999</v>
      </c>
      <c r="F67"/>
      <c r="G67" s="23">
        <f>IF(ISBLANK(VLOOKUP($A67,Results!$B$4:$CJ$476,4+$G$4)),"",VLOOKUP($A67,Results!$B$4:$CJ$5168,4+$G$4))</f>
        <v>9.1953148709677421</v>
      </c>
      <c r="H67"/>
      <c r="I67" s="24">
        <f t="shared" si="0"/>
        <v>43.300000000000004</v>
      </c>
      <c r="J67" s="19"/>
      <c r="AA67" s="30" t="s">
        <v>67</v>
      </c>
    </row>
    <row r="68" spans="1:27" ht="24.75" customHeight="1" x14ac:dyDescent="0.35">
      <c r="A68" s="81">
        <v>62</v>
      </c>
      <c r="B68" s="35" t="str">
        <f>IF(LEN(Results!C65)=0,"",Results!C65)</f>
        <v>Alcohol, tobacco &amp; other drugs</v>
      </c>
      <c r="C68" s="36" t="str">
        <f>IF(LEN(Results!E65)=0,"",Results!E65)</f>
        <v>Victorian Population Health Survey 2023</v>
      </c>
      <c r="D68" s="69" t="str">
        <f>IF(LEN(Results!D65)=0,"",Results!D65)</f>
        <v>Smoke or vape (may not be daily though) 2023</v>
      </c>
      <c r="E68" s="22">
        <f>IF(ISBLANK(VLOOKUP($A68,Results!$B$4:$CJ$476,4+$E$4)),"",VLOOKUP($A68,Results!$B$4:$CJ$476,4+$E$4))</f>
        <v>20.432929999999999</v>
      </c>
      <c r="F68"/>
      <c r="G68" s="23">
        <f>IF(ISBLANK(VLOOKUP($A68,Results!$B$4:$CJ$476,4+$G$4)),"",VLOOKUP($A68,Results!$B$4:$CJ$5168,4+$G$4))</f>
        <v>18.373779677419353</v>
      </c>
      <c r="H68"/>
      <c r="I68" s="24">
        <f t="shared" si="0"/>
        <v>11.299999999999999</v>
      </c>
      <c r="J68" s="19"/>
      <c r="AA68" s="30" t="s">
        <v>68</v>
      </c>
    </row>
    <row r="69" spans="1:27" ht="24.75" customHeight="1" x14ac:dyDescent="0.35">
      <c r="A69" s="81">
        <v>63</v>
      </c>
      <c r="B69" s="35" t="str">
        <f>IF(LEN(Results!C66)=0,"",Results!C66)</f>
        <v>Alcohol, tobacco &amp; other drugs</v>
      </c>
      <c r="C69" s="36" t="str">
        <f>IF(LEN(Results!E66)=0,"",Results!E66)</f>
        <v/>
      </c>
      <c r="D69" s="69" t="str">
        <f>IF(LEN(Results!D66)=0,"",Results!D66)</f>
        <v/>
      </c>
      <c r="E69" s="22" t="str">
        <f>IF(ISBLANK(VLOOKUP($A69,Results!$B$4:$CJ$476,4+$E$4)),"",VLOOKUP($A69,Results!$B$4:$CJ$476,4+$E$4))</f>
        <v/>
      </c>
      <c r="F69"/>
      <c r="G69" s="23" t="str">
        <f>IF(ISBLANK(VLOOKUP($A69,Results!$B$4:$CJ$476,4+$G$4)),"",VLOOKUP($A69,Results!$B$4:$CJ$5168,4+$G$4))</f>
        <v/>
      </c>
      <c r="H69"/>
      <c r="I69" s="24" t="str">
        <f t="shared" si="0"/>
        <v/>
      </c>
      <c r="J69" s="19"/>
      <c r="AA69" s="30" t="s">
        <v>69</v>
      </c>
    </row>
    <row r="70" spans="1:27" ht="24.75" customHeight="1" x14ac:dyDescent="0.35">
      <c r="A70" s="81">
        <v>64</v>
      </c>
      <c r="B70" s="35" t="str">
        <f>IF(LEN(Results!C67)=0,"",Results!C67)</f>
        <v>Alcohol, tobacco &amp; other drugs</v>
      </c>
      <c r="C70" s="36" t="str">
        <f>IF(LEN(Results!E67)=0,"",Results!E67)</f>
        <v/>
      </c>
      <c r="D70" s="70" t="str">
        <f>IF(LEN(Results!D67)=0,"",Results!D67)</f>
        <v>Other drugs</v>
      </c>
      <c r="E70" s="22" t="str">
        <f>IF(ISBLANK(VLOOKUP($A70,Results!$B$4:$CJ$476,4+$E$4)),"",VLOOKUP($A70,Results!$B$4:$CJ$476,4+$E$4))</f>
        <v/>
      </c>
      <c r="F70"/>
      <c r="G70" s="23" t="str">
        <f>IF(ISBLANK(VLOOKUP($A70,Results!$B$4:$CJ$476,4+$G$4)),"",VLOOKUP($A70,Results!$B$4:$CJ$5168,4+$G$4))</f>
        <v/>
      </c>
      <c r="H70"/>
      <c r="I70" s="24" t="str">
        <f t="shared" si="0"/>
        <v/>
      </c>
      <c r="J70" s="19"/>
      <c r="AA70" s="30" t="s">
        <v>70</v>
      </c>
    </row>
    <row r="71" spans="1:27" ht="24.75" customHeight="1" x14ac:dyDescent="0.35">
      <c r="A71" s="81">
        <v>65</v>
      </c>
      <c r="B71" s="35" t="str">
        <f>IF(LEN(Results!C68)=0,"",Results!C68)</f>
        <v>Alcohol, tobacco &amp; other drugs</v>
      </c>
      <c r="C71" s="36" t="str">
        <f>IF(LEN(Results!E68)=0,"",Results!E68)</f>
        <v>2012 Dept Health, 2010 Measures of Health Activity and Outcome</v>
      </c>
      <c r="D71" s="69" t="str">
        <f>IF(LEN(Results!D68)=0,"",Results!D68)</f>
        <v>Drug and alcohol clients per 1,000 population, 2012</v>
      </c>
      <c r="E71" s="22">
        <f>IF(ISBLANK(VLOOKUP($A71,Results!$B$4:$CJ$476,4+$E$4)),"",VLOOKUP($A71,Results!$B$4:$CJ$476,4+$E$4))</f>
        <v>7.3</v>
      </c>
      <c r="F71"/>
      <c r="G71" s="23">
        <f>IF(ISBLANK(VLOOKUP($A71,Results!$B$4:$CJ$476,4+$G$4)),"",VLOOKUP($A71,Results!$B$4:$CJ$5168,4+$G$4))</f>
        <v>5.0354838709677407</v>
      </c>
      <c r="H71"/>
      <c r="I71" s="24">
        <f t="shared" si="0"/>
        <v>45</v>
      </c>
      <c r="J71" s="19"/>
      <c r="AA71" s="30" t="s">
        <v>71</v>
      </c>
    </row>
    <row r="72" spans="1:27" ht="24.75" customHeight="1" x14ac:dyDescent="0.35">
      <c r="A72" s="81">
        <v>66</v>
      </c>
      <c r="B72" s="35" t="str">
        <f>IF(LEN(Results!C69)=0,"",Results!C69)</f>
        <v>Alcohol, tobacco &amp; other drugs</v>
      </c>
      <c r="C72" s="36" t="str">
        <f>IF(LEN(Results!E69)=0,"",Results!E69)</f>
        <v>2012 Dept Education and Early Childhood Devt. Adolescent Profiles</v>
      </c>
      <c r="D72" s="69" t="str">
        <f>IF(LEN(Results!D69)=0,"",Results!D69)</f>
        <v>% 15-17 year-olds who drank alcohol in the past 30 days, 2012</v>
      </c>
      <c r="E72" s="22">
        <f>IF(ISBLANK(VLOOKUP($A72,Results!$B$4:$CJ$476,4+$E$4)),"",VLOOKUP($A72,Results!$B$4:$CJ$476,4+$E$4))</f>
        <v>24.7</v>
      </c>
      <c r="F72"/>
      <c r="G72" s="23">
        <f>IF(ISBLANK(VLOOKUP($A72,Results!$B$4:$CJ$476,4+$G$4)),"",VLOOKUP($A72,Results!$B$4:$CJ$5168,4+$G$4))</f>
        <v>51.045161290322575</v>
      </c>
      <c r="H72"/>
      <c r="I72" s="24">
        <f t="shared" si="0"/>
        <v>-51.7</v>
      </c>
      <c r="J72" s="19"/>
      <c r="AA72" s="30" t="s">
        <v>72</v>
      </c>
    </row>
    <row r="73" spans="1:27" ht="24.75" customHeight="1" x14ac:dyDescent="0.35">
      <c r="A73" s="81">
        <v>67</v>
      </c>
      <c r="B73" s="35" t="str">
        <f>IF(LEN(Results!C70)=0,"",Results!C70)</f>
        <v>Alcohol, tobacco &amp; other drugs</v>
      </c>
      <c r="C73" s="36" t="str">
        <f>IF(LEN(Results!E70)=0,"",Results!E70)</f>
        <v>2012 Dept Education and Early Childhood Devt. Adolescent Profiles</v>
      </c>
      <c r="D73" s="69" t="str">
        <f>IF(LEN(Results!D70)=0,"",Results!D70)</f>
        <v>% 15-17 year-olds who smoked in the past 30 days, 2012</v>
      </c>
      <c r="E73" s="22">
        <f>IF(ISBLANK(VLOOKUP($A73,Results!$B$4:$CJ$476,4+$E$4)),"",VLOOKUP($A73,Results!$B$4:$CJ$476,4+$E$4))</f>
        <v>12.9</v>
      </c>
      <c r="F73"/>
      <c r="G73" s="23">
        <f>IF(ISBLANK(VLOOKUP($A73,Results!$B$4:$CJ$476,4+$G$4)),"",VLOOKUP($A73,Results!$B$4:$CJ$5168,4+$G$4))</f>
        <v>19.290322580645157</v>
      </c>
      <c r="H73"/>
      <c r="I73" s="24">
        <f t="shared" ref="I73:I136" si="1">IF(OR(E73="",G73=""),"",IF(G73&gt;0,ROUNDUP((E73-G73)/G73*100,1),""))</f>
        <v>-33.200000000000003</v>
      </c>
      <c r="J73" s="19"/>
      <c r="AA73" s="30" t="s">
        <v>73</v>
      </c>
    </row>
    <row r="74" spans="1:27" ht="24.75" customHeight="1" x14ac:dyDescent="0.35">
      <c r="A74" s="81">
        <v>68</v>
      </c>
      <c r="B74" s="35" t="str">
        <f>IF(LEN(Results!C71)=0,"",Results!C71)</f>
        <v>Alcohol, tobacco &amp; other drugs</v>
      </c>
      <c r="C74" s="36" t="str">
        <f>IF(LEN(Results!E71)=0,"",Results!E71)</f>
        <v>2012 Dept Education and Early Childhood Devt. Adolescent Profiles</v>
      </c>
      <c r="D74" s="69" t="str">
        <f>IF(LEN(Results!D71)=0,"",Results!D71)</f>
        <v>% 15-17 year-olds who ever - used marijuana, 2012</v>
      </c>
      <c r="E74" s="22">
        <f>IF(ISBLANK(VLOOKUP($A74,Results!$B$4:$CJ$476,4+$E$4)),"",VLOOKUP($A74,Results!$B$4:$CJ$476,4+$E$4))</f>
        <v>10.9</v>
      </c>
      <c r="F74"/>
      <c r="G74" s="23">
        <f>IF(ISBLANK(VLOOKUP($A74,Results!$B$4:$CJ$476,4+$G$4)),"",VLOOKUP($A74,Results!$B$4:$CJ$5168,4+$G$4))</f>
        <v>17.899999999999999</v>
      </c>
      <c r="H74"/>
      <c r="I74" s="24">
        <f t="shared" si="1"/>
        <v>-39.200000000000003</v>
      </c>
      <c r="J74" s="19"/>
      <c r="AA74" s="30" t="s">
        <v>74</v>
      </c>
    </row>
    <row r="75" spans="1:27" ht="24.75" customHeight="1" x14ac:dyDescent="0.35">
      <c r="A75" s="81">
        <v>69</v>
      </c>
      <c r="B75" s="35" t="str">
        <f>IF(LEN(Results!C72)=0,"",Results!C72)</f>
        <v>Alcohol, tobacco &amp; other drugs</v>
      </c>
      <c r="C75" s="36" t="str">
        <f>IF(LEN(Results!E72)=0,"",Results!E72)</f>
        <v>2012 Dept Education and Early Childhood Devt. Adolescent Profiles</v>
      </c>
      <c r="D75" s="69" t="str">
        <f>IF(LEN(Results!D72)=0,"",Results!D72)</f>
        <v>% 15-17 year-olds who ever - sniffed glue or chromed, 2012</v>
      </c>
      <c r="E75" s="22">
        <f>IF(ISBLANK(VLOOKUP($A75,Results!$B$4:$CJ$476,4+$E$4)),"",VLOOKUP($A75,Results!$B$4:$CJ$476,4+$E$4))</f>
        <v>7.8</v>
      </c>
      <c r="F75"/>
      <c r="G75" s="23">
        <f>IF(ISBLANK(VLOOKUP($A75,Results!$B$4:$CJ$476,4+$G$4)),"",VLOOKUP($A75,Results!$B$4:$CJ$5168,4+$G$4))</f>
        <v>6.3903225806451607</v>
      </c>
      <c r="H75"/>
      <c r="I75" s="24">
        <f t="shared" si="1"/>
        <v>22.1</v>
      </c>
      <c r="J75" s="19"/>
      <c r="L75" s="20"/>
      <c r="AA75" s="30" t="s">
        <v>75</v>
      </c>
    </row>
    <row r="76" spans="1:27" ht="24.75" customHeight="1" x14ac:dyDescent="0.35">
      <c r="A76" s="81">
        <v>70</v>
      </c>
      <c r="B76" s="35" t="str">
        <f>IF(LEN(Results!C73)=0,"",Results!C73)</f>
        <v>Alcohol, tobacco &amp; other drugs</v>
      </c>
      <c r="C76" s="36" t="str">
        <f>IF(LEN(Results!E73)=0,"",Results!E73)</f>
        <v>2012 Dept Education and Early Childhood Devt. Adolescent Profiles</v>
      </c>
      <c r="D76" s="69" t="str">
        <f>IF(LEN(Results!D73)=0,"",Results!D73)</f>
        <v>% 15-17 year-olds who ever - used other illegal drugs, 2012</v>
      </c>
      <c r="E76" s="22">
        <f>IF(ISBLANK(VLOOKUP($A76,Results!$B$4:$CJ$476,4+$E$4)),"",VLOOKUP($A76,Results!$B$4:$CJ$476,4+$E$4))</f>
        <v>3</v>
      </c>
      <c r="F76"/>
      <c r="G76" s="23">
        <f>IF(ISBLANK(VLOOKUP($A76,Results!$B$4:$CJ$476,4+$G$4)),"",VLOOKUP($A76,Results!$B$4:$CJ$5168,4+$G$4))</f>
        <v>5.7129032258064498</v>
      </c>
      <c r="H76"/>
      <c r="I76" s="24">
        <f t="shared" si="1"/>
        <v>-47.5</v>
      </c>
      <c r="J76" s="35"/>
      <c r="AA76" s="30" t="s">
        <v>76</v>
      </c>
    </row>
    <row r="77" spans="1:27" ht="24.75" customHeight="1" x14ac:dyDescent="0.35">
      <c r="A77" s="81">
        <v>71</v>
      </c>
      <c r="B77" s="35" t="str">
        <f>IF(LEN(Results!C74)=0,"",Results!C74)</f>
        <v>Alcohol, tobacco &amp; other drugs</v>
      </c>
      <c r="C77" s="36" t="str">
        <f>IF(LEN(Results!E74)=0,"",Results!E74)</f>
        <v/>
      </c>
      <c r="D77" s="69" t="str">
        <f>IF(LEN(Results!D74)=0,"",Results!D74)</f>
        <v/>
      </c>
      <c r="E77" s="22" t="str">
        <f>IF(ISBLANK(VLOOKUP($A77,Results!$B$4:$CJ$476,4+$E$4)),"",VLOOKUP($A77,Results!$B$4:$CJ$476,4+$E$4))</f>
        <v/>
      </c>
      <c r="F77"/>
      <c r="G77" s="23" t="str">
        <f>IF(ISBLANK(VLOOKUP($A77,Results!$B$4:$CJ$476,4+$G$4)),"",VLOOKUP($A77,Results!$B$4:$CJ$5168,4+$G$4))</f>
        <v/>
      </c>
      <c r="H77"/>
      <c r="I77" s="24" t="str">
        <f t="shared" si="1"/>
        <v/>
      </c>
      <c r="J77" s="35"/>
      <c r="AA77" s="30" t="s">
        <v>77</v>
      </c>
    </row>
    <row r="78" spans="1:27" ht="24.75" customHeight="1" x14ac:dyDescent="0.35">
      <c r="A78" s="81">
        <v>72</v>
      </c>
      <c r="B78" s="35" t="str">
        <f>IF(LEN(Results!C75)=0,"",Results!C75)</f>
        <v>Alcohol, tobacco &amp; other drugs</v>
      </c>
      <c r="C78" s="36" t="str">
        <f>IF(LEN(Results!E75)=0,"",Results!E75)</f>
        <v/>
      </c>
      <c r="D78" s="69" t="str">
        <f>IF(LEN(Results!D75)=0,"",Results!D75)</f>
        <v/>
      </c>
      <c r="E78" s="22" t="str">
        <f>IF(ISBLANK(VLOOKUP($A78,Results!$B$4:$CJ$476,4+$E$4)),"",VLOOKUP($A78,Results!$B$4:$CJ$476,4+$E$4))</f>
        <v/>
      </c>
      <c r="F78"/>
      <c r="G78" s="23" t="str">
        <f>IF(ISBLANK(VLOOKUP($A78,Results!$B$4:$CJ$476,4+$G$4)),"",VLOOKUP($A78,Results!$B$4:$CJ$5168,4+$G$4))</f>
        <v/>
      </c>
      <c r="H78"/>
      <c r="I78" s="24" t="str">
        <f t="shared" si="1"/>
        <v/>
      </c>
      <c r="J78" s="19"/>
      <c r="AA78" s="30" t="s">
        <v>78</v>
      </c>
    </row>
    <row r="79" spans="1:27" ht="24.75" customHeight="1" x14ac:dyDescent="0.35">
      <c r="A79" s="81">
        <v>73</v>
      </c>
      <c r="B79" s="35" t="str">
        <f>IF(LEN(Results!C76)=0,"",Results!C76)</f>
        <v>Alcohol, tobacco &amp; other drugs</v>
      </c>
      <c r="C79" s="36" t="str">
        <f>IF(LEN(Results!E76)=0,"",Results!E76)</f>
        <v/>
      </c>
      <c r="D79" s="69" t="str">
        <f>IF(LEN(Results!D76)=0,"",Results!D76)</f>
        <v/>
      </c>
      <c r="E79" s="22" t="str">
        <f>IF(ISBLANK(VLOOKUP($A79,Results!$B$4:$CJ$476,4+$E$4)),"",VLOOKUP($A79,Results!$B$4:$CJ$476,4+$E$4))</f>
        <v/>
      </c>
      <c r="F79"/>
      <c r="G79" s="23" t="str">
        <f>IF(ISBLANK(VLOOKUP($A79,Results!$B$4:$CJ$476,4+$G$4)),"",VLOOKUP($A79,Results!$B$4:$CJ$5168,4+$G$4))</f>
        <v/>
      </c>
      <c r="H79"/>
      <c r="I79" s="24" t="str">
        <f t="shared" si="1"/>
        <v/>
      </c>
      <c r="J79" s="19"/>
      <c r="AA79" s="30" t="s">
        <v>79</v>
      </c>
    </row>
    <row r="80" spans="1:27" ht="24.75" customHeight="1" x14ac:dyDescent="0.35">
      <c r="A80" s="81">
        <v>74</v>
      </c>
      <c r="B80" s="35" t="str">
        <f>IF(LEN(Results!C77)=0,"",Results!C77)</f>
        <v>Mental health</v>
      </c>
      <c r="C80" s="33" t="str">
        <f>IF(LEN(Results!E77)=0,"",Results!E77)</f>
        <v/>
      </c>
      <c r="D80" s="34" t="str">
        <f>IF(LEN(Results!D77)=0,"",Results!D77)</f>
        <v>MENTAL HEALTH</v>
      </c>
      <c r="E80" t="str">
        <f>IF(ISBLANK(VLOOKUP($A80,Results!$B$4:$CJ$476,4+$E$4)),"",VLOOKUP($A80,Results!$B$4:$CJ$476,4+$E$4))</f>
        <v/>
      </c>
      <c r="F80"/>
      <c r="G80" t="str">
        <f>IF(ISBLANK(VLOOKUP($A80,Results!$B$4:$CJ$476,4+$G$4)),"",VLOOKUP($A80,Results!$B$4:$CJ$5168,4+$G$4))</f>
        <v/>
      </c>
      <c r="H80"/>
      <c r="I80" t="str">
        <f t="shared" si="1"/>
        <v/>
      </c>
      <c r="J80" s="19"/>
      <c r="AA80" s="31" t="s">
        <v>1</v>
      </c>
    </row>
    <row r="81" spans="1:27" ht="24.75" customHeight="1" x14ac:dyDescent="0.35">
      <c r="A81" s="81">
        <v>75</v>
      </c>
      <c r="B81" s="35" t="str">
        <f>IF(LEN(Results!C78)=0,"",Results!C78)</f>
        <v>Mental health</v>
      </c>
      <c r="C81" s="36" t="str">
        <f>IF(LEN(Results!E78)=0,"",Results!E78)</f>
        <v/>
      </c>
      <c r="D81" s="70" t="str">
        <f>IF(LEN(Results!D78)=0,"",Results!D78)</f>
        <v>General life satisfaction</v>
      </c>
      <c r="E81" s="22" t="str">
        <f>IF(ISBLANK(VLOOKUP($A81,Results!$B$4:$CJ$476,4+$E$4)),"",VLOOKUP($A81,Results!$B$4:$CJ$476,4+$E$4))</f>
        <v/>
      </c>
      <c r="F81"/>
      <c r="G81" s="23" t="str">
        <f>IF(ISBLANK(VLOOKUP($A81,Results!$B$4:$CJ$476,4+$G$4)),"",VLOOKUP($A81,Results!$B$4:$CJ$5168,4+$G$4))</f>
        <v/>
      </c>
      <c r="H81"/>
      <c r="I81" s="24" t="str">
        <f t="shared" si="1"/>
        <v/>
      </c>
      <c r="J81" s="19"/>
      <c r="AA81" s="31" t="s">
        <v>127</v>
      </c>
    </row>
    <row r="82" spans="1:27" ht="24.75" customHeight="1" x14ac:dyDescent="0.35">
      <c r="A82" s="81">
        <v>76</v>
      </c>
      <c r="B82" s="35" t="str">
        <f>IF(LEN(Results!C79)=0,"",Results!C79)</f>
        <v>Mental health</v>
      </c>
      <c r="C82" s="36" t="str">
        <f>IF(LEN(Results!E79)=0,"",Results!E79)</f>
        <v>Victorian Population Health Survey 2020</v>
      </c>
      <c r="D82" s="69" t="str">
        <f>IF(LEN(Results!D79)=0,"",Results!D79)</f>
        <v>Medium to low life satisfaction, 2020</v>
      </c>
      <c r="E82" s="22">
        <f>IF(ISBLANK(VLOOKUP($A82,Results!$B$4:$CJ$476,4+$E$4)),"",VLOOKUP($A82,Results!$B$4:$CJ$476,4+$E$4))</f>
        <v>26.29692</v>
      </c>
      <c r="F82"/>
      <c r="G82" s="23">
        <f>IF(ISBLANK(VLOOKUP($A82,Results!$B$4:$CJ$476,4+$G$4)),"",VLOOKUP($A82,Results!$B$4:$CJ$5168,4+$G$4))</f>
        <v>22.516987096774194</v>
      </c>
      <c r="H82"/>
      <c r="I82" s="24">
        <f t="shared" si="1"/>
        <v>16.8</v>
      </c>
      <c r="J82" s="19"/>
      <c r="AA82" s="31" t="s">
        <v>144</v>
      </c>
    </row>
    <row r="83" spans="1:27" ht="24.75" customHeight="1" x14ac:dyDescent="0.35">
      <c r="A83" s="81">
        <v>77</v>
      </c>
      <c r="B83" s="35" t="str">
        <f>IF(LEN(Results!C80)=0,"",Results!C80)</f>
        <v>Mental health</v>
      </c>
      <c r="C83" s="36" t="str">
        <f>IF(LEN(Results!E80)=0,"",Results!E80)</f>
        <v>Victorian Population Health Survey 2023</v>
      </c>
      <c r="D83" s="69" t="str">
        <f>IF(LEN(Results!D80)=0,"",Results!D80)</f>
        <v>Low level of life satisfaction 2023</v>
      </c>
      <c r="E83" s="22">
        <f>IF(ISBLANK(VLOOKUP($A83,Results!$B$4:$CJ$476,4+$E$4)),"",VLOOKUP($A83,Results!$B$4:$CJ$476,4+$E$4))</f>
        <v>5.3109989999999998</v>
      </c>
      <c r="F83"/>
      <c r="G83" s="23">
        <f>IF(ISBLANK(VLOOKUP($A83,Results!$B$4:$CJ$476,4+$G$4)),"",VLOOKUP($A83,Results!$B$4:$CJ$5168,4+$G$4))</f>
        <v>6.2494848064516129</v>
      </c>
      <c r="H83"/>
      <c r="I83" s="24">
        <f t="shared" si="1"/>
        <v>-15.1</v>
      </c>
      <c r="J83" s="19"/>
      <c r="AA83" s="31" t="s">
        <v>143</v>
      </c>
    </row>
    <row r="84" spans="1:27" ht="24.75" customHeight="1" x14ac:dyDescent="0.35">
      <c r="A84" s="81">
        <v>78</v>
      </c>
      <c r="B84" s="35" t="str">
        <f>IF(LEN(Results!C81)=0,"",Results!C81)</f>
        <v>Mental health</v>
      </c>
      <c r="C84" s="36" t="str">
        <f>IF(LEN(Results!E81)=0,"",Results!E81)</f>
        <v/>
      </c>
      <c r="D84" s="69" t="str">
        <f>IF(LEN(Results!D81)=0,"",Results!D81)</f>
        <v/>
      </c>
      <c r="E84" s="22" t="str">
        <f>IF(ISBLANK(VLOOKUP($A84,Results!$B$4:$CJ$476,4+$E$4)),"",VLOOKUP($A84,Results!$B$4:$CJ$476,4+$E$4))</f>
        <v/>
      </c>
      <c r="F84"/>
      <c r="G84" s="23" t="str">
        <f>IF(ISBLANK(VLOOKUP($A84,Results!$B$4:$CJ$476,4+$G$4)),"",VLOOKUP($A84,Results!$B$4:$CJ$5168,4+$G$4))</f>
        <v/>
      </c>
      <c r="H84"/>
      <c r="I84" s="24" t="str">
        <f t="shared" si="1"/>
        <v/>
      </c>
      <c r="J84" s="19"/>
    </row>
    <row r="85" spans="1:27" ht="24.75" customHeight="1" x14ac:dyDescent="0.35">
      <c r="A85" s="81">
        <v>79</v>
      </c>
      <c r="B85" s="35" t="str">
        <f>IF(LEN(Results!C82)=0,"",Results!C82)</f>
        <v>Mental health</v>
      </c>
      <c r="C85" s="36" t="str">
        <f>IF(LEN(Results!E82)=0,"",Results!E82)</f>
        <v/>
      </c>
      <c r="D85" s="70" t="str">
        <f>IF(LEN(Results!D82)=0,"",Results!D82)</f>
        <v>Social Isolation</v>
      </c>
      <c r="E85" s="22" t="str">
        <f>IF(ISBLANK(VLOOKUP($A85,Results!$B$4:$CJ$476,4+$E$4)),"",VLOOKUP($A85,Results!$B$4:$CJ$476,4+$E$4))</f>
        <v/>
      </c>
      <c r="F85"/>
      <c r="G85" s="23" t="str">
        <f>IF(ISBLANK(VLOOKUP($A85,Results!$B$4:$CJ$476,4+$G$4)),"",VLOOKUP($A85,Results!$B$4:$CJ$5168,4+$G$4))</f>
        <v/>
      </c>
      <c r="H85"/>
      <c r="I85" s="24" t="str">
        <f t="shared" si="1"/>
        <v/>
      </c>
      <c r="J85" s="19"/>
    </row>
    <row r="86" spans="1:27" ht="24.75" customHeight="1" x14ac:dyDescent="0.35">
      <c r="A86" s="81">
        <v>80</v>
      </c>
      <c r="B86" s="35" t="str">
        <f>IF(LEN(Results!C83)=0,"",Results!C83)</f>
        <v>Mental health</v>
      </c>
      <c r="C86" s="36" t="str">
        <f>IF(LEN(Results!E83)=0,"",Results!E83)</f>
        <v>Victorian Population Health Survey 2023</v>
      </c>
      <c r="D86" s="69" t="str">
        <f>IF(LEN(Results!D83)=0,"",Results!D83)</f>
        <v>Adults experiencing loneliness ( scored 6–9 on the 3-item UCLA Loneliness Scale) 2023</v>
      </c>
      <c r="E86" s="22">
        <f>IF(ISBLANK(VLOOKUP($A86,Results!$B$4:$CJ$476,4+$E$4)),"",VLOOKUP($A86,Results!$B$4:$CJ$476,4+$E$4))</f>
        <v>33.080750000000002</v>
      </c>
      <c r="F86"/>
      <c r="G86" s="23">
        <f>IF(ISBLANK(VLOOKUP($A86,Results!$B$4:$CJ$476,4+$G$4)),"",VLOOKUP($A86,Results!$B$4:$CJ$5168,4+$G$4))</f>
        <v>23.349852903225802</v>
      </c>
      <c r="H86"/>
      <c r="I86" s="24">
        <f t="shared" si="1"/>
        <v>41.7</v>
      </c>
      <c r="J86" s="19"/>
    </row>
    <row r="87" spans="1:27" ht="24.75" customHeight="1" x14ac:dyDescent="0.35">
      <c r="A87" s="81">
        <v>81</v>
      </c>
      <c r="B87" s="35" t="str">
        <f>IF(LEN(Results!C84)=0,"",Results!C84)</f>
        <v>Mental health</v>
      </c>
      <c r="C87" s="36" t="str">
        <f>IF(LEN(Results!E84)=0,"",Results!E84)</f>
        <v>Victorian Population Health Survey 2020</v>
      </c>
      <c r="D87" s="69" t="str">
        <f>IF(LEN(Results!D84)=0,"",Results!D84)</f>
        <v>Has no close friends or family that they talk to regularly, 2020</v>
      </c>
      <c r="E87" s="22">
        <f>IF(ISBLANK(VLOOKUP($A87,Results!$B$4:$CJ$476,4+$E$4)),"",VLOOKUP($A87,Results!$B$4:$CJ$476,4+$E$4))</f>
        <v>9.2988350000000004</v>
      </c>
      <c r="F87"/>
      <c r="G87" s="23">
        <f>IF(ISBLANK(VLOOKUP($A87,Results!$B$4:$CJ$476,4+$G$4)),"",VLOOKUP($A87,Results!$B$4:$CJ$5168,4+$G$4))</f>
        <v>4.7193062758620687</v>
      </c>
      <c r="H87"/>
      <c r="I87" s="24">
        <f t="shared" si="1"/>
        <v>97.1</v>
      </c>
      <c r="J87" s="19"/>
    </row>
    <row r="88" spans="1:27" ht="24.75" customHeight="1" x14ac:dyDescent="0.35">
      <c r="A88" s="81">
        <v>82</v>
      </c>
      <c r="B88" s="35" t="str">
        <f>IF(LEN(Results!C85)=0,"",Results!C85)</f>
        <v>Mental health</v>
      </c>
      <c r="C88" s="36" t="str">
        <f>IF(LEN(Results!E85)=0,"",Results!E85)</f>
        <v>Victorian Population Health Survey 2020</v>
      </c>
      <c r="D88" s="69" t="str">
        <f>IF(LEN(Results!D85)=0,"",Results!D85)</f>
        <v>Talk to friends a few times a month or less often, 2020</v>
      </c>
      <c r="E88" s="22">
        <f>IF(ISBLANK(VLOOKUP($A88,Results!$B$4:$CJ$476,4+$E$4)),"",VLOOKUP($A88,Results!$B$4:$CJ$476,4+$E$4))</f>
        <v>16.646132000000001</v>
      </c>
      <c r="F88"/>
      <c r="G88" s="23">
        <f>IF(ISBLANK(VLOOKUP($A88,Results!$B$4:$CJ$476,4+$G$4)),"",VLOOKUP($A88,Results!$B$4:$CJ$5168,4+$G$4))</f>
        <v>18.302908351612906</v>
      </c>
      <c r="H88"/>
      <c r="I88" s="24">
        <f t="shared" si="1"/>
        <v>-9.1</v>
      </c>
      <c r="J88" s="19"/>
    </row>
    <row r="89" spans="1:27" ht="24.75" customHeight="1" x14ac:dyDescent="0.35">
      <c r="A89" s="81">
        <v>83</v>
      </c>
      <c r="B89" s="35" t="str">
        <f>IF(LEN(Results!C86)=0,"",Results!C86)</f>
        <v>Mental health</v>
      </c>
      <c r="C89" s="36" t="str">
        <f>IF(LEN(Results!E86)=0,"",Results!E86)</f>
        <v/>
      </c>
      <c r="D89" s="69" t="str">
        <f>IF(LEN(Results!D86)=0,"",Results!D86)</f>
        <v/>
      </c>
      <c r="E89" s="22" t="str">
        <f>IF(ISBLANK(VLOOKUP($A89,Results!$B$4:$CJ$476,4+$E$4)),"",VLOOKUP($A89,Results!$B$4:$CJ$476,4+$E$4))</f>
        <v/>
      </c>
      <c r="F89"/>
      <c r="G89" s="23" t="str">
        <f>IF(ISBLANK(VLOOKUP($A89,Results!$B$4:$CJ$476,4+$G$4)),"",VLOOKUP($A89,Results!$B$4:$CJ$5168,4+$G$4))</f>
        <v/>
      </c>
      <c r="H89"/>
      <c r="I89" s="24" t="str">
        <f t="shared" si="1"/>
        <v/>
      </c>
      <c r="J89" s="19"/>
    </row>
    <row r="90" spans="1:27" ht="24.75" customHeight="1" x14ac:dyDescent="0.35">
      <c r="A90" s="81">
        <v>84</v>
      </c>
      <c r="B90" s="35" t="str">
        <f>IF(LEN(Results!C87)=0,"",Results!C87)</f>
        <v>Mental health</v>
      </c>
      <c r="C90" s="36" t="str">
        <f>IF(LEN(Results!E87)=0,"",Results!E87)</f>
        <v/>
      </c>
      <c r="D90" s="70" t="str">
        <f>IF(LEN(Results!D87)=0,"",Results!D87)</f>
        <v>Current psychological distress</v>
      </c>
      <c r="E90" s="22" t="str">
        <f>IF(ISBLANK(VLOOKUP($A90,Results!$B$4:$CJ$476,4+$E$4)),"",VLOOKUP($A90,Results!$B$4:$CJ$476,4+$E$4))</f>
        <v/>
      </c>
      <c r="F90"/>
      <c r="G90" s="23" t="str">
        <f>IF(ISBLANK(VLOOKUP($A90,Results!$B$4:$CJ$476,4+$G$4)),"",VLOOKUP($A90,Results!$B$4:$CJ$5168,4+$G$4))</f>
        <v/>
      </c>
      <c r="H90"/>
      <c r="I90" s="24" t="str">
        <f t="shared" si="1"/>
        <v/>
      </c>
      <c r="J90" s="19"/>
    </row>
    <row r="91" spans="1:27" ht="24.75" customHeight="1" x14ac:dyDescent="0.35">
      <c r="A91" s="81">
        <v>85</v>
      </c>
      <c r="B91" s="35" t="str">
        <f>IF(LEN(Results!C88)=0,"",Results!C88)</f>
        <v>Mental health</v>
      </c>
      <c r="C91" s="36" t="str">
        <f>IF(LEN(Results!E88)=0,"",Results!E88)</f>
        <v>Victorian Population Health Survey 2023</v>
      </c>
      <c r="D91" s="69" t="str">
        <f>IF(LEN(Results!D88)=0,"",Results!D88)</f>
        <v>High' or 'very high' levels of psychological distress 2023</v>
      </c>
      <c r="E91" s="22">
        <f>IF(ISBLANK(VLOOKUP($A91,Results!$B$4:$CJ$476,4+$E$4)),"",VLOOKUP($A91,Results!$B$4:$CJ$476,4+$E$4))</f>
        <v>20.706</v>
      </c>
      <c r="F91"/>
      <c r="G91" s="23">
        <f>IF(ISBLANK(VLOOKUP($A91,Results!$B$4:$CJ$476,4+$G$4)),"",VLOOKUP($A91,Results!$B$4:$CJ$5168,4+$G$4))</f>
        <v>18.760667516129033</v>
      </c>
      <c r="H91"/>
      <c r="I91" s="24">
        <f t="shared" si="1"/>
        <v>10.4</v>
      </c>
      <c r="J91" s="19"/>
    </row>
    <row r="92" spans="1:27" ht="24.75" customHeight="1" x14ac:dyDescent="0.35">
      <c r="A92" s="81">
        <v>86</v>
      </c>
      <c r="B92" s="35" t="str">
        <f>IF(LEN(Results!C89)=0,"",Results!C89)</f>
        <v>Mental health</v>
      </c>
      <c r="C92" s="36" t="str">
        <f>IF(LEN(Results!E89)=0,"",Results!E89)</f>
        <v>Victorian Population Health Survey 2020</v>
      </c>
      <c r="D92" s="69" t="str">
        <f>IF(LEN(Results!D89)=0,"",Results!D89)</f>
        <v>High/very high levels of psychological distress, 2020</v>
      </c>
      <c r="E92" s="22">
        <f>IF(ISBLANK(VLOOKUP($A92,Results!$B$4:$CJ$476,4+$E$4)),"",VLOOKUP($A92,Results!$B$4:$CJ$476,4+$E$4))</f>
        <v>23.96686</v>
      </c>
      <c r="F92"/>
      <c r="G92" s="23">
        <f>IF(ISBLANK(VLOOKUP($A92,Results!$B$4:$CJ$476,4+$G$4)),"",VLOOKUP($A92,Results!$B$4:$CJ$5168,4+$G$4))</f>
        <v>23.298888064516131</v>
      </c>
      <c r="H92"/>
      <c r="I92" s="24">
        <f t="shared" si="1"/>
        <v>2.9</v>
      </c>
      <c r="J92" s="19"/>
    </row>
    <row r="93" spans="1:27" ht="24.75" customHeight="1" x14ac:dyDescent="0.35">
      <c r="A93" s="81">
        <v>87</v>
      </c>
      <c r="B93" s="35" t="str">
        <f>IF(LEN(Results!C90)=0,"",Results!C90)</f>
        <v>Mental health</v>
      </c>
      <c r="C93" s="36" t="str">
        <f>IF(LEN(Results!E90)=0,"",Results!E90)</f>
        <v/>
      </c>
      <c r="D93" s="69" t="str">
        <f>IF(LEN(Results!D90)=0,"",Results!D90)</f>
        <v/>
      </c>
      <c r="E93" s="22" t="str">
        <f>IF(ISBLANK(VLOOKUP($A93,Results!$B$4:$CJ$476,4+$E$4)),"",VLOOKUP($A93,Results!$B$4:$CJ$476,4+$E$4))</f>
        <v/>
      </c>
      <c r="F93"/>
      <c r="G93" s="23" t="str">
        <f>IF(ISBLANK(VLOOKUP($A93,Results!$B$4:$CJ$476,4+$G$4)),"",VLOOKUP($A93,Results!$B$4:$CJ$5168,4+$G$4))</f>
        <v/>
      </c>
      <c r="H93"/>
      <c r="I93" s="24" t="str">
        <f t="shared" si="1"/>
        <v/>
      </c>
      <c r="J93" s="19"/>
    </row>
    <row r="94" spans="1:27" ht="24.75" customHeight="1" x14ac:dyDescent="0.35">
      <c r="A94" s="81">
        <v>88</v>
      </c>
      <c r="B94" s="35" t="str">
        <f>IF(LEN(Results!C91)=0,"",Results!C91)</f>
        <v>Mental health</v>
      </c>
      <c r="C94" s="36" t="str">
        <f>IF(LEN(Results!E91)=0,"",Results!E91)</f>
        <v/>
      </c>
      <c r="D94" s="70" t="str">
        <f>IF(LEN(Results!D91)=0,"",Results!D91)</f>
        <v>Lifetime psychological distress</v>
      </c>
      <c r="E94" s="22" t="str">
        <f>IF(ISBLANK(VLOOKUP($A94,Results!$B$4:$CJ$476,4+$E$4)),"",VLOOKUP($A94,Results!$B$4:$CJ$476,4+$E$4))</f>
        <v/>
      </c>
      <c r="F94"/>
      <c r="G94" s="23" t="str">
        <f>IF(ISBLANK(VLOOKUP($A94,Results!$B$4:$CJ$476,4+$G$4)),"",VLOOKUP($A94,Results!$B$4:$CJ$5168,4+$G$4))</f>
        <v/>
      </c>
      <c r="H94"/>
      <c r="I94" s="24" t="str">
        <f t="shared" si="1"/>
        <v/>
      </c>
      <c r="J94" s="19"/>
    </row>
    <row r="95" spans="1:27" ht="24.75" customHeight="1" x14ac:dyDescent="0.35">
      <c r="A95" s="81">
        <v>89</v>
      </c>
      <c r="B95" s="35" t="str">
        <f>IF(LEN(Results!C92)=0,"",Results!C92)</f>
        <v>Mental health</v>
      </c>
      <c r="C95" s="36" t="str">
        <f>IF(LEN(Results!E92)=0,"",Results!E92)</f>
        <v>Victorian Population Health Survey 2017</v>
      </c>
      <c r="D95" s="69" t="str">
        <f>IF(LEN(Results!D92)=0,"",Results!D92)</f>
        <v>Ever diagnosed with anxiety or depression, 2017</v>
      </c>
      <c r="E95" s="22">
        <f>IF(ISBLANK(VLOOKUP($A95,Results!$B$4:$CJ$476,4+$E$4)),"",VLOOKUP($A95,Results!$B$4:$CJ$476,4+$E$4))</f>
        <v>18.91</v>
      </c>
      <c r="F95"/>
      <c r="G95" s="23">
        <f>IF(ISBLANK(VLOOKUP($A95,Results!$B$4:$CJ$476,4+$G$4)),"",VLOOKUP($A95,Results!$B$4:$CJ$5168,4+$G$4))</f>
        <v>26.363548387096774</v>
      </c>
      <c r="H95"/>
      <c r="I95" s="24">
        <f t="shared" si="1"/>
        <v>-28.3</v>
      </c>
      <c r="J95" s="19"/>
    </row>
    <row r="96" spans="1:27" ht="24.75" customHeight="1" x14ac:dyDescent="0.35">
      <c r="A96" s="81">
        <v>90</v>
      </c>
      <c r="B96" s="35" t="str">
        <f>IF(LEN(Results!C93)=0,"",Results!C93)</f>
        <v>Mental health</v>
      </c>
      <c r="C96" s="36" t="str">
        <f>IF(LEN(Results!E93)=0,"",Results!E93)</f>
        <v>Vic Population Health Survey 2014</v>
      </c>
      <c r="D96" s="69" t="str">
        <f>IF(LEN(Results!D93)=0,"",Results!D93)</f>
        <v>Experienced Depression or Anxiety in Lifetime, 2014</v>
      </c>
      <c r="E96" s="22">
        <f>IF(ISBLANK(VLOOKUP($A96,Results!$B$4:$CJ$476,4+$E$4)),"",VLOOKUP($A96,Results!$B$4:$CJ$476,4+$E$4))</f>
        <v>16.899999999999999</v>
      </c>
      <c r="F96"/>
      <c r="G96" s="23">
        <f>IF(ISBLANK(VLOOKUP($A96,Results!$B$4:$CJ$476,4+$G$4)),"",VLOOKUP($A96,Results!$B$4:$CJ$5168,4+$G$4))</f>
        <v>22.858064516129033</v>
      </c>
      <c r="H96"/>
      <c r="I96" s="24">
        <f t="shared" si="1"/>
        <v>-26.1</v>
      </c>
      <c r="J96" s="19"/>
    </row>
    <row r="97" spans="1:10" ht="24.75" customHeight="1" x14ac:dyDescent="0.35">
      <c r="A97" s="81">
        <v>91</v>
      </c>
      <c r="B97" s="35" t="str">
        <f>IF(LEN(Results!C94)=0,"",Results!C94)</f>
        <v>Mental health</v>
      </c>
      <c r="C97" s="36" t="str">
        <f>IF(LEN(Results!E94)=0,"",Results!E94)</f>
        <v>Dept. Education &amp; Training 2015</v>
      </c>
      <c r="D97" s="69" t="str">
        <f>IF(LEN(Results!D94)=0,"",Results!D94)</f>
        <v>% children at school entry whose parents report high levels of family stress in the past month , 2015</v>
      </c>
      <c r="E97" s="22">
        <f>IF(ISBLANK(VLOOKUP($A97,Results!$B$4:$CJ$476,4+$E$4)),"",VLOOKUP($A97,Results!$B$4:$CJ$476,4+$E$4))</f>
        <v>5.6138186304750155</v>
      </c>
      <c r="F97"/>
      <c r="G97" s="23">
        <f>IF(ISBLANK(VLOOKUP($A97,Results!$B$4:$CJ$476,4+$G$4)),"",VLOOKUP($A97,Results!$B$4:$CJ$5168,4+$G$4))</f>
        <v>9.4609408805610009</v>
      </c>
      <c r="H97"/>
      <c r="I97" s="24">
        <f t="shared" si="1"/>
        <v>-40.700000000000003</v>
      </c>
      <c r="J97" s="19"/>
    </row>
    <row r="98" spans="1:10" ht="24.75" customHeight="1" x14ac:dyDescent="0.35">
      <c r="A98" s="81">
        <v>92</v>
      </c>
      <c r="B98" s="35" t="str">
        <f>IF(LEN(Results!C95)=0,"",Results!C95)</f>
        <v>Mental health</v>
      </c>
      <c r="C98" s="36" t="str">
        <f>IF(LEN(Results!E95)=0,"",Results!E95)</f>
        <v/>
      </c>
      <c r="D98" s="69" t="str">
        <f>IF(LEN(Results!D95)=0,"",Results!D95)</f>
        <v/>
      </c>
      <c r="E98" s="22" t="str">
        <f>IF(ISBLANK(VLOOKUP($A98,Results!$B$4:$CJ$476,4+$E$4)),"",VLOOKUP($A98,Results!$B$4:$CJ$476,4+$E$4))</f>
        <v/>
      </c>
      <c r="F98"/>
      <c r="G98" s="23" t="str">
        <f>IF(ISBLANK(VLOOKUP($A98,Results!$B$4:$CJ$476,4+$G$4)),"",VLOOKUP($A98,Results!$B$4:$CJ$5168,4+$G$4))</f>
        <v/>
      </c>
      <c r="H98"/>
      <c r="I98" s="24" t="str">
        <f t="shared" si="1"/>
        <v/>
      </c>
      <c r="J98" s="19"/>
    </row>
    <row r="99" spans="1:10" ht="24.75" customHeight="1" x14ac:dyDescent="0.35">
      <c r="A99" s="81">
        <v>93</v>
      </c>
      <c r="B99" s="35" t="str">
        <f>IF(LEN(Results!C96)=0,"",Results!C96)</f>
        <v>Mental health</v>
      </c>
      <c r="C99" s="36" t="str">
        <f>IF(LEN(Results!E96)=0,"",Results!E96)</f>
        <v/>
      </c>
      <c r="D99" s="70" t="str">
        <f>IF(LEN(Results!D96)=0,"",Results!D96)</f>
        <v>Help seeking for psychological distress</v>
      </c>
      <c r="E99" s="22" t="str">
        <f>IF(ISBLANK(VLOOKUP($A99,Results!$B$4:$CJ$476,4+$E$4)),"",VLOOKUP($A99,Results!$B$4:$CJ$476,4+$E$4))</f>
        <v/>
      </c>
      <c r="F99"/>
      <c r="G99" s="23" t="str">
        <f>IF(ISBLANK(VLOOKUP($A99,Results!$B$4:$CJ$476,4+$G$4)),"",VLOOKUP($A99,Results!$B$4:$CJ$5168,4+$G$4))</f>
        <v/>
      </c>
      <c r="H99"/>
      <c r="I99" s="24" t="str">
        <f t="shared" si="1"/>
        <v/>
      </c>
      <c r="J99" s="19"/>
    </row>
    <row r="100" spans="1:10" ht="24.75" customHeight="1" x14ac:dyDescent="0.35">
      <c r="A100" s="81">
        <v>94</v>
      </c>
      <c r="B100" s="35" t="str">
        <f>IF(LEN(Results!C97)=0,"",Results!C97)</f>
        <v>Mental health</v>
      </c>
      <c r="C100" s="36" t="str">
        <f>IF(LEN(Results!E97)=0,"",Results!E97)</f>
        <v>Victorian Population Health Survey 2023</v>
      </c>
      <c r="D100" s="69" t="str">
        <f>IF(LEN(Results!D97)=0,"",Results!D97)</f>
        <v>Sought professional assistance for a mental health problem in the past year 2023</v>
      </c>
      <c r="E100" s="22">
        <f>IF(ISBLANK(VLOOKUP($A100,Results!$B$4:$CJ$476,4+$E$4)),"",VLOOKUP($A100,Results!$B$4:$CJ$476,4+$E$4))</f>
        <v>15.113</v>
      </c>
      <c r="F100"/>
      <c r="G100" s="23">
        <f>IF(ISBLANK(VLOOKUP($A100,Results!$B$4:$CJ$476,4+$G$4)),"",VLOOKUP($A100,Results!$B$4:$CJ$5168,4+$G$4))</f>
        <v>20.638603225806452</v>
      </c>
      <c r="H100"/>
      <c r="I100" s="24">
        <f t="shared" si="1"/>
        <v>-26.8</v>
      </c>
      <c r="J100" s="19"/>
    </row>
    <row r="101" spans="1:10" ht="24.75" customHeight="1" x14ac:dyDescent="0.35">
      <c r="A101" s="81">
        <v>95</v>
      </c>
      <c r="B101" s="35" t="str">
        <f>IF(LEN(Results!C98)=0,"",Results!C98)</f>
        <v>Mental health</v>
      </c>
      <c r="C101" s="36" t="str">
        <f>IF(LEN(Results!E98)=0,"",Results!E98)</f>
        <v>Victorian Child and Adolescent Monitoring System (DEECD)</v>
      </c>
      <c r="D101" s="69" t="str">
        <f>IF(LEN(Results!D98)=0,"",Results!D98)</f>
        <v>% Families accessing Family and Community Support Services, 2012/13</v>
      </c>
      <c r="E101" s="22">
        <f>IF(ISBLANK(VLOOKUP($A101,Results!$B$4:$CJ$476,4+$E$4)),"",VLOOKUP($A101,Results!$B$4:$CJ$476,4+$E$4))</f>
        <v>1.1394328156650912</v>
      </c>
      <c r="F101"/>
      <c r="G101" s="23">
        <f>IF(ISBLANK(VLOOKUP($A101,Results!$B$4:$CJ$476,4+$G$4)),"",VLOOKUP($A101,Results!$B$4:$CJ$5168,4+$G$4))</f>
        <v>2.5087045948605557</v>
      </c>
      <c r="H101"/>
      <c r="I101" s="24">
        <f t="shared" si="1"/>
        <v>-54.6</v>
      </c>
      <c r="J101" s="19"/>
    </row>
    <row r="102" spans="1:10" ht="24.75" customHeight="1" x14ac:dyDescent="0.35">
      <c r="A102" s="81">
        <v>96</v>
      </c>
      <c r="B102" s="35" t="str">
        <f>IF(LEN(Results!C99)=0,"",Results!C99)</f>
        <v>Mental health</v>
      </c>
      <c r="C102" s="36" t="str">
        <f>IF(LEN(Results!E99)=0,"",Results!E99)</f>
        <v/>
      </c>
      <c r="D102" s="69" t="str">
        <f>IF(LEN(Results!D99)=0,"",Results!D99)</f>
        <v/>
      </c>
      <c r="E102" s="22" t="str">
        <f>IF(ISBLANK(VLOOKUP($A102,Results!$B$4:$CJ$476,4+$E$4)),"",VLOOKUP($A102,Results!$B$4:$CJ$476,4+$E$4))</f>
        <v/>
      </c>
      <c r="F102"/>
      <c r="G102" s="23" t="str">
        <f>IF(ISBLANK(VLOOKUP($A102,Results!$B$4:$CJ$476,4+$G$4)),"",VLOOKUP($A102,Results!$B$4:$CJ$5168,4+$G$4))</f>
        <v/>
      </c>
      <c r="H102"/>
      <c r="I102" s="24" t="str">
        <f t="shared" si="1"/>
        <v/>
      </c>
      <c r="J102" s="19"/>
    </row>
    <row r="103" spans="1:10" ht="24.75" customHeight="1" x14ac:dyDescent="0.35">
      <c r="A103" s="81">
        <v>97</v>
      </c>
      <c r="B103" s="35" t="str">
        <f>IF(LEN(Results!C100)=0,"",Results!C100)</f>
        <v>Mental health</v>
      </c>
      <c r="C103" s="36" t="str">
        <f>IF(LEN(Results!E100)=0,"",Results!E100)</f>
        <v/>
      </c>
      <c r="D103" s="69" t="str">
        <f>IF(LEN(Results!D100)=0,"",Results!D100)</f>
        <v/>
      </c>
      <c r="E103" s="22" t="str">
        <f>IF(ISBLANK(VLOOKUP($A103,Results!$B$4:$CJ$476,4+$E$4)),"",VLOOKUP($A103,Results!$B$4:$CJ$476,4+$E$4))</f>
        <v/>
      </c>
      <c r="F103"/>
      <c r="G103" s="23" t="str">
        <f>IF(ISBLANK(VLOOKUP($A103,Results!$B$4:$CJ$476,4+$G$4)),"",VLOOKUP($A103,Results!$B$4:$CJ$5168,4+$G$4))</f>
        <v/>
      </c>
      <c r="H103"/>
      <c r="I103" s="24" t="str">
        <f t="shared" si="1"/>
        <v/>
      </c>
      <c r="J103" s="19"/>
    </row>
    <row r="104" spans="1:10" ht="24.75" customHeight="1" x14ac:dyDescent="0.35">
      <c r="A104" s="81">
        <v>98</v>
      </c>
      <c r="B104" s="35" t="str">
        <f>IF(LEN(Results!C101)=0,"",Results!C101)</f>
        <v>Mental health</v>
      </c>
      <c r="C104" s="36" t="str">
        <f>IF(LEN(Results!E101)=0,"",Results!E101)</f>
        <v/>
      </c>
      <c r="D104" s="69" t="str">
        <f>IF(LEN(Results!D101)=0,"",Results!D101)</f>
        <v/>
      </c>
      <c r="E104" s="22" t="str">
        <f>IF(ISBLANK(VLOOKUP($A104,Results!$B$4:$CJ$476,4+$E$4)),"",VLOOKUP($A104,Results!$B$4:$CJ$476,4+$E$4))</f>
        <v/>
      </c>
      <c r="F104"/>
      <c r="G104" s="23" t="str">
        <f>IF(ISBLANK(VLOOKUP($A104,Results!$B$4:$CJ$476,4+$G$4)),"",VLOOKUP($A104,Results!$B$4:$CJ$5168,4+$G$4))</f>
        <v/>
      </c>
      <c r="H104"/>
      <c r="I104" s="24" t="str">
        <f t="shared" si="1"/>
        <v/>
      </c>
      <c r="J104" s="19"/>
    </row>
    <row r="105" spans="1:10" ht="24.75" customHeight="1" x14ac:dyDescent="0.35">
      <c r="A105" s="81">
        <v>99</v>
      </c>
      <c r="B105" s="35" t="str">
        <f>IF(LEN(Results!C102)=0,"",Results!C102)</f>
        <v>Wider community participation</v>
      </c>
      <c r="C105" s="33" t="str">
        <f>IF(LEN(Results!E102)=0,"",Results!E102)</f>
        <v/>
      </c>
      <c r="D105" s="34" t="str">
        <f>IF(LEN(Results!D102)=0,"",Results!D102)</f>
        <v>WIDER COMMUNITY</v>
      </c>
      <c r="E105" t="str">
        <f>IF(ISBLANK(VLOOKUP($A105,Results!$B$4:$CJ$476,4+$E$4)),"",VLOOKUP($A105,Results!$B$4:$CJ$476,4+$E$4))</f>
        <v/>
      </c>
      <c r="F105"/>
      <c r="G105" t="str">
        <f>IF(ISBLANK(VLOOKUP($A105,Results!$B$4:$CJ$476,4+$G$4)),"",VLOOKUP($A105,Results!$B$4:$CJ$5168,4+$G$4))</f>
        <v/>
      </c>
      <c r="H105"/>
      <c r="I105" t="str">
        <f t="shared" si="1"/>
        <v/>
      </c>
      <c r="J105" s="19"/>
    </row>
    <row r="106" spans="1:10" ht="24.75" customHeight="1" x14ac:dyDescent="0.35">
      <c r="A106" s="81">
        <v>100</v>
      </c>
      <c r="B106" s="35" t="str">
        <f>IF(LEN(Results!C103)=0,"",Results!C103)</f>
        <v>Wider community participation</v>
      </c>
      <c r="C106" s="36" t="str">
        <f>IF(LEN(Results!E103)=0,"",Results!E103)</f>
        <v/>
      </c>
      <c r="D106" s="70" t="str">
        <f>IF(LEN(Results!D103)=0,"",Results!D103)</f>
        <v>Perceptions of their community</v>
      </c>
      <c r="E106" s="22" t="str">
        <f>IF(ISBLANK(VLOOKUP($A106,Results!$B$4:$CJ$476,4+$E$4)),"",VLOOKUP($A106,Results!$B$4:$CJ$476,4+$E$4))</f>
        <v/>
      </c>
      <c r="F106"/>
      <c r="G106" s="23" t="str">
        <f>IF(ISBLANK(VLOOKUP($A106,Results!$B$4:$CJ$476,4+$G$4)),"",VLOOKUP($A106,Results!$B$4:$CJ$5168,4+$G$4))</f>
        <v/>
      </c>
      <c r="H106"/>
      <c r="I106" s="24" t="str">
        <f t="shared" si="1"/>
        <v/>
      </c>
      <c r="J106" s="19"/>
    </row>
    <row r="107" spans="1:10" ht="24.75" customHeight="1" x14ac:dyDescent="0.35">
      <c r="A107" s="81">
        <v>101</v>
      </c>
      <c r="B107" s="35" t="str">
        <f>IF(LEN(Results!C104)=0,"",Results!C104)</f>
        <v>Wider community participation</v>
      </c>
      <c r="C107" s="36" t="str">
        <f>IF(LEN(Results!E104)=0,"",Results!E104)</f>
        <v>Victorian Population Health Survey 2020</v>
      </c>
      <c r="D107" s="69" t="str">
        <f>IF(LEN(Results!D104)=0,"",Results!D104)</f>
        <v>Feeling of Trust: most people could be trusted 'never' or 'not often', 2020</v>
      </c>
      <c r="E107" s="22">
        <f>IF(ISBLANK(VLOOKUP($A107,Results!$B$4:$CJ$476,4+$E$4)),"",VLOOKUP($A107,Results!$B$4:$CJ$476,4+$E$4))</f>
        <v>22.229109999999999</v>
      </c>
      <c r="F107"/>
      <c r="G107" s="23">
        <f>IF(ISBLANK(VLOOKUP($A107,Results!$B$4:$CJ$476,4+$G$4)),"",VLOOKUP($A107,Results!$B$4:$CJ$5168,4+$G$4))</f>
        <v>13.612406290322577</v>
      </c>
      <c r="H107"/>
      <c r="I107" s="24">
        <f t="shared" si="1"/>
        <v>63.4</v>
      </c>
      <c r="J107" s="19"/>
    </row>
    <row r="108" spans="1:10" ht="24.75" customHeight="1" x14ac:dyDescent="0.35">
      <c r="A108" s="81">
        <v>102</v>
      </c>
      <c r="B108" s="35" t="str">
        <f>IF(LEN(Results!C105)=0,"",Results!C105)</f>
        <v>Wider community participation</v>
      </c>
      <c r="C108" s="36" t="str">
        <f>IF(LEN(Results!E105)=0,"",Results!E105)</f>
        <v>2015 VicHealth Indicators Survey</v>
      </c>
      <c r="D108" s="69" t="str">
        <f>IF(LEN(Results!D105)=0,"",Results!D105)</f>
        <v>Perceptions of neighborhood – people are willing to help each other: 2015</v>
      </c>
      <c r="E108" s="22">
        <f>IF(ISBLANK(VLOOKUP($A108,Results!$B$4:$CJ$476,4+$E$4)),"",VLOOKUP($A108,Results!$B$4:$CJ$476,4+$E$4))</f>
        <v>66.900000000000006</v>
      </c>
      <c r="F108"/>
      <c r="G108" s="23">
        <f>IF(ISBLANK(VLOOKUP($A108,Results!$B$4:$CJ$476,4+$G$4)),"",VLOOKUP($A108,Results!$B$4:$CJ$5168,4+$G$4))</f>
        <v>72.390322580645147</v>
      </c>
      <c r="H108"/>
      <c r="I108" s="24">
        <f t="shared" si="1"/>
        <v>-7.6</v>
      </c>
      <c r="J108" s="19"/>
    </row>
    <row r="109" spans="1:10" ht="24.75" customHeight="1" x14ac:dyDescent="0.35">
      <c r="A109" s="81">
        <v>103</v>
      </c>
      <c r="B109" s="35" t="str">
        <f>IF(LEN(Results!C106)=0,"",Results!C106)</f>
        <v>Wider community participation</v>
      </c>
      <c r="C109" s="36" t="str">
        <f>IF(LEN(Results!E106)=0,"",Results!E106)</f>
        <v>2015 VicHealth Indicators Survey</v>
      </c>
      <c r="D109" s="69" t="str">
        <f>IF(LEN(Results!D106)=0,"",Results!D106)</f>
        <v>Perceptions of neighborhood – this is a close-knit neighborhood: 2015</v>
      </c>
      <c r="E109" s="22">
        <f>IF(ISBLANK(VLOOKUP($A109,Results!$B$4:$CJ$476,4+$E$4)),"",VLOOKUP($A109,Results!$B$4:$CJ$476,4+$E$4))</f>
        <v>60.7</v>
      </c>
      <c r="F109"/>
      <c r="G109" s="23">
        <f>IF(ISBLANK(VLOOKUP($A109,Results!$B$4:$CJ$476,4+$G$4)),"",VLOOKUP($A109,Results!$B$4:$CJ$5168,4+$G$4))</f>
        <v>58.454838709677425</v>
      </c>
      <c r="H109"/>
      <c r="I109" s="24">
        <f t="shared" si="1"/>
        <v>3.9</v>
      </c>
      <c r="J109" s="19"/>
    </row>
    <row r="110" spans="1:10" ht="24.75" customHeight="1" x14ac:dyDescent="0.35">
      <c r="A110" s="81">
        <v>104</v>
      </c>
      <c r="B110" s="35" t="str">
        <f>IF(LEN(Results!C107)=0,"",Results!C107)</f>
        <v>Wider community participation</v>
      </c>
      <c r="C110" s="36" t="str">
        <f>IF(LEN(Results!E107)=0,"",Results!E107)</f>
        <v/>
      </c>
      <c r="D110" s="69" t="str">
        <f>IF(LEN(Results!D107)=0,"",Results!D107)</f>
        <v/>
      </c>
      <c r="E110" s="22" t="str">
        <f>IF(ISBLANK(VLOOKUP($A110,Results!$B$4:$CJ$476,4+$E$4)),"",VLOOKUP($A110,Results!$B$4:$CJ$476,4+$E$4))</f>
        <v/>
      </c>
      <c r="F110"/>
      <c r="G110" s="23" t="str">
        <f>IF(ISBLANK(VLOOKUP($A110,Results!$B$4:$CJ$476,4+$G$4)),"",VLOOKUP($A110,Results!$B$4:$CJ$5168,4+$G$4))</f>
        <v/>
      </c>
      <c r="H110"/>
      <c r="I110" s="24" t="str">
        <f t="shared" si="1"/>
        <v/>
      </c>
      <c r="J110" s="19"/>
    </row>
    <row r="111" spans="1:10" ht="24.75" customHeight="1" x14ac:dyDescent="0.35">
      <c r="A111" s="81">
        <v>105</v>
      </c>
      <c r="B111" s="35" t="str">
        <f>IF(LEN(Results!C108)=0,"",Results!C108)</f>
        <v>Wider community participation</v>
      </c>
      <c r="C111" s="36" t="str">
        <f>IF(LEN(Results!E108)=0,"",Results!E108)</f>
        <v/>
      </c>
      <c r="D111" s="70" t="str">
        <f>IF(LEN(Results!D108)=0,"",Results!D108)</f>
        <v>Engagement in local activities</v>
      </c>
      <c r="E111" s="22" t="str">
        <f>IF(ISBLANK(VLOOKUP($A111,Results!$B$4:$CJ$476,4+$E$4)),"",VLOOKUP($A111,Results!$B$4:$CJ$476,4+$E$4))</f>
        <v/>
      </c>
      <c r="F111"/>
      <c r="G111" s="23" t="str">
        <f>IF(ISBLANK(VLOOKUP($A111,Results!$B$4:$CJ$476,4+$G$4)),"",VLOOKUP($A111,Results!$B$4:$CJ$5168,4+$G$4))</f>
        <v/>
      </c>
      <c r="H111"/>
      <c r="I111" s="24" t="str">
        <f t="shared" si="1"/>
        <v/>
      </c>
      <c r="J111" s="19"/>
    </row>
    <row r="112" spans="1:10" ht="24.75" customHeight="1" x14ac:dyDescent="0.35">
      <c r="A112" s="81">
        <v>106</v>
      </c>
      <c r="B112" s="35" t="str">
        <f>IF(LEN(Results!C109)=0,"",Results!C109)</f>
        <v>Wider community participation</v>
      </c>
      <c r="C112" s="36" t="str">
        <f>IF(LEN(Results!E109)=0,"",Results!E109)</f>
        <v>2012 VicHealth Indicators Survey</v>
      </c>
      <c r="D112" s="69" t="str">
        <f>IF(LEN(Results!D109)=0,"",Results!D109)</f>
        <v>% Adults who volunteer at least once per month, 2012</v>
      </c>
      <c r="E112" s="22">
        <f>IF(ISBLANK(VLOOKUP($A112,Results!$B$4:$CJ$476,4+$E$4)),"",VLOOKUP($A112,Results!$B$4:$CJ$476,4+$E$4))</f>
        <v>27.4</v>
      </c>
      <c r="F112"/>
      <c r="G112" s="23">
        <f>IF(ISBLANK(VLOOKUP($A112,Results!$B$4:$CJ$476,4+$G$4)),"",VLOOKUP($A112,Results!$B$4:$CJ$5168,4+$G$4))</f>
        <v>31.587096774193554</v>
      </c>
      <c r="H112"/>
      <c r="I112" s="24">
        <f t="shared" si="1"/>
        <v>-13.299999999999999</v>
      </c>
      <c r="J112" s="19"/>
    </row>
    <row r="113" spans="1:10" ht="24.75" customHeight="1" x14ac:dyDescent="0.35">
      <c r="A113" s="81">
        <v>107</v>
      </c>
      <c r="B113" s="35" t="str">
        <f>IF(LEN(Results!C110)=0,"",Results!C110)</f>
        <v>Wider community participation</v>
      </c>
      <c r="C113" s="36" t="str">
        <f>IF(LEN(Results!E110)=0,"",Results!E110)</f>
        <v>2012 VicHealth Indicators Survey</v>
      </c>
      <c r="D113" s="69" t="str">
        <f>IF(LEN(Results!D110)=0,"",Results!D110)</f>
        <v>% Adults who had participated in citizen engagement activities in the previous year, 2012</v>
      </c>
      <c r="E113" s="22">
        <f>IF(ISBLANK(VLOOKUP($A113,Results!$B$4:$CJ$476,4+$E$4)),"",VLOOKUP($A113,Results!$B$4:$CJ$476,4+$E$4))</f>
        <v>26.4</v>
      </c>
      <c r="F113"/>
      <c r="G113" s="23">
        <f>IF(ISBLANK(VLOOKUP($A113,Results!$B$4:$CJ$476,4+$G$4)),"",VLOOKUP($A113,Results!$B$4:$CJ$5168,4+$G$4))</f>
        <v>48.722580645161301</v>
      </c>
      <c r="H113"/>
      <c r="I113" s="24">
        <f t="shared" si="1"/>
        <v>-45.9</v>
      </c>
      <c r="J113" s="19"/>
    </row>
    <row r="114" spans="1:10" ht="24.75" customHeight="1" x14ac:dyDescent="0.35">
      <c r="A114" s="81">
        <v>108</v>
      </c>
      <c r="B114" s="35" t="str">
        <f>IF(LEN(Results!C111)=0,"",Results!C111)</f>
        <v>Wider community participation</v>
      </c>
      <c r="C114" s="36" t="str">
        <f>IF(LEN(Results!E111)=0,"",Results!E111)</f>
        <v/>
      </c>
      <c r="D114" s="69" t="str">
        <f>IF(LEN(Results!D111)=0,"",Results!D111)</f>
        <v/>
      </c>
      <c r="E114" s="22" t="str">
        <f>IF(ISBLANK(VLOOKUP($A114,Results!$B$4:$CJ$476,4+$E$4)),"",VLOOKUP($A114,Results!$B$4:$CJ$476,4+$E$4))</f>
        <v/>
      </c>
      <c r="F114"/>
      <c r="G114" s="23" t="str">
        <f>IF(ISBLANK(VLOOKUP($A114,Results!$B$4:$CJ$476,4+$G$4)),"",VLOOKUP($A114,Results!$B$4:$CJ$5168,4+$G$4))</f>
        <v/>
      </c>
      <c r="H114"/>
      <c r="I114" s="24" t="str">
        <f t="shared" si="1"/>
        <v/>
      </c>
      <c r="J114" s="19"/>
    </row>
    <row r="115" spans="1:10" ht="24.75" customHeight="1" x14ac:dyDescent="0.35">
      <c r="A115" s="81">
        <v>109</v>
      </c>
      <c r="B115" s="35" t="str">
        <f>IF(LEN(Results!C112)=0,"",Results!C112)</f>
        <v>Wider community participation</v>
      </c>
      <c r="C115" s="36" t="str">
        <f>IF(LEN(Results!E112)=0,"",Results!E112)</f>
        <v/>
      </c>
      <c r="D115" s="70" t="str">
        <f>IF(LEN(Results!D112)=0,"",Results!D112)</f>
        <v>Sense of empowerment within the community</v>
      </c>
      <c r="E115" s="22" t="str">
        <f>IF(ISBLANK(VLOOKUP($A115,Results!$B$4:$CJ$476,4+$E$4)),"",VLOOKUP($A115,Results!$B$4:$CJ$476,4+$E$4))</f>
        <v/>
      </c>
      <c r="F115"/>
      <c r="G115" s="23" t="str">
        <f>IF(ISBLANK(VLOOKUP($A115,Results!$B$4:$CJ$476,4+$G$4)),"",VLOOKUP($A115,Results!$B$4:$CJ$5168,4+$G$4))</f>
        <v/>
      </c>
      <c r="H115"/>
      <c r="I115" s="24" t="str">
        <f t="shared" si="1"/>
        <v/>
      </c>
      <c r="J115" s="19"/>
    </row>
    <row r="116" spans="1:10" ht="24.75" customHeight="1" x14ac:dyDescent="0.35">
      <c r="A116" s="81">
        <v>110</v>
      </c>
      <c r="B116" s="35" t="str">
        <f>IF(LEN(Results!C113)=0,"",Results!C113)</f>
        <v>Wider community participation</v>
      </c>
      <c r="C116" s="36" t="str">
        <f>IF(LEN(Results!E113)=0,"",Results!E113)</f>
        <v>Victorian Population Health Survey 2020</v>
      </c>
      <c r="D116" s="69" t="str">
        <f>IF(LEN(Results!D113)=0,"",Results!D113)</f>
        <v>I feel valued by society: 'never' or 'not often', 2020</v>
      </c>
      <c r="E116" s="22">
        <f>IF(ISBLANK(VLOOKUP($A116,Results!$B$4:$CJ$476,4+$E$4)),"",VLOOKUP($A116,Results!$B$4:$CJ$476,4+$E$4))</f>
        <v>17.083480000000002</v>
      </c>
      <c r="F116"/>
      <c r="G116" s="23">
        <f>IF(ISBLANK(VLOOKUP($A116,Results!$B$4:$CJ$476,4+$G$4)),"",VLOOKUP($A116,Results!$B$4:$CJ$5168,4+$G$4))</f>
        <v>10.786945193548386</v>
      </c>
      <c r="H116"/>
      <c r="I116" s="24">
        <f t="shared" si="1"/>
        <v>58.4</v>
      </c>
      <c r="J116" s="19"/>
    </row>
    <row r="117" spans="1:10" ht="24.75" customHeight="1" x14ac:dyDescent="0.35">
      <c r="A117" s="81">
        <v>111</v>
      </c>
      <c r="B117" s="35" t="str">
        <f>IF(LEN(Results!C114)=0,"",Results!C114)</f>
        <v>Wider community participation</v>
      </c>
      <c r="C117" s="36" t="str">
        <f>IF(LEN(Results!E114)=0,"",Results!E114)</f>
        <v>Victorian Population Health Survey 2023</v>
      </c>
      <c r="D117" s="69" t="str">
        <f>IF(LEN(Results!D114)=0,"",Results!D114)</f>
        <v>Civic trust - do you feel valued by society?: 'No' or 'not often' 2023</v>
      </c>
      <c r="E117" s="22">
        <f>IF(ISBLANK(VLOOKUP($A117,Results!$B$4:$CJ$476,4+$E$4)),"",VLOOKUP($A117,Results!$B$4:$CJ$476,4+$E$4))</f>
        <v>17.55283</v>
      </c>
      <c r="F117"/>
      <c r="G117" s="23">
        <f>IF(ISBLANK(VLOOKUP($A117,Results!$B$4:$CJ$476,4+$G$4)),"",VLOOKUP($A117,Results!$B$4:$CJ$5168,4+$G$4))</f>
        <v>14.420706483870969</v>
      </c>
      <c r="H117"/>
      <c r="I117" s="24">
        <f t="shared" si="1"/>
        <v>21.8</v>
      </c>
      <c r="J117" s="19"/>
    </row>
    <row r="118" spans="1:10" ht="24.75" customHeight="1" x14ac:dyDescent="0.35">
      <c r="A118" s="81">
        <v>112</v>
      </c>
      <c r="B118" s="35" t="str">
        <f>IF(LEN(Results!C115)=0,"",Results!C115)</f>
        <v>Wider community participation</v>
      </c>
      <c r="C118" s="36" t="str">
        <f>IF(LEN(Results!E115)=0,"",Results!E115)</f>
        <v>2008 DPCD Measures of Community Strength and Connection</v>
      </c>
      <c r="D118" s="69" t="str">
        <f>IF(LEN(Results!D115)=0,"",Results!D115)</f>
        <v>% Adults who feel they have opportunities to have a real say on issues that are important, 2008</v>
      </c>
      <c r="E118" s="22">
        <f>IF(ISBLANK(VLOOKUP($A118,Results!$B$4:$CJ$476,4+$E$4)),"",VLOOKUP($A118,Results!$B$4:$CJ$476,4+$E$4))</f>
        <v>42</v>
      </c>
      <c r="F118"/>
      <c r="G118" s="23">
        <f>IF(ISBLANK(VLOOKUP($A118,Results!$B$4:$CJ$476,4+$G$4)),"",VLOOKUP($A118,Results!$B$4:$CJ$5168,4+$G$4))</f>
        <v>40.700000000000003</v>
      </c>
      <c r="H118"/>
      <c r="I118" s="24">
        <f t="shared" si="1"/>
        <v>3.2</v>
      </c>
      <c r="J118" s="19"/>
    </row>
    <row r="119" spans="1:10" ht="24.75" customHeight="1" x14ac:dyDescent="0.35">
      <c r="A119" s="81">
        <v>113</v>
      </c>
      <c r="B119" s="35" t="str">
        <f>IF(LEN(Results!C116)=0,"",Results!C116)</f>
        <v>Wider community participation</v>
      </c>
      <c r="C119" s="36" t="str">
        <f>IF(LEN(Results!E116)=0,"",Results!E116)</f>
        <v>CIV Survey and other Data</v>
      </c>
      <c r="D119" s="69" t="str">
        <f>IF(LEN(Results!D116)=0,"",Results!D116)</f>
        <v>% Adults who agree that they are able to vote for a trustworthy political candidate</v>
      </c>
      <c r="E119" s="22">
        <f>IF(ISBLANK(VLOOKUP($A119,Results!$B$4:$CJ$476,4+$E$4)),"",VLOOKUP($A119,Results!$B$4:$CJ$476,4+$E$4))</f>
        <v>50</v>
      </c>
      <c r="F119"/>
      <c r="G119" s="23">
        <f>IF(ISBLANK(VLOOKUP($A119,Results!$B$4:$CJ$476,4+$G$4)),"",VLOOKUP($A119,Results!$B$4:$CJ$5168,4+$G$4))</f>
        <v>51.480645161290298</v>
      </c>
      <c r="H119"/>
      <c r="I119" s="24">
        <f t="shared" si="1"/>
        <v>-2.9</v>
      </c>
      <c r="J119" s="19"/>
    </row>
    <row r="120" spans="1:10" ht="24.75" customHeight="1" x14ac:dyDescent="0.35">
      <c r="A120" s="81">
        <v>114</v>
      </c>
      <c r="B120" s="35" t="str">
        <f>IF(LEN(Results!C117)=0,"",Results!C117)</f>
        <v>Wider community participation</v>
      </c>
      <c r="C120" s="36" t="str">
        <f>IF(LEN(Results!E117)=0,"",Results!E117)</f>
        <v/>
      </c>
      <c r="D120" s="69" t="str">
        <f>IF(LEN(Results!D117)=0,"",Results!D117)</f>
        <v/>
      </c>
      <c r="E120" s="22" t="str">
        <f>IF(ISBLANK(VLOOKUP($A120,Results!$B$4:$CJ$476,4+$E$4)),"",VLOOKUP($A120,Results!$B$4:$CJ$476,4+$E$4))</f>
        <v/>
      </c>
      <c r="F120"/>
      <c r="G120" s="23" t="str">
        <f>IF(ISBLANK(VLOOKUP($A120,Results!$B$4:$CJ$476,4+$G$4)),"",VLOOKUP($A120,Results!$B$4:$CJ$5168,4+$G$4))</f>
        <v/>
      </c>
      <c r="H120"/>
      <c r="I120" s="24" t="str">
        <f t="shared" si="1"/>
        <v/>
      </c>
      <c r="J120" s="19"/>
    </row>
    <row r="121" spans="1:10" ht="24.75" customHeight="1" x14ac:dyDescent="0.35">
      <c r="A121" s="81">
        <v>115</v>
      </c>
      <c r="B121" s="35" t="str">
        <f>IF(LEN(Results!C118)=0,"",Results!C118)</f>
        <v>Wider community participation</v>
      </c>
      <c r="C121" s="36" t="str">
        <f>IF(LEN(Results!E118)=0,"",Results!E118)</f>
        <v/>
      </c>
      <c r="D121" s="70" t="str">
        <f>IF(LEN(Results!D118)=0,"",Results!D118)</f>
        <v>Multiculturalism &amp; Discrimination</v>
      </c>
      <c r="E121" s="22" t="str">
        <f>IF(ISBLANK(VLOOKUP($A121,Results!$B$4:$CJ$476,4+$E$4)),"",VLOOKUP($A121,Results!$B$4:$CJ$476,4+$E$4))</f>
        <v/>
      </c>
      <c r="F121"/>
      <c r="G121" s="23" t="str">
        <f>IF(ISBLANK(VLOOKUP($A121,Results!$B$4:$CJ$476,4+$G$4)),"",VLOOKUP($A121,Results!$B$4:$CJ$5168,4+$G$4))</f>
        <v/>
      </c>
      <c r="H121"/>
      <c r="I121" s="24" t="str">
        <f t="shared" si="1"/>
        <v/>
      </c>
      <c r="J121" s="19"/>
    </row>
    <row r="122" spans="1:10" ht="24.75" customHeight="1" x14ac:dyDescent="0.35">
      <c r="A122" s="81">
        <v>116</v>
      </c>
      <c r="B122" s="35" t="str">
        <f>IF(LEN(Results!C119)=0,"",Results!C119)</f>
        <v>Wider community participation</v>
      </c>
      <c r="C122" s="36" t="str">
        <f>IF(LEN(Results!E119)=0,"",Results!E119)</f>
        <v>Victorian Population Health Survey 2023</v>
      </c>
      <c r="D122" s="69" t="str">
        <f>IF(LEN(Results!D119)=0,"",Results!D119)</f>
        <v>Multiculturalism makes life in your area better: 'No' or 'Not often' 2023</v>
      </c>
      <c r="E122" s="22">
        <f>IF(ISBLANK(VLOOKUP($A122,Results!$B$4:$CJ$476,4+$E$4)),"",VLOOKUP($A122,Results!$B$4:$CJ$476,4+$E$4))</f>
        <v>10.294930000000001</v>
      </c>
      <c r="F122"/>
      <c r="G122" s="23">
        <f>IF(ISBLANK(VLOOKUP($A122,Results!$B$4:$CJ$476,4+$G$4)),"",VLOOKUP($A122,Results!$B$4:$CJ$5168,4+$G$4))</f>
        <v>7.1623528064516151</v>
      </c>
      <c r="H122"/>
      <c r="I122" s="24">
        <f t="shared" si="1"/>
        <v>43.800000000000004</v>
      </c>
      <c r="J122" s="19"/>
    </row>
    <row r="123" spans="1:10" ht="24.75" customHeight="1" x14ac:dyDescent="0.35">
      <c r="A123" s="81">
        <v>117</v>
      </c>
      <c r="B123" s="35" t="str">
        <f>IF(LEN(Results!C120)=0,"",Results!C120)</f>
        <v>Wider community participation</v>
      </c>
      <c r="C123" s="36" t="str">
        <f>IF(LEN(Results!E120)=0,"",Results!E120)</f>
        <v>Victorian Population Health Survey 2020</v>
      </c>
      <c r="D123" s="69" t="str">
        <f>IF(LEN(Results!D120)=0,"",Results!D120)</f>
        <v>Multiculturalism makes life in your area better 'never' or 'not often', 2020</v>
      </c>
      <c r="E123" s="22">
        <f>IF(ISBLANK(VLOOKUP($A123,Results!$B$4:$CJ$476,4+$E$4)),"",VLOOKUP($A123,Results!$B$4:$CJ$476,4+$E$4))</f>
        <v>8.5243590000000005</v>
      </c>
      <c r="F123"/>
      <c r="G123" s="23">
        <f>IF(ISBLANK(VLOOKUP($A123,Results!$B$4:$CJ$476,4+$G$4)),"",VLOOKUP($A123,Results!$B$4:$CJ$5168,4+$G$4))</f>
        <v>6.4880088333333328</v>
      </c>
      <c r="H123"/>
      <c r="I123" s="24">
        <f t="shared" si="1"/>
        <v>31.400000000000002</v>
      </c>
      <c r="J123" s="19"/>
    </row>
    <row r="124" spans="1:10" ht="24.75" customHeight="1" x14ac:dyDescent="0.35">
      <c r="A124" s="81">
        <v>118</v>
      </c>
      <c r="B124" s="35" t="str">
        <f>IF(LEN(Results!C121)=0,"",Results!C121)</f>
        <v>Wider community participation</v>
      </c>
      <c r="C124" s="36" t="str">
        <f>IF(LEN(Results!E121)=0,"",Results!E121)</f>
        <v>Victorian Population Health Survey 2023</v>
      </c>
      <c r="D124" s="69" t="str">
        <f>IF(LEN(Results!D121)=0,"",Results!D121)</f>
        <v>Experienced discrimination: "In the past 12 months, have you experienced discrimination or have been treated unfairly by others?  2023</v>
      </c>
      <c r="E124" s="22">
        <f>IF(ISBLANK(VLOOKUP($A124,Results!$B$4:$CJ$476,4+$E$4)),"",VLOOKUP($A124,Results!$B$4:$CJ$476,4+$E$4))</f>
        <v>15.488009999999999</v>
      </c>
      <c r="F124"/>
      <c r="G124" s="23">
        <f>IF(ISBLANK(VLOOKUP($A124,Results!$B$4:$CJ$476,4+$G$4)),"",VLOOKUP($A124,Results!$B$4:$CJ$5168,4+$G$4))</f>
        <v>15.944669800000002</v>
      </c>
      <c r="H124"/>
      <c r="I124" s="24">
        <f t="shared" si="1"/>
        <v>-2.9</v>
      </c>
      <c r="J124" s="19"/>
    </row>
    <row r="125" spans="1:10" ht="24.75" customHeight="1" x14ac:dyDescent="0.35">
      <c r="A125" s="81">
        <v>119</v>
      </c>
      <c r="B125" s="35" t="str">
        <f>IF(LEN(Results!C122)=0,"",Results!C122)</f>
        <v>Wider community participation</v>
      </c>
      <c r="C125" s="36" t="str">
        <f>IF(LEN(Results!E122)=0,"",Results!E122)</f>
        <v/>
      </c>
      <c r="D125" s="69" t="str">
        <f>IF(LEN(Results!D122)=0,"",Results!D122)</f>
        <v/>
      </c>
      <c r="E125" s="22" t="str">
        <f>IF(ISBLANK(VLOOKUP($A125,Results!$B$4:$CJ$476,4+$E$4)),"",VLOOKUP($A125,Results!$B$4:$CJ$476,4+$E$4))</f>
        <v/>
      </c>
      <c r="F125"/>
      <c r="G125" s="23" t="str">
        <f>IF(ISBLANK(VLOOKUP($A125,Results!$B$4:$CJ$476,4+$G$4)),"",VLOOKUP($A125,Results!$B$4:$CJ$5168,4+$G$4))</f>
        <v/>
      </c>
      <c r="H125"/>
      <c r="I125" s="24" t="str">
        <f t="shared" si="1"/>
        <v/>
      </c>
      <c r="J125" s="19"/>
    </row>
    <row r="126" spans="1:10" ht="24.75" customHeight="1" x14ac:dyDescent="0.35">
      <c r="A126" s="81">
        <v>120</v>
      </c>
      <c r="B126" s="35" t="str">
        <f>IF(LEN(Results!C123)=0,"",Results!C123)</f>
        <v>Wider community participation</v>
      </c>
      <c r="C126" s="36" t="str">
        <f>IF(LEN(Results!E123)=0,"",Results!E123)</f>
        <v/>
      </c>
      <c r="D126" s="69" t="str">
        <f>IF(LEN(Results!D123)=0,"",Results!D123)</f>
        <v/>
      </c>
      <c r="E126" s="22" t="str">
        <f>IF(ISBLANK(VLOOKUP($A126,Results!$B$4:$CJ$476,4+$E$4)),"",VLOOKUP($A126,Results!$B$4:$CJ$476,4+$E$4))</f>
        <v/>
      </c>
      <c r="F126"/>
      <c r="G126" s="23" t="str">
        <f>IF(ISBLANK(VLOOKUP($A126,Results!$B$4:$CJ$476,4+$G$4)),"",VLOOKUP($A126,Results!$B$4:$CJ$5168,4+$G$4))</f>
        <v/>
      </c>
      <c r="H126"/>
      <c r="I126" s="24" t="str">
        <f t="shared" si="1"/>
        <v/>
      </c>
      <c r="J126" s="19"/>
    </row>
    <row r="127" spans="1:10" ht="24.75" customHeight="1" x14ac:dyDescent="0.35">
      <c r="A127" s="81">
        <v>121</v>
      </c>
      <c r="B127" s="35" t="str">
        <f>IF(LEN(Results!C124)=0,"",Results!C124)</f>
        <v>Wider community participation</v>
      </c>
      <c r="C127" s="36" t="str">
        <f>IF(LEN(Results!E124)=0,"",Results!E124)</f>
        <v/>
      </c>
      <c r="D127" s="69" t="str">
        <f>IF(LEN(Results!D124)=0,"",Results!D124)</f>
        <v/>
      </c>
      <c r="E127" s="22" t="str">
        <f>IF(ISBLANK(VLOOKUP($A127,Results!$B$4:$CJ$476,4+$E$4)),"",VLOOKUP($A127,Results!$B$4:$CJ$476,4+$E$4))</f>
        <v/>
      </c>
      <c r="F127"/>
      <c r="G127" s="23" t="str">
        <f>IF(ISBLANK(VLOOKUP($A127,Results!$B$4:$CJ$476,4+$G$4)),"",VLOOKUP($A127,Results!$B$4:$CJ$5168,4+$G$4))</f>
        <v/>
      </c>
      <c r="H127"/>
      <c r="I127" s="24" t="str">
        <f t="shared" si="1"/>
        <v/>
      </c>
      <c r="J127" s="19"/>
    </row>
    <row r="128" spans="1:10" ht="24.75" customHeight="1" x14ac:dyDescent="0.35">
      <c r="A128" s="81">
        <v>122</v>
      </c>
      <c r="B128" s="35" t="str">
        <f>IF(LEN(Results!C125)=0,"",Results!C125)</f>
        <v>Family &amp; social life</v>
      </c>
      <c r="C128" s="33" t="str">
        <f>IF(LEN(Results!E125)=0,"",Results!E125)</f>
        <v/>
      </c>
      <c r="D128" s="34" t="str">
        <f>IF(LEN(Results!D125)=0,"",Results!D125)</f>
        <v>FAMILY AND SOCIAL LIFE</v>
      </c>
      <c r="E128" t="str">
        <f>IF(ISBLANK(VLOOKUP($A128,Results!$B$4:$CJ$476,4+$E$4)),"",VLOOKUP($A128,Results!$B$4:$CJ$476,4+$E$4))</f>
        <v/>
      </c>
      <c r="F128"/>
      <c r="G128" t="str">
        <f>IF(ISBLANK(VLOOKUP($A128,Results!$B$4:$CJ$476,4+$G$4)),"",VLOOKUP($A128,Results!$B$4:$CJ$5168,4+$G$4))</f>
        <v/>
      </c>
      <c r="H128"/>
      <c r="I128" t="str">
        <f t="shared" si="1"/>
        <v/>
      </c>
      <c r="J128" s="19"/>
    </row>
    <row r="129" spans="1:10" ht="24.75" customHeight="1" x14ac:dyDescent="0.35">
      <c r="A129" s="81">
        <v>123</v>
      </c>
      <c r="B129" s="35" t="str">
        <f>IF(LEN(Results!C126)=0,"",Results!C126)</f>
        <v>Family &amp; social life</v>
      </c>
      <c r="C129" s="36" t="str">
        <f>IF(LEN(Results!E126)=0,"",Results!E126)</f>
        <v/>
      </c>
      <c r="D129" s="69" t="str">
        <f>IF(LEN(Results!D126)=0,"",Results!D126)</f>
        <v>Work-life balance</v>
      </c>
      <c r="E129" s="22" t="str">
        <f>IF(ISBLANK(VLOOKUP($A129,Results!$B$4:$CJ$476,4+$E$4)),"",VLOOKUP($A129,Results!$B$4:$CJ$476,4+$E$4))</f>
        <v/>
      </c>
      <c r="F129"/>
      <c r="G129" s="23" t="str">
        <f>IF(ISBLANK(VLOOKUP($A129,Results!$B$4:$CJ$476,4+$G$4)),"",VLOOKUP($A129,Results!$B$4:$CJ$5168,4+$G$4))</f>
        <v/>
      </c>
      <c r="H129"/>
      <c r="I129" s="24" t="str">
        <f t="shared" si="1"/>
        <v/>
      </c>
      <c r="J129" s="19"/>
    </row>
    <row r="130" spans="1:10" ht="24.75" customHeight="1" x14ac:dyDescent="0.35">
      <c r="A130" s="81">
        <v>124</v>
      </c>
      <c r="B130" s="35" t="str">
        <f>IF(LEN(Results!C127)=0,"",Results!C127)</f>
        <v>Family &amp; social life</v>
      </c>
      <c r="C130" s="36" t="str">
        <f>IF(LEN(Results!E127)=0,"",Results!E127)</f>
        <v>2012 VicHealth Indicators Survey</v>
      </c>
      <c r="D130" s="69" t="str">
        <f>IF(LEN(Results!D127)=0,"",Results!D127)</f>
        <v>% Adults who agree that they lack time for friends/family, 2012</v>
      </c>
      <c r="E130" s="22">
        <f>IF(ISBLANK(VLOOKUP($A130,Results!$B$4:$CJ$476,4+$E$4)),"",VLOOKUP($A130,Results!$B$4:$CJ$476,4+$E$4))</f>
        <v>28.9</v>
      </c>
      <c r="F130"/>
      <c r="G130" s="23">
        <f>IF(ISBLANK(VLOOKUP($A130,Results!$B$4:$CJ$476,4+$G$4)),"",VLOOKUP($A130,Results!$B$4:$CJ$5168,4+$G$4))</f>
        <v>27.51935483870967</v>
      </c>
      <c r="H130"/>
      <c r="I130" s="24">
        <f t="shared" si="1"/>
        <v>5.0999999999999996</v>
      </c>
      <c r="J130" s="19"/>
    </row>
    <row r="131" spans="1:10" ht="24.75" customHeight="1" x14ac:dyDescent="0.35">
      <c r="A131" s="81">
        <v>125</v>
      </c>
      <c r="B131" s="35" t="str">
        <f>IF(LEN(Results!C128)=0,"",Results!C128)</f>
        <v>Family &amp; social life</v>
      </c>
      <c r="C131" s="36" t="str">
        <f>IF(LEN(Results!E128)=0,"",Results!E128)</f>
        <v>2012 VicHealth Indicators Survey</v>
      </c>
      <c r="D131" s="69" t="str">
        <f>IF(LEN(Results!D128)=0,"",Results!D128)</f>
        <v>% Adults who state that they experience 'time pressure', 2012</v>
      </c>
      <c r="E131" s="22">
        <f>IF(ISBLANK(VLOOKUP($A131,Results!$B$4:$CJ$476,4+$E$4)),"",VLOOKUP($A131,Results!$B$4:$CJ$476,4+$E$4))</f>
        <v>32.1</v>
      </c>
      <c r="F131"/>
      <c r="G131" s="23">
        <f>IF(ISBLANK(VLOOKUP($A131,Results!$B$4:$CJ$476,4+$G$4)),"",VLOOKUP($A131,Results!$B$4:$CJ$5168,4+$G$4))</f>
        <v>42.551612903225809</v>
      </c>
      <c r="H131"/>
      <c r="I131" s="24">
        <f t="shared" si="1"/>
        <v>-24.6</v>
      </c>
      <c r="J131" s="19"/>
    </row>
    <row r="132" spans="1:10" ht="24.75" customHeight="1" x14ac:dyDescent="0.35">
      <c r="A132" s="81">
        <v>126</v>
      </c>
      <c r="B132" s="35" t="str">
        <f>IF(LEN(Results!C129)=0,"",Results!C129)</f>
        <v>Family &amp; social life</v>
      </c>
      <c r="C132" s="36" t="str">
        <f>IF(LEN(Results!E129)=0,"",Results!E129)</f>
        <v>2012 VicHealth Indicators Survey</v>
      </c>
      <c r="D132" s="69" t="str">
        <f>IF(LEN(Results!D129)=0,"",Results!D129)</f>
        <v>% Adults who report 'adequate work-life balance', 2012</v>
      </c>
      <c r="E132" s="22">
        <f>IF(ISBLANK(VLOOKUP($A132,Results!$B$4:$CJ$476,4+$E$4)),"",VLOOKUP($A132,Results!$B$4:$CJ$476,4+$E$4))</f>
        <v>69.5</v>
      </c>
      <c r="F132"/>
      <c r="G132" s="23">
        <f>IF(ISBLANK(VLOOKUP($A132,Results!$B$4:$CJ$476,4+$G$4)),"",VLOOKUP($A132,Results!$B$4:$CJ$5168,4+$G$4))</f>
        <v>54.716129032258074</v>
      </c>
      <c r="H132"/>
      <c r="I132" s="24">
        <f t="shared" si="1"/>
        <v>27.1</v>
      </c>
      <c r="J132" s="19"/>
    </row>
    <row r="133" spans="1:10" ht="24.75" customHeight="1" x14ac:dyDescent="0.35">
      <c r="A133" s="81">
        <v>127</v>
      </c>
      <c r="B133" s="35" t="str">
        <f>IF(LEN(Results!C130)=0,"",Results!C130)</f>
        <v>Family &amp; social life</v>
      </c>
      <c r="C133" s="36" t="str">
        <f>IF(LEN(Results!E130)=0,"",Results!E130)</f>
        <v>2012 VicHealth Indicators Survey</v>
      </c>
      <c r="D133" s="69" t="str">
        <f>IF(LEN(Results!D130)=0,"",Results!D130)</f>
        <v>% Adults who share a meal with their family on 5 or more days per week, 2012</v>
      </c>
      <c r="E133" s="22">
        <f>IF(ISBLANK(VLOOKUP($A133,Results!$B$4:$CJ$476,4+$E$4)),"",VLOOKUP($A133,Results!$B$4:$CJ$476,4+$E$4))</f>
        <v>72.5</v>
      </c>
      <c r="F133"/>
      <c r="G133" s="23">
        <f>IF(ISBLANK(VLOOKUP($A133,Results!$B$4:$CJ$476,4+$G$4)),"",VLOOKUP($A133,Results!$B$4:$CJ$5168,4+$G$4))</f>
        <v>64.41935483870968</v>
      </c>
      <c r="H133"/>
      <c r="I133" s="24">
        <f t="shared" si="1"/>
        <v>12.6</v>
      </c>
      <c r="J133" s="19"/>
    </row>
    <row r="134" spans="1:10" ht="24.75" customHeight="1" x14ac:dyDescent="0.35">
      <c r="A134" s="81">
        <v>128</v>
      </c>
      <c r="B134" s="35" t="str">
        <f>IF(LEN(Results!C131)=0,"",Results!C131)</f>
        <v>Family &amp; social life</v>
      </c>
      <c r="C134" s="36" t="str">
        <f>IF(LEN(Results!E131)=0,"",Results!E131)</f>
        <v>2012 VicHealth Indicators Survey</v>
      </c>
      <c r="D134" s="69" t="str">
        <f>IF(LEN(Results!D131)=0,"",Results!D131)</f>
        <v>% Adults who use social networking to organize time with friends, 2012</v>
      </c>
      <c r="E134" s="22">
        <f>IF(ISBLANK(VLOOKUP($A134,Results!$B$4:$CJ$476,4+$E$4)),"",VLOOKUP($A134,Results!$B$4:$CJ$476,4+$E$4))</f>
        <v>39.200000000000003</v>
      </c>
      <c r="F134"/>
      <c r="G134" s="23">
        <f>IF(ISBLANK(VLOOKUP($A134,Results!$B$4:$CJ$476,4+$G$4)),"",VLOOKUP($A134,Results!$B$4:$CJ$5168,4+$G$4))</f>
        <v>37.177419354838712</v>
      </c>
      <c r="H134"/>
      <c r="I134" s="24">
        <f t="shared" si="1"/>
        <v>5.5</v>
      </c>
      <c r="J134" s="19"/>
    </row>
    <row r="135" spans="1:10" ht="24.75" customHeight="1" x14ac:dyDescent="0.35">
      <c r="A135" s="81">
        <v>129</v>
      </c>
      <c r="B135" s="35" t="str">
        <f>IF(LEN(Results!C132)=0,"",Results!C132)</f>
        <v>Family &amp; social life</v>
      </c>
      <c r="C135" s="36" t="str">
        <f>IF(LEN(Results!E132)=0,"",Results!E132)</f>
        <v/>
      </c>
      <c r="D135" s="69" t="str">
        <f>IF(LEN(Results!D132)=0,"",Results!D132)</f>
        <v/>
      </c>
      <c r="E135" s="22" t="str">
        <f>IF(ISBLANK(VLOOKUP($A135,Results!$B$4:$CJ$476,4+$E$4)),"",VLOOKUP($A135,Results!$B$4:$CJ$476,4+$E$4))</f>
        <v/>
      </c>
      <c r="F135"/>
      <c r="G135" s="23" t="str">
        <f>IF(ISBLANK(VLOOKUP($A135,Results!$B$4:$CJ$476,4+$G$4)),"",VLOOKUP($A135,Results!$B$4:$CJ$5168,4+$G$4))</f>
        <v/>
      </c>
      <c r="H135"/>
      <c r="I135" s="24" t="str">
        <f t="shared" si="1"/>
        <v/>
      </c>
      <c r="J135" s="19"/>
    </row>
    <row r="136" spans="1:10" ht="24.75" customHeight="1" x14ac:dyDescent="0.35">
      <c r="A136" s="81">
        <v>130</v>
      </c>
      <c r="B136" s="35" t="str">
        <f>IF(LEN(Results!C133)=0,"",Results!C133)</f>
        <v>Family &amp; social life</v>
      </c>
      <c r="C136" s="36" t="str">
        <f>IF(LEN(Results!E133)=0,"",Results!E133)</f>
        <v/>
      </c>
      <c r="D136" s="69" t="str">
        <f>IF(LEN(Results!D133)=0,"",Results!D133)</f>
        <v/>
      </c>
      <c r="E136" s="22" t="str">
        <f>IF(ISBLANK(VLOOKUP($A136,Results!$B$4:$CJ$476,4+$E$4)),"",VLOOKUP($A136,Results!$B$4:$CJ$476,4+$E$4))</f>
        <v/>
      </c>
      <c r="F136"/>
      <c r="G136" s="23" t="str">
        <f>IF(ISBLANK(VLOOKUP($A136,Results!$B$4:$CJ$476,4+$G$4)),"",VLOOKUP($A136,Results!$B$4:$CJ$5168,4+$G$4))</f>
        <v/>
      </c>
      <c r="H136"/>
      <c r="I136" s="24" t="str">
        <f t="shared" si="1"/>
        <v/>
      </c>
      <c r="J136" s="19"/>
    </row>
    <row r="137" spans="1:10" ht="24.75" customHeight="1" x14ac:dyDescent="0.35">
      <c r="A137" s="81">
        <v>131</v>
      </c>
      <c r="B137" s="35" t="str">
        <f>IF(LEN(Results!C134)=0,"",Results!C134)</f>
        <v>Family &amp; social life</v>
      </c>
      <c r="C137" s="36" t="str">
        <f>IF(LEN(Results!E134)=0,"",Results!E134)</f>
        <v/>
      </c>
      <c r="D137" s="69" t="str">
        <f>IF(LEN(Results!D134)=0,"",Results!D134)</f>
        <v/>
      </c>
      <c r="E137" s="22" t="str">
        <f>IF(ISBLANK(VLOOKUP($A137,Results!$B$4:$CJ$476,4+$E$4)),"",VLOOKUP($A137,Results!$B$4:$CJ$476,4+$E$4))</f>
        <v/>
      </c>
      <c r="F137"/>
      <c r="G137" s="23" t="str">
        <f>IF(ISBLANK(VLOOKUP($A137,Results!$B$4:$CJ$476,4+$G$4)),"",VLOOKUP($A137,Results!$B$4:$CJ$5168,4+$G$4))</f>
        <v/>
      </c>
      <c r="H137"/>
      <c r="I137" s="24" t="str">
        <f t="shared" ref="I137:I200" si="2">IF(OR(E137="",G137=""),"",IF(G137&gt;0,ROUNDUP((E137-G137)/G137*100,1),""))</f>
        <v/>
      </c>
      <c r="J137" s="19"/>
    </row>
    <row r="138" spans="1:10" ht="24.75" customHeight="1" x14ac:dyDescent="0.35">
      <c r="A138" s="81">
        <v>132</v>
      </c>
      <c r="B138" s="35" t="str">
        <f>IF(LEN(Results!C135)=0,"",Results!C135)</f>
        <v>Adolescent wellbeing</v>
      </c>
      <c r="C138" s="33" t="str">
        <f>IF(LEN(Results!E135)=0,"",Results!E135)</f>
        <v/>
      </c>
      <c r="D138" s="34" t="str">
        <f>IF(LEN(Results!D135)=0,"",Results!D135)</f>
        <v>ADOLESCENT WELLBEING</v>
      </c>
      <c r="E138" t="str">
        <f>IF(ISBLANK(VLOOKUP($A138,Results!$B$4:$CJ$476,4+$E$4)),"",VLOOKUP($A138,Results!$B$4:$CJ$476,4+$E$4))</f>
        <v/>
      </c>
      <c r="F138"/>
      <c r="G138" t="str">
        <f>IF(ISBLANK(VLOOKUP($A138,Results!$B$4:$CJ$476,4+$G$4)),"",VLOOKUP($A138,Results!$B$4:$CJ$5168,4+$G$4))</f>
        <v/>
      </c>
      <c r="H138"/>
      <c r="I138" t="str">
        <f t="shared" si="2"/>
        <v/>
      </c>
      <c r="J138" s="19"/>
    </row>
    <row r="139" spans="1:10" ht="24.75" customHeight="1" x14ac:dyDescent="0.35">
      <c r="A139" s="81">
        <v>133</v>
      </c>
      <c r="B139" s="35" t="str">
        <f>IF(LEN(Results!C136)=0,"",Results!C136)</f>
        <v>Adolescent wellbeing</v>
      </c>
      <c r="C139" s="36" t="str">
        <f>IF(LEN(Results!E136)=0,"",Results!E136)</f>
        <v/>
      </c>
      <c r="D139" s="70" t="str">
        <f>IF(LEN(Results!D136)=0,"",Results!D136)</f>
        <v>Emotional wellbeing &amp; support</v>
      </c>
      <c r="E139" s="22" t="str">
        <f>IF(ISBLANK(VLOOKUP($A139,Results!$B$4:$CJ$476,4+$E$4)),"",VLOOKUP($A139,Results!$B$4:$CJ$476,4+$E$4))</f>
        <v/>
      </c>
      <c r="F139"/>
      <c r="G139" s="23" t="str">
        <f>IF(ISBLANK(VLOOKUP($A139,Results!$B$4:$CJ$476,4+$G$4)),"",VLOOKUP($A139,Results!$B$4:$CJ$5168,4+$G$4))</f>
        <v/>
      </c>
      <c r="H139"/>
      <c r="I139" s="24" t="str">
        <f t="shared" si="2"/>
        <v/>
      </c>
      <c r="J139" s="19"/>
    </row>
    <row r="140" spans="1:10" ht="24.75" customHeight="1" x14ac:dyDescent="0.35">
      <c r="A140" s="81">
        <v>134</v>
      </c>
      <c r="B140" s="35" t="str">
        <f>IF(LEN(Results!C137)=0,"",Results!C137)</f>
        <v>Adolescent wellbeing</v>
      </c>
      <c r="C140" s="36" t="str">
        <f>IF(LEN(Results!E137)=0,"",Results!E137)</f>
        <v>2012 Dept Education and Early Childhood Devt. Adolescent Profiles</v>
      </c>
      <c r="D140" s="69" t="str">
        <f>IF(LEN(Results!D137)=0,"",Results!D137)</f>
        <v>% Adolescents with highest level of psychological distress, 2012</v>
      </c>
      <c r="E140" s="22">
        <f>IF(ISBLANK(VLOOKUP($A140,Results!$B$4:$CJ$476,4+$E$4)),"",VLOOKUP($A140,Results!$B$4:$CJ$476,4+$E$4))</f>
        <v>14.9</v>
      </c>
      <c r="F140"/>
      <c r="G140" s="23">
        <f>IF(ISBLANK(VLOOKUP($A140,Results!$B$4:$CJ$476,4+$G$4)),"",VLOOKUP($A140,Results!$B$4:$CJ$5168,4+$G$4))</f>
        <v>13.700000000000001</v>
      </c>
      <c r="H140"/>
      <c r="I140" s="24">
        <f t="shared" si="2"/>
        <v>8.7999999999999989</v>
      </c>
      <c r="J140" s="19"/>
    </row>
    <row r="141" spans="1:10" ht="24.75" customHeight="1" x14ac:dyDescent="0.35">
      <c r="A141" s="81">
        <v>135</v>
      </c>
      <c r="B141" s="35" t="str">
        <f>IF(LEN(Results!C138)=0,"",Results!C138)</f>
        <v>Adolescent wellbeing</v>
      </c>
      <c r="C141" s="36" t="str">
        <f>IF(LEN(Results!E138)=0,"",Results!E138)</f>
        <v>2012 Dept Education and Early Childhood Devt. Adolescent Profiles</v>
      </c>
      <c r="D141" s="69" t="str">
        <f>IF(LEN(Results!D138)=0,"",Results!D138)</f>
        <v>% Adolescents without positive psychological development, 2012</v>
      </c>
      <c r="E141" s="22">
        <f>IF(ISBLANK(VLOOKUP($A141,Results!$B$4:$CJ$476,4+$E$4)),"",VLOOKUP($A141,Results!$B$4:$CJ$476,4+$E$4))</f>
        <v>53.3</v>
      </c>
      <c r="F141"/>
      <c r="G141" s="23">
        <f>IF(ISBLANK(VLOOKUP($A141,Results!$B$4:$CJ$476,4+$G$4)),"",VLOOKUP($A141,Results!$B$4:$CJ$5168,4+$G$4))</f>
        <v>37.532258064516128</v>
      </c>
      <c r="H141"/>
      <c r="I141" s="24">
        <f t="shared" si="2"/>
        <v>42.1</v>
      </c>
      <c r="J141" s="19"/>
    </row>
    <row r="142" spans="1:10" ht="24.75" customHeight="1" x14ac:dyDescent="0.35">
      <c r="A142" s="81">
        <v>136</v>
      </c>
      <c r="B142" s="35" t="str">
        <f>IF(LEN(Results!C139)=0,"",Results!C139)</f>
        <v>Adolescent wellbeing</v>
      </c>
      <c r="C142" s="36" t="str">
        <f>IF(LEN(Results!E139)=0,"",Results!E139)</f>
        <v>2012 Dept Education and Early Childhood Devt. Adolescent Profiles</v>
      </c>
      <c r="D142" s="69" t="str">
        <f>IF(LEN(Results!D139)=0,"",Results!D139)</f>
        <v>% Adolescents who are not satisfied with the quality of life, 2012</v>
      </c>
      <c r="E142" s="22">
        <f>IF(ISBLANK(VLOOKUP($A142,Results!$B$4:$CJ$476,4+$E$4)),"",VLOOKUP($A142,Results!$B$4:$CJ$476,4+$E$4))</f>
        <v>30.6</v>
      </c>
      <c r="F142"/>
      <c r="G142" s="23">
        <f>IF(ISBLANK(VLOOKUP($A142,Results!$B$4:$CJ$476,4+$G$4)),"",VLOOKUP($A142,Results!$B$4:$CJ$5168,4+$G$4))</f>
        <v>22.277419354838706</v>
      </c>
      <c r="H142"/>
      <c r="I142" s="24">
        <f t="shared" si="2"/>
        <v>37.4</v>
      </c>
      <c r="J142" s="19"/>
    </row>
    <row r="143" spans="1:10" ht="24.75" customHeight="1" x14ac:dyDescent="0.35">
      <c r="A143" s="81">
        <v>137</v>
      </c>
      <c r="B143" s="35" t="str">
        <f>IF(LEN(Results!C140)=0,"",Results!C140)</f>
        <v>Adolescent wellbeing</v>
      </c>
      <c r="C143" s="36" t="str">
        <f>IF(LEN(Results!E140)=0,"",Results!E140)</f>
        <v>2012 Dept Education and Early Childhood Devt. Adolescent Profiles</v>
      </c>
      <c r="D143" s="69" t="str">
        <f>IF(LEN(Results!D140)=0,"",Results!D140)</f>
        <v>% Adolescents who do not have someone to turn to for advice when they have problems, 2012</v>
      </c>
      <c r="E143" s="22">
        <f>IF(ISBLANK(VLOOKUP($A143,Results!$B$4:$CJ$476,4+$E$4)),"",VLOOKUP($A143,Results!$B$4:$CJ$476,4+$E$4))</f>
        <v>26.3</v>
      </c>
      <c r="F143"/>
      <c r="G143" s="23">
        <f>IF(ISBLANK(VLOOKUP($A143,Results!$B$4:$CJ$476,4+$G$4)),"",VLOOKUP($A143,Results!$B$4:$CJ$5168,4+$G$4))</f>
        <v>14.829032258064514</v>
      </c>
      <c r="H143"/>
      <c r="I143" s="24">
        <f t="shared" si="2"/>
        <v>77.399999999999991</v>
      </c>
      <c r="J143" s="19"/>
    </row>
    <row r="144" spans="1:10" ht="24.75" customHeight="1" x14ac:dyDescent="0.35">
      <c r="A144" s="81">
        <v>138</v>
      </c>
      <c r="B144" s="35" t="str">
        <f>IF(LEN(Results!C141)=0,"",Results!C141)</f>
        <v>Adolescent wellbeing</v>
      </c>
      <c r="C144" s="36" t="str">
        <f>IF(LEN(Results!E141)=0,"",Results!E141)</f>
        <v>2012 Dept Education and Early Childhood Devt. Adolescent Profiles</v>
      </c>
      <c r="D144" s="69" t="str">
        <f>IF(LEN(Results!D141)=0,"",Results!D141)</f>
        <v>% Adolescents who do not have a trusted adult in life, 2012</v>
      </c>
      <c r="E144" s="22">
        <f>IF(ISBLANK(VLOOKUP($A144,Results!$B$4:$CJ$476,4+$E$4)),"",VLOOKUP($A144,Results!$B$4:$CJ$476,4+$E$4))</f>
        <v>40.299999999999997</v>
      </c>
      <c r="F144"/>
      <c r="G144" s="23">
        <f>IF(ISBLANK(VLOOKUP($A144,Results!$B$4:$CJ$476,4+$G$4)),"",VLOOKUP($A144,Results!$B$4:$CJ$5168,4+$G$4))</f>
        <v>30.780645161290327</v>
      </c>
      <c r="H144"/>
      <c r="I144" s="24">
        <f t="shared" si="2"/>
        <v>31</v>
      </c>
      <c r="J144" s="19"/>
    </row>
    <row r="145" spans="1:10" ht="24.75" customHeight="1" x14ac:dyDescent="0.35">
      <c r="A145" s="81">
        <v>139</v>
      </c>
      <c r="B145" s="35" t="str">
        <f>IF(LEN(Results!C142)=0,"",Results!C142)</f>
        <v>Adolescent wellbeing</v>
      </c>
      <c r="C145" s="36" t="str">
        <f>IF(LEN(Results!E142)=0,"",Results!E142)</f>
        <v/>
      </c>
      <c r="D145" s="69" t="str">
        <f>IF(LEN(Results!D142)=0,"",Results!D142)</f>
        <v/>
      </c>
      <c r="E145" s="22" t="str">
        <f>IF(ISBLANK(VLOOKUP($A145,Results!$B$4:$CJ$476,4+$E$4)),"",VLOOKUP($A145,Results!$B$4:$CJ$476,4+$E$4))</f>
        <v/>
      </c>
      <c r="F145"/>
      <c r="G145" s="23" t="str">
        <f>IF(ISBLANK(VLOOKUP($A145,Results!$B$4:$CJ$476,4+$G$4)),"",VLOOKUP($A145,Results!$B$4:$CJ$5168,4+$G$4))</f>
        <v/>
      </c>
      <c r="H145"/>
      <c r="I145" s="24" t="str">
        <f t="shared" si="2"/>
        <v/>
      </c>
      <c r="J145" s="19"/>
    </row>
    <row r="146" spans="1:10" ht="24.75" customHeight="1" x14ac:dyDescent="0.35">
      <c r="A146" s="81">
        <v>140</v>
      </c>
      <c r="B146" s="35" t="str">
        <f>IF(LEN(Results!C143)=0,"",Results!C143)</f>
        <v>Adolescent wellbeing</v>
      </c>
      <c r="C146" s="36" t="str">
        <f>IF(LEN(Results!E143)=0,"",Results!E143)</f>
        <v/>
      </c>
      <c r="D146" s="70" t="str">
        <f>IF(LEN(Results!D143)=0,"",Results!D143)</f>
        <v>Self-harm and accidents</v>
      </c>
      <c r="E146" s="22" t="str">
        <f>IF(ISBLANK(VLOOKUP($A146,Results!$B$4:$CJ$476,4+$E$4)),"",VLOOKUP($A146,Results!$B$4:$CJ$476,4+$E$4))</f>
        <v/>
      </c>
      <c r="F146"/>
      <c r="G146" s="23" t="str">
        <f>IF(ISBLANK(VLOOKUP($A146,Results!$B$4:$CJ$476,4+$G$4)),"",VLOOKUP($A146,Results!$B$4:$CJ$5168,4+$G$4))</f>
        <v/>
      </c>
      <c r="H146"/>
      <c r="I146" s="24" t="str">
        <f t="shared" si="2"/>
        <v/>
      </c>
      <c r="J146" s="19"/>
    </row>
    <row r="147" spans="1:10" ht="24.75" customHeight="1" x14ac:dyDescent="0.35">
      <c r="A147" s="81">
        <v>141</v>
      </c>
      <c r="B147" s="35" t="str">
        <f>IF(LEN(Results!C144)=0,"",Results!C144)</f>
        <v>Adolescent wellbeing</v>
      </c>
      <c r="C147" s="36" t="str">
        <f>IF(LEN(Results!E144)=0,"",Results!E144)</f>
        <v>2012 Dept Education and Early Childhood Devt. Adolescent Profiles</v>
      </c>
      <c r="D147" s="69" t="str">
        <f>IF(LEN(Results!D144)=0,"",Results!D144)</f>
        <v>Hospitalization for injury and poisoning, per 1,000 children, 2012</v>
      </c>
      <c r="E147" s="22">
        <f>IF(ISBLANK(VLOOKUP($A147,Results!$B$4:$CJ$476,4+$E$4)),"",VLOOKUP($A147,Results!$B$4:$CJ$476,4+$E$4))</f>
        <v>5.8</v>
      </c>
      <c r="F147"/>
      <c r="G147" s="23">
        <f>IF(ISBLANK(VLOOKUP($A147,Results!$B$4:$CJ$476,4+$G$4)),"",VLOOKUP($A147,Results!$B$4:$CJ$5168,4+$G$4))</f>
        <v>8.0741935483870968</v>
      </c>
      <c r="H147"/>
      <c r="I147" s="24">
        <f t="shared" si="2"/>
        <v>-28.200000000000003</v>
      </c>
      <c r="J147" s="19"/>
    </row>
    <row r="148" spans="1:10" ht="24.75" customHeight="1" x14ac:dyDescent="0.35">
      <c r="A148" s="81">
        <v>142</v>
      </c>
      <c r="B148" s="35" t="str">
        <f>IF(LEN(Results!C145)=0,"",Results!C145)</f>
        <v>Adolescent wellbeing</v>
      </c>
      <c r="C148" s="36" t="str">
        <f>IF(LEN(Results!E145)=0,"",Results!E145)</f>
        <v>2012 Dept Education and Early Childhood Devt. Adolescent Profiles</v>
      </c>
      <c r="D148" s="69" t="str">
        <f>IF(LEN(Results!D145)=0,"",Results!D145)</f>
        <v>Hospitalization for intentional self harm, 2012
per 1000 adolescents</v>
      </c>
      <c r="E148" s="22">
        <f>IF(ISBLANK(VLOOKUP($A148,Results!$B$4:$CJ$476,4+$E$4)),"",VLOOKUP($A148,Results!$B$4:$CJ$476,4+$E$4))</f>
        <v>0.7</v>
      </c>
      <c r="F148"/>
      <c r="G148" s="23">
        <f>IF(ISBLANK(VLOOKUP($A148,Results!$B$4:$CJ$476,4+$G$4)),"",VLOOKUP($A148,Results!$B$4:$CJ$5168,4+$G$4))</f>
        <v>1.0772727272727274</v>
      </c>
      <c r="H148"/>
      <c r="I148" s="24">
        <f t="shared" si="2"/>
        <v>-35.1</v>
      </c>
      <c r="J148" s="19"/>
    </row>
    <row r="149" spans="1:10" ht="24.75" customHeight="1" x14ac:dyDescent="0.35">
      <c r="A149" s="81">
        <v>143</v>
      </c>
      <c r="B149" s="35" t="str">
        <f>IF(LEN(Results!C146)=0,"",Results!C146)</f>
        <v>Adolescent wellbeing</v>
      </c>
      <c r="C149" s="36" t="str">
        <f>IF(LEN(Results!E146)=0,"",Results!E146)</f>
        <v xml:space="preserve"> PHIDU 2012</v>
      </c>
      <c r="D149" s="69" t="str">
        <f>IF(LEN(Results!D146)=0,"",Results!D146)</f>
        <v>Suicide rate per 100,000 0-74 year olds, 2008-2012</v>
      </c>
      <c r="E149" s="22">
        <f>IF(ISBLANK(VLOOKUP($A149,Results!$B$4:$CJ$476,4+$E$4)),"",VLOOKUP($A149,Results!$B$4:$CJ$476,4+$E$4))</f>
        <v>12.6624735161164</v>
      </c>
      <c r="F149"/>
      <c r="G149" s="23">
        <f>IF(ISBLANK(VLOOKUP($A149,Results!$B$4:$CJ$476,4+$G$4)),"",VLOOKUP($A149,Results!$B$4:$CJ$5168,4+$G$4))</f>
        <v>10.797366624793582</v>
      </c>
      <c r="H149"/>
      <c r="I149" s="24">
        <f t="shared" si="2"/>
        <v>17.3</v>
      </c>
      <c r="J149" s="19"/>
    </row>
    <row r="150" spans="1:10" ht="24.75" customHeight="1" x14ac:dyDescent="0.35">
      <c r="A150" s="81">
        <v>144</v>
      </c>
      <c r="B150" s="35" t="str">
        <f>IF(LEN(Results!C147)=0,"",Results!C147)</f>
        <v>Adolescent wellbeing</v>
      </c>
      <c r="C150" s="36" t="str">
        <f>IF(LEN(Results!E147)=0,"",Results!E147)</f>
        <v/>
      </c>
      <c r="D150" s="69" t="str">
        <f>IF(LEN(Results!D147)=0,"",Results!D147)</f>
        <v/>
      </c>
      <c r="E150" s="22" t="str">
        <f>IF(ISBLANK(VLOOKUP($A150,Results!$B$4:$CJ$476,4+$E$4)),"",VLOOKUP($A150,Results!$B$4:$CJ$476,4+$E$4))</f>
        <v/>
      </c>
      <c r="F150"/>
      <c r="G150" s="23" t="str">
        <f>IF(ISBLANK(VLOOKUP($A150,Results!$B$4:$CJ$476,4+$G$4)),"",VLOOKUP($A150,Results!$B$4:$CJ$5168,4+$G$4))</f>
        <v/>
      </c>
      <c r="H150"/>
      <c r="I150" s="24" t="str">
        <f t="shared" si="2"/>
        <v/>
      </c>
      <c r="J150" s="19"/>
    </row>
    <row r="151" spans="1:10" ht="24.75" customHeight="1" x14ac:dyDescent="0.35">
      <c r="A151" s="81">
        <v>145</v>
      </c>
      <c r="B151" s="35" t="str">
        <f>IF(LEN(Results!C148)=0,"",Results!C148)</f>
        <v>Adolescent wellbeing</v>
      </c>
      <c r="C151" s="36" t="str">
        <f>IF(LEN(Results!E148)=0,"",Results!E148)</f>
        <v/>
      </c>
      <c r="D151" s="70" t="str">
        <f>IF(LEN(Results!D148)=0,"",Results!D148)</f>
        <v>Eating disorders</v>
      </c>
      <c r="E151" s="22" t="str">
        <f>IF(ISBLANK(VLOOKUP($A151,Results!$B$4:$CJ$476,4+$E$4)),"",VLOOKUP($A151,Results!$B$4:$CJ$476,4+$E$4))</f>
        <v/>
      </c>
      <c r="F151"/>
      <c r="G151" s="23" t="str">
        <f>IF(ISBLANK(VLOOKUP($A151,Results!$B$4:$CJ$476,4+$G$4)),"",VLOOKUP($A151,Results!$B$4:$CJ$5168,4+$G$4))</f>
        <v/>
      </c>
      <c r="H151"/>
      <c r="I151" s="24" t="str">
        <f t="shared" si="2"/>
        <v/>
      </c>
      <c r="J151" s="19"/>
    </row>
    <row r="152" spans="1:10" ht="24.75" customHeight="1" x14ac:dyDescent="0.35">
      <c r="A152" s="81">
        <v>146</v>
      </c>
      <c r="B152" s="35" t="str">
        <f>IF(LEN(Results!C149)=0,"",Results!C149)</f>
        <v>Adolescent wellbeing</v>
      </c>
      <c r="C152" s="36" t="str">
        <f>IF(LEN(Results!E149)=0,"",Results!E149)</f>
        <v>2012 Dept Education and Early Childhood Devt. Adolescent Profiles</v>
      </c>
      <c r="D152" s="69" t="str">
        <f>IF(LEN(Results!D149)=0,"",Results!D149)</f>
        <v>% Adolescents with eating disorders, 2012</v>
      </c>
      <c r="E152" s="22">
        <f>IF(ISBLANK(VLOOKUP($A152,Results!$B$4:$CJ$476,4+$E$4)),"",VLOOKUP($A152,Results!$B$4:$CJ$476,4+$E$4))</f>
        <v>1.6</v>
      </c>
      <c r="F152"/>
      <c r="G152" s="23">
        <f>IF(ISBLANK(VLOOKUP($A152,Results!$B$4:$CJ$476,4+$G$4)),"",VLOOKUP($A152,Results!$B$4:$CJ$5168,4+$G$4))</f>
        <v>5.3866666666666676</v>
      </c>
      <c r="H152"/>
      <c r="I152" s="24">
        <f t="shared" si="2"/>
        <v>-70.3</v>
      </c>
      <c r="J152" s="19"/>
    </row>
    <row r="153" spans="1:10" ht="24.75" customHeight="1" x14ac:dyDescent="0.35">
      <c r="A153" s="81">
        <v>147</v>
      </c>
      <c r="B153" s="35" t="str">
        <f>IF(LEN(Results!C150)=0,"",Results!C150)</f>
        <v>Adolescent wellbeing</v>
      </c>
      <c r="C153" s="36" t="str">
        <f>IF(LEN(Results!E150)=0,"",Results!E150)</f>
        <v/>
      </c>
      <c r="D153" s="69" t="str">
        <f>IF(LEN(Results!D150)=0,"",Results!D150)</f>
        <v/>
      </c>
      <c r="E153" s="22" t="str">
        <f>IF(ISBLANK(VLOOKUP($A153,Results!$B$4:$CJ$476,4+$E$4)),"",VLOOKUP($A153,Results!$B$4:$CJ$476,4+$E$4))</f>
        <v/>
      </c>
      <c r="F153"/>
      <c r="G153" s="23" t="str">
        <f>IF(ISBLANK(VLOOKUP($A153,Results!$B$4:$CJ$476,4+$G$4)),"",VLOOKUP($A153,Results!$B$4:$CJ$5168,4+$G$4))</f>
        <v/>
      </c>
      <c r="H153"/>
      <c r="I153" s="24" t="str">
        <f t="shared" si="2"/>
        <v/>
      </c>
      <c r="J153" s="19"/>
    </row>
    <row r="154" spans="1:10" ht="24.75" customHeight="1" x14ac:dyDescent="0.35">
      <c r="A154" s="81">
        <v>148</v>
      </c>
      <c r="B154" s="35" t="str">
        <f>IF(LEN(Results!C151)=0,"",Results!C151)</f>
        <v>Adolescent wellbeing</v>
      </c>
      <c r="C154" s="36" t="str">
        <f>IF(LEN(Results!E151)=0,"",Results!E151)</f>
        <v/>
      </c>
      <c r="D154" s="69" t="str">
        <f>IF(LEN(Results!D151)=0,"",Results!D151)</f>
        <v/>
      </c>
      <c r="E154" s="22" t="str">
        <f>IF(ISBLANK(VLOOKUP($A154,Results!$B$4:$CJ$476,4+$E$4)),"",VLOOKUP($A154,Results!$B$4:$CJ$476,4+$E$4))</f>
        <v/>
      </c>
      <c r="F154"/>
      <c r="G154" s="23" t="str">
        <f>IF(ISBLANK(VLOOKUP($A154,Results!$B$4:$CJ$476,4+$G$4)),"",VLOOKUP($A154,Results!$B$4:$CJ$5168,4+$G$4))</f>
        <v/>
      </c>
      <c r="H154"/>
      <c r="I154" s="24" t="str">
        <f t="shared" si="2"/>
        <v/>
      </c>
      <c r="J154" s="19"/>
    </row>
    <row r="155" spans="1:10" ht="24.75" customHeight="1" x14ac:dyDescent="0.35">
      <c r="A155" s="81">
        <v>149</v>
      </c>
      <c r="B155" s="35" t="str">
        <f>IF(LEN(Results!C152)=0,"",Results!C152)</f>
        <v>Adolescent wellbeing</v>
      </c>
      <c r="C155" s="36" t="str">
        <f>IF(LEN(Results!E152)=0,"",Results!E152)</f>
        <v/>
      </c>
      <c r="D155" s="69" t="str">
        <f>IF(LEN(Results!D152)=0,"",Results!D152)</f>
        <v/>
      </c>
      <c r="E155" s="22" t="str">
        <f>IF(ISBLANK(VLOOKUP($A155,Results!$B$4:$CJ$476,4+$E$4)),"",VLOOKUP($A155,Results!$B$4:$CJ$476,4+$E$4))</f>
        <v/>
      </c>
      <c r="F155"/>
      <c r="G155" s="23" t="str">
        <f>IF(ISBLANK(VLOOKUP($A155,Results!$B$4:$CJ$476,4+$G$4)),"",VLOOKUP($A155,Results!$B$4:$CJ$5168,4+$G$4))</f>
        <v/>
      </c>
      <c r="H155"/>
      <c r="I155" s="24" t="str">
        <f t="shared" si="2"/>
        <v/>
      </c>
      <c r="J155" s="19"/>
    </row>
    <row r="156" spans="1:10" s="19" customFormat="1" ht="24.75" customHeight="1" x14ac:dyDescent="0.35">
      <c r="A156" s="81">
        <v>150</v>
      </c>
      <c r="B156" s="35" t="str">
        <f>IF(LEN(Results!C153)=0,"",Results!C153)</f>
        <v>LGBTIQ</v>
      </c>
      <c r="C156" s="33" t="str">
        <f>IF(LEN(Results!E153)=0,"",Results!E153)</f>
        <v/>
      </c>
      <c r="D156" s="34" t="str">
        <f>IF(LEN(Results!D153)=0,"",Results!D153)</f>
        <v>LGBTIQ</v>
      </c>
      <c r="E156" t="str">
        <f>IF(ISBLANK(VLOOKUP($A156,Results!$B$4:$CJ$476,4+$E$4)),"",VLOOKUP($A156,Results!$B$4:$CJ$476,4+$E$4))</f>
        <v/>
      </c>
      <c r="F156"/>
      <c r="G156" t="str">
        <f>IF(ISBLANK(VLOOKUP($A156,Results!$B$4:$CJ$476,4+$G$4)),"",VLOOKUP($A156,Results!$B$4:$CJ$5168,4+$G$4))</f>
        <v/>
      </c>
      <c r="H156"/>
      <c r="I156" t="str">
        <f t="shared" si="2"/>
        <v/>
      </c>
    </row>
    <row r="157" spans="1:10" ht="24.75" customHeight="1" x14ac:dyDescent="0.35">
      <c r="A157" s="81">
        <v>151</v>
      </c>
      <c r="B157" s="35" t="str">
        <f>IF(LEN(Results!C154)=0,"",Results!C154)</f>
        <v>LGBTIQ</v>
      </c>
      <c r="C157" s="36" t="str">
        <f>IF(LEN(Results!E154)=0,"",Results!E154)</f>
        <v>Victorian Population Health Survey 2023</v>
      </c>
      <c r="D157" s="69" t="str">
        <f>IF(LEN(Results!D154)=0,"",Results!D154)</f>
        <v>LGBTQI 2023</v>
      </c>
      <c r="E157" s="22">
        <f>IF(ISBLANK(VLOOKUP($A157,Results!$B$4:$CJ$476,4+$E$4)),"",VLOOKUP($A157,Results!$B$4:$CJ$476,4+$E$4))</f>
        <v>10.714589999999999</v>
      </c>
      <c r="F157"/>
      <c r="G157" s="23">
        <f>IF(ISBLANK(VLOOKUP($A157,Results!$B$4:$CJ$476,4+$G$4)),"",VLOOKUP($A157,Results!$B$4:$CJ$5168,4+$G$4))</f>
        <v>12.19198493548387</v>
      </c>
      <c r="H157"/>
      <c r="I157" s="24">
        <f t="shared" si="2"/>
        <v>-12.2</v>
      </c>
      <c r="J157" s="19"/>
    </row>
    <row r="158" spans="1:10" ht="24.75" customHeight="1" x14ac:dyDescent="0.35">
      <c r="A158" s="81">
        <v>152</v>
      </c>
      <c r="B158" s="35" t="str">
        <f>IF(LEN(Results!C155)=0,"",Results!C155)</f>
        <v>LGBTIQ</v>
      </c>
      <c r="C158" s="36" t="str">
        <f>IF(LEN(Results!E155)=0,"",Results!E155)</f>
        <v/>
      </c>
      <c r="D158" s="69" t="str">
        <f>IF(LEN(Results!D155)=0,"",Results!D155)</f>
        <v/>
      </c>
      <c r="E158" s="22" t="str">
        <f>IF(ISBLANK(VLOOKUP($A158,Results!$B$4:$CJ$476,4+$E$4)),"",VLOOKUP($A158,Results!$B$4:$CJ$476,4+$E$4))</f>
        <v/>
      </c>
      <c r="F158"/>
      <c r="G158" s="23" t="str">
        <f>IF(ISBLANK(VLOOKUP($A158,Results!$B$4:$CJ$476,4+$G$4)),"",VLOOKUP($A158,Results!$B$4:$CJ$5168,4+$G$4))</f>
        <v/>
      </c>
      <c r="H158"/>
      <c r="I158" s="24" t="str">
        <f t="shared" si="2"/>
        <v/>
      </c>
      <c r="J158" s="19"/>
    </row>
    <row r="159" spans="1:10" ht="24.75" customHeight="1" x14ac:dyDescent="0.35">
      <c r="A159" s="81">
        <v>153</v>
      </c>
      <c r="B159" s="35" t="str">
        <f>IF(LEN(Results!C156)=0,"",Results!C156)</f>
        <v>LGBTIQ</v>
      </c>
      <c r="C159" s="36" t="str">
        <f>IF(LEN(Results!E156)=0,"",Results!E156)</f>
        <v/>
      </c>
      <c r="D159" s="69" t="str">
        <f>IF(LEN(Results!D156)=0,"",Results!D156)</f>
        <v/>
      </c>
      <c r="E159" s="22" t="str">
        <f>IF(ISBLANK(VLOOKUP($A159,Results!$B$4:$CJ$476,4+$E$4)),"",VLOOKUP($A159,Results!$B$4:$CJ$476,4+$E$4))</f>
        <v/>
      </c>
      <c r="F159"/>
      <c r="G159" s="23" t="str">
        <f>IF(ISBLANK(VLOOKUP($A159,Results!$B$4:$CJ$476,4+$G$4)),"",VLOOKUP($A159,Results!$B$4:$CJ$5168,4+$G$4))</f>
        <v/>
      </c>
      <c r="H159"/>
      <c r="I159" s="24" t="str">
        <f t="shared" si="2"/>
        <v/>
      </c>
      <c r="J159" s="19"/>
    </row>
    <row r="160" spans="1:10" ht="24.75" customHeight="1" x14ac:dyDescent="0.35">
      <c r="A160" s="81">
        <v>154</v>
      </c>
      <c r="B160" s="35" t="str">
        <f>IF(LEN(Results!C157)=0,"",Results!C157)</f>
        <v>LGBTIQ</v>
      </c>
      <c r="C160" s="36" t="str">
        <f>IF(LEN(Results!E157)=0,"",Results!E157)</f>
        <v/>
      </c>
      <c r="D160" s="69" t="str">
        <f>IF(LEN(Results!D157)=0,"",Results!D157)</f>
        <v/>
      </c>
      <c r="E160" s="22" t="str">
        <f>IF(ISBLANK(VLOOKUP($A160,Results!$B$4:$CJ$476,4+$E$4)),"",VLOOKUP($A160,Results!$B$4:$CJ$476,4+$E$4))</f>
        <v/>
      </c>
      <c r="F160"/>
      <c r="G160" s="23" t="str">
        <f>IF(ISBLANK(VLOOKUP($A160,Results!$B$4:$CJ$476,4+$G$4)),"",VLOOKUP($A160,Results!$B$4:$CJ$5168,4+$G$4))</f>
        <v/>
      </c>
      <c r="H160"/>
      <c r="I160" s="24" t="str">
        <f t="shared" si="2"/>
        <v/>
      </c>
      <c r="J160" s="19"/>
    </row>
    <row r="161" spans="1:10" ht="24.75" customHeight="1" x14ac:dyDescent="0.35">
      <c r="A161" s="81">
        <v>155</v>
      </c>
      <c r="B161" s="35" t="str">
        <f>IF(LEN(Results!C158)=0,"",Results!C158)</f>
        <v>Sexual health</v>
      </c>
      <c r="C161" s="33" t="str">
        <f>IF(LEN(Results!E158)=0,"",Results!E158)</f>
        <v/>
      </c>
      <c r="D161" s="34" t="str">
        <f>IF(LEN(Results!D158)=0,"",Results!D158)</f>
        <v>SEXUAL HEALTH</v>
      </c>
      <c r="E161" t="str">
        <f>IF(ISBLANK(VLOOKUP($A161,Results!$B$4:$CJ$476,4+$E$4)),"",VLOOKUP($A161,Results!$B$4:$CJ$476,4+$E$4))</f>
        <v/>
      </c>
      <c r="F161"/>
      <c r="G161" t="str">
        <f>IF(ISBLANK(VLOOKUP($A161,Results!$B$4:$CJ$476,4+$G$4)),"",VLOOKUP($A161,Results!$B$4:$CJ$5168,4+$G$4))</f>
        <v/>
      </c>
      <c r="H161"/>
      <c r="I161" t="str">
        <f t="shared" si="2"/>
        <v/>
      </c>
      <c r="J161" s="19"/>
    </row>
    <row r="162" spans="1:10" ht="24.75" customHeight="1" x14ac:dyDescent="0.35">
      <c r="A162" s="81">
        <v>156</v>
      </c>
      <c r="B162" s="35" t="str">
        <f>IF(LEN(Results!C159)=0,"",Results!C159)</f>
        <v>Sexual health</v>
      </c>
      <c r="C162" s="36" t="str">
        <f>IF(LEN(Results!E159)=0,"",Results!E159)</f>
        <v/>
      </c>
      <c r="D162" s="70" t="str">
        <f>IF(LEN(Results!D159)=0,"",Results!D159)</f>
        <v>Safe sexual practices</v>
      </c>
      <c r="E162" s="22" t="str">
        <f>IF(ISBLANK(VLOOKUP($A162,Results!$B$4:$CJ$476,4+$E$4)),"",VLOOKUP($A162,Results!$B$4:$CJ$476,4+$E$4))</f>
        <v/>
      </c>
      <c r="F162"/>
      <c r="G162" s="23" t="str">
        <f>IF(ISBLANK(VLOOKUP($A162,Results!$B$4:$CJ$476,4+$G$4)),"",VLOOKUP($A162,Results!$B$4:$CJ$5168,4+$G$4))</f>
        <v/>
      </c>
      <c r="H162"/>
      <c r="I162" s="24" t="str">
        <f t="shared" si="2"/>
        <v/>
      </c>
      <c r="J162" s="19"/>
    </row>
    <row r="163" spans="1:10" ht="24.75" customHeight="1" x14ac:dyDescent="0.35">
      <c r="A163" s="81">
        <v>157</v>
      </c>
      <c r="B163" s="35" t="str">
        <f>IF(LEN(Results!C160)=0,"",Results!C160)</f>
        <v>Sexual health</v>
      </c>
      <c r="C163" s="36" t="str">
        <f>IF(LEN(Results!E160)=0,"",Results!E160)</f>
        <v>2012 Dept Education and Early Childhood Devt. Adolescent Profiles</v>
      </c>
      <c r="D163" s="69" t="str">
        <f>IF(LEN(Results!D160)=0,"",Results!D160)</f>
        <v>% Sexually-active adolescents who do not practice safe sex by using a condom, 2012</v>
      </c>
      <c r="E163" s="22">
        <f>IF(ISBLANK(VLOOKUP($A163,Results!$B$4:$CJ$476,4+$E$4)),"",VLOOKUP($A163,Results!$B$4:$CJ$476,4+$E$4))</f>
        <v>51</v>
      </c>
      <c r="F163"/>
      <c r="G163" s="23">
        <f>IF(ISBLANK(VLOOKUP($A163,Results!$B$4:$CJ$476,4+$G$4)),"",VLOOKUP($A163,Results!$B$4:$CJ$5168,4+$G$4))</f>
        <v>43.116129032258058</v>
      </c>
      <c r="H163"/>
      <c r="I163" s="24">
        <f t="shared" si="2"/>
        <v>18.3</v>
      </c>
      <c r="J163" s="19"/>
    </row>
    <row r="164" spans="1:10" ht="24.75" customHeight="1" x14ac:dyDescent="0.35">
      <c r="A164" s="81">
        <v>158</v>
      </c>
      <c r="B164" s="35" t="str">
        <f>IF(LEN(Results!C161)=0,"",Results!C161)</f>
        <v>Sexual health</v>
      </c>
      <c r="C164" s="36" t="str">
        <f>IF(LEN(Results!E161)=0,"",Results!E161)</f>
        <v>2012 Dept Education and Early Childhood Devt. Adolescent Profiles</v>
      </c>
      <c r="D164" s="69" t="str">
        <f>IF(LEN(Results!D161)=0,"",Results!D161)</f>
        <v>Per cent of sexually active females who do not use contraception, 2012</v>
      </c>
      <c r="E164" s="22">
        <f>IF(ISBLANK(VLOOKUP($A164,Results!$B$4:$CJ$476,4+$E$4)),"",VLOOKUP($A164,Results!$B$4:$CJ$476,4+$E$4))</f>
        <v>27.1</v>
      </c>
      <c r="F164"/>
      <c r="G164" s="23">
        <f>IF(ISBLANK(VLOOKUP($A164,Results!$B$4:$CJ$476,4+$G$4)),"",VLOOKUP($A164,Results!$B$4:$CJ$5168,4+$G$4))</f>
        <v>25.003225806451614</v>
      </c>
      <c r="H164"/>
      <c r="I164" s="24">
        <f t="shared" si="2"/>
        <v>8.4</v>
      </c>
      <c r="J164" s="19"/>
    </row>
    <row r="165" spans="1:10" ht="24.75" customHeight="1" x14ac:dyDescent="0.35">
      <c r="A165" s="81">
        <v>159</v>
      </c>
      <c r="B165" s="35" t="str">
        <f>IF(LEN(Results!C162)=0,"",Results!C162)</f>
        <v>Sexual health</v>
      </c>
      <c r="C165" s="36" t="str">
        <f>IF(LEN(Results!E162)=0,"",Results!E162)</f>
        <v/>
      </c>
      <c r="D165" s="69" t="str">
        <f>IF(LEN(Results!D162)=0,"",Results!D162)</f>
        <v/>
      </c>
      <c r="E165" s="22" t="str">
        <f>IF(ISBLANK(VLOOKUP($A165,Results!$B$4:$CJ$476,4+$E$4)),"",VLOOKUP($A165,Results!$B$4:$CJ$476,4+$E$4))</f>
        <v/>
      </c>
      <c r="F165"/>
      <c r="G165" s="23" t="str">
        <f>IF(ISBLANK(VLOOKUP($A165,Results!$B$4:$CJ$476,4+$G$4)),"",VLOOKUP($A165,Results!$B$4:$CJ$5168,4+$G$4))</f>
        <v/>
      </c>
      <c r="H165"/>
      <c r="I165" s="24" t="str">
        <f t="shared" si="2"/>
        <v/>
      </c>
      <c r="J165" s="19"/>
    </row>
    <row r="166" spans="1:10" ht="24.75" customHeight="1" x14ac:dyDescent="0.35">
      <c r="A166" s="81">
        <v>160</v>
      </c>
      <c r="B166" s="35" t="str">
        <f>IF(LEN(Results!C163)=0,"",Results!C163)</f>
        <v>Sexual health</v>
      </c>
      <c r="C166" s="36" t="str">
        <f>IF(LEN(Results!E163)=0,"",Results!E163)</f>
        <v/>
      </c>
      <c r="D166" s="70" t="str">
        <f>IF(LEN(Results!D163)=0,"",Results!D163)</f>
        <v>Sexually transmitted infections</v>
      </c>
      <c r="E166" s="22" t="str">
        <f>IF(ISBLANK(VLOOKUP($A166,Results!$B$4:$CJ$476,4+$E$4)),"",VLOOKUP($A166,Results!$B$4:$CJ$476,4+$E$4))</f>
        <v/>
      </c>
      <c r="F166"/>
      <c r="G166" s="23" t="str">
        <f>IF(ISBLANK(VLOOKUP($A166,Results!$B$4:$CJ$476,4+$G$4)),"",VLOOKUP($A166,Results!$B$4:$CJ$5168,4+$G$4))</f>
        <v/>
      </c>
      <c r="H166"/>
      <c r="I166" s="24" t="str">
        <f t="shared" si="2"/>
        <v/>
      </c>
      <c r="J166" s="19"/>
    </row>
    <row r="167" spans="1:10" ht="24.75" customHeight="1" x14ac:dyDescent="0.35">
      <c r="A167" s="81">
        <v>161</v>
      </c>
      <c r="B167" s="35" t="str">
        <f>IF(LEN(Results!C164)=0,"",Results!C164)</f>
        <v>Sexual health</v>
      </c>
      <c r="C167" s="36" t="str">
        <f>IF(LEN(Results!E164)=0,"",Results!E164)</f>
        <v>Department of Health</v>
      </c>
      <c r="D167" s="69" t="str">
        <f>IF(LEN(Results!D164)=0,"",Results!D164)</f>
        <v>Number of sexually transmissible infections in adolescents  aged 12 to 17 years per 100,000, 2009</v>
      </c>
      <c r="E167" s="22">
        <f>IF(ISBLANK(VLOOKUP($A167,Results!$B$4:$CJ$476,4+$E$4)),"",VLOOKUP($A167,Results!$B$4:$CJ$476,4+$E$4))</f>
        <v>166.09672691744015</v>
      </c>
      <c r="F167"/>
      <c r="G167" s="23">
        <f>IF(ISBLANK(VLOOKUP($A167,Results!$B$4:$CJ$476,4+$G$4)),"",VLOOKUP($A167,Results!$B$4:$CJ$5168,4+$G$4))</f>
        <v>183.35561463330896</v>
      </c>
      <c r="H167"/>
      <c r="I167" s="24">
        <f t="shared" si="2"/>
        <v>-9.5</v>
      </c>
    </row>
    <row r="168" spans="1:10" ht="24.75" customHeight="1" x14ac:dyDescent="0.35">
      <c r="A168" s="81">
        <v>162</v>
      </c>
      <c r="B168" s="35" t="str">
        <f>IF(LEN(Results!C165)=0,"",Results!C165)</f>
        <v>Sexual health</v>
      </c>
      <c r="C168" s="36" t="str">
        <f>IF(LEN(Results!E165)=0,"",Results!E165)</f>
        <v>Department of Health</v>
      </c>
      <c r="D168" s="69" t="str">
        <f>IF(LEN(Results!D165)=0,"",Results!D165)</f>
        <v>Number of sexually transmissible infections in adolescents  aged 12 to 17 years per 100,000, 2012</v>
      </c>
      <c r="E168" s="22">
        <f>IF(ISBLANK(VLOOKUP($A168,Results!$B$4:$CJ$476,4+$E$4)),"",VLOOKUP($A168,Results!$B$4:$CJ$476,4+$E$4))</f>
        <v>229.01523449168573</v>
      </c>
      <c r="F168"/>
      <c r="G168" s="23">
        <f>IF(ISBLANK(VLOOKUP($A168,Results!$B$4:$CJ$476,4+$G$4)),"",VLOOKUP($A168,Results!$B$4:$CJ$5168,4+$G$4))</f>
        <v>299.92924544306874</v>
      </c>
      <c r="H168"/>
      <c r="I168" s="24">
        <f t="shared" si="2"/>
        <v>-23.700000000000003</v>
      </c>
    </row>
    <row r="169" spans="1:10" ht="24.75" customHeight="1" x14ac:dyDescent="0.35">
      <c r="A169" s="81">
        <v>163</v>
      </c>
      <c r="B169" s="35" t="str">
        <f>IF(LEN(Results!C166)=0,"",Results!C166)</f>
        <v>Sexual health</v>
      </c>
      <c r="C169" s="36" t="str">
        <f>IF(LEN(Results!E166)=0,"",Results!E166)</f>
        <v>Department of Health</v>
      </c>
      <c r="D169" s="69" t="str">
        <f>IF(LEN(Results!D166)=0,"",Results!D166)</f>
        <v>Number of sexually transmissible infections in adolescents  aged 12 to 17 years per 100,000, 209 to 2012</v>
      </c>
      <c r="E169" s="22">
        <f>IF(ISBLANK(VLOOKUP($A169,Results!$B$4:$CJ$476,4+$E$4)),"",VLOOKUP($A169,Results!$B$4:$CJ$476,4+$E$4))</f>
        <v>37.880642648376678</v>
      </c>
      <c r="F169"/>
      <c r="G169" s="23">
        <f>IF(ISBLANK(VLOOKUP($A169,Results!$B$4:$CJ$476,4+$G$4)),"",VLOOKUP($A169,Results!$B$4:$CJ$5168,4+$G$4))</f>
        <v>114.37331872028383</v>
      </c>
      <c r="H169"/>
      <c r="I169" s="24">
        <f t="shared" si="2"/>
        <v>-66.899999999999991</v>
      </c>
    </row>
    <row r="170" spans="1:10" ht="24.75" customHeight="1" x14ac:dyDescent="0.35">
      <c r="A170" s="81">
        <v>164</v>
      </c>
      <c r="B170" s="35" t="str">
        <f>IF(LEN(Results!C167)=0,"",Results!C167)</f>
        <v>Sexual health</v>
      </c>
      <c r="C170" s="36" t="str">
        <f>IF(LEN(Results!E167)=0,"",Results!E167)</f>
        <v/>
      </c>
      <c r="D170" s="69" t="str">
        <f>IF(LEN(Results!D167)=0,"",Results!D167)</f>
        <v/>
      </c>
      <c r="E170" s="22" t="str">
        <f>IF(ISBLANK(VLOOKUP($A170,Results!$B$4:$CJ$476,4+$E$4)),"",VLOOKUP($A170,Results!$B$4:$CJ$476,4+$E$4))</f>
        <v/>
      </c>
      <c r="F170"/>
      <c r="G170" s="23" t="str">
        <f>IF(ISBLANK(VLOOKUP($A170,Results!$B$4:$CJ$476,4+$G$4)),"",VLOOKUP($A170,Results!$B$4:$CJ$5168,4+$G$4))</f>
        <v/>
      </c>
      <c r="H170"/>
      <c r="I170" s="24" t="str">
        <f t="shared" si="2"/>
        <v/>
      </c>
    </row>
    <row r="171" spans="1:10" ht="24.75" customHeight="1" x14ac:dyDescent="0.35">
      <c r="A171" s="81">
        <v>165</v>
      </c>
      <c r="B171" s="35" t="str">
        <f>IF(LEN(Results!C168)=0,"",Results!C168)</f>
        <v>Sexual health</v>
      </c>
      <c r="C171" s="36" t="str">
        <f>IF(LEN(Results!E168)=0,"",Results!E168)</f>
        <v/>
      </c>
      <c r="D171" s="69" t="str">
        <f>IF(LEN(Results!D168)=0,"",Results!D168)</f>
        <v/>
      </c>
      <c r="E171" s="22" t="str">
        <f>IF(ISBLANK(VLOOKUP($A171,Results!$B$4:$CJ$476,4+$E$4)),"",VLOOKUP($A171,Results!$B$4:$CJ$476,4+$E$4))</f>
        <v/>
      </c>
      <c r="F171"/>
      <c r="G171" s="23" t="str">
        <f>IF(ISBLANK(VLOOKUP($A171,Results!$B$4:$CJ$476,4+$G$4)),"",VLOOKUP($A171,Results!$B$4:$CJ$5168,4+$G$4))</f>
        <v/>
      </c>
      <c r="H171"/>
      <c r="I171" s="24" t="str">
        <f t="shared" si="2"/>
        <v/>
      </c>
      <c r="J171" s="19"/>
    </row>
    <row r="172" spans="1:10" ht="24.75" customHeight="1" x14ac:dyDescent="0.35">
      <c r="A172" s="81">
        <v>166</v>
      </c>
      <c r="B172" s="35" t="str">
        <f>IF(LEN(Results!C169)=0,"",Results!C169)</f>
        <v>Sexual health</v>
      </c>
      <c r="C172" s="36" t="str">
        <f>IF(LEN(Results!E169)=0,"",Results!E169)</f>
        <v/>
      </c>
      <c r="D172" s="69" t="str">
        <f>IF(LEN(Results!D169)=0,"",Results!D169)</f>
        <v/>
      </c>
      <c r="E172" s="22" t="str">
        <f>IF(ISBLANK(VLOOKUP($A172,Results!$B$4:$CJ$476,4+$E$4)),"",VLOOKUP($A172,Results!$B$4:$CJ$476,4+$E$4))</f>
        <v/>
      </c>
      <c r="F172"/>
      <c r="G172" s="23" t="str">
        <f>IF(ISBLANK(VLOOKUP($A172,Results!$B$4:$CJ$476,4+$G$4)),"",VLOOKUP($A172,Results!$B$4:$CJ$5168,4+$G$4))</f>
        <v/>
      </c>
      <c r="H172"/>
      <c r="I172" s="24" t="str">
        <f t="shared" si="2"/>
        <v/>
      </c>
      <c r="J172" s="19"/>
    </row>
    <row r="173" spans="1:10" ht="26" customHeight="1" x14ac:dyDescent="0.35">
      <c r="A173" s="81">
        <v>167</v>
      </c>
      <c r="B173" s="35" t="str">
        <f>IF(LEN(Results!C170)=0,"",Results!C170)</f>
        <v>Vaccination</v>
      </c>
      <c r="C173" s="33" t="str">
        <f>IF(LEN(Results!E170)=0,"",Results!E170)</f>
        <v/>
      </c>
      <c r="D173" s="34" t="str">
        <f>IF(LEN(Results!D170)=0,"",Results!D170)</f>
        <v>VACCINATION</v>
      </c>
      <c r="E173" t="str">
        <f>IF(ISBLANK(VLOOKUP($A173,Results!$B$4:$CJ$476,4+$E$4)),"",VLOOKUP($A173,Results!$B$4:$CJ$476,4+$E$4))</f>
        <v/>
      </c>
      <c r="F173"/>
      <c r="G173" t="str">
        <f>IF(ISBLANK(VLOOKUP($A173,Results!$B$4:$CJ$476,4+$G$4)),"",VLOOKUP($A173,Results!$B$4:$CJ$5168,4+$G$4))</f>
        <v/>
      </c>
      <c r="H173"/>
      <c r="I173" t="str">
        <f t="shared" si="2"/>
        <v/>
      </c>
      <c r="J173" s="19"/>
    </row>
    <row r="174" spans="1:10" ht="24.75" customHeight="1" x14ac:dyDescent="0.35">
      <c r="A174" s="81">
        <v>168</v>
      </c>
      <c r="B174" s="35" t="str">
        <f>IF(LEN(Results!C171)=0,"",Results!C171)</f>
        <v>Vaccination</v>
      </c>
      <c r="C174" s="36" t="str">
        <f>IF(LEN(Results!E171)=0,"",Results!E171)</f>
        <v>Department of Health 2018</v>
      </c>
      <c r="D174" s="69" t="str">
        <f>IF(LEN(Results!D171)=0,"",Results!D171)</f>
        <v>The proportion of children who are fully vaccinated at 12-17 Months 2017</v>
      </c>
      <c r="E174" s="22">
        <f>IF(ISBLANK(VLOOKUP($A174,Results!$B$4:$CJ$476,4+$E$4)),"",VLOOKUP($A174,Results!$B$4:$CJ$476,4+$E$4))</f>
        <v>93.342500000000001</v>
      </c>
      <c r="F174"/>
      <c r="G174" s="23">
        <f>IF(ISBLANK(VLOOKUP($A174,Results!$B$4:$CJ$476,4+$G$4)),"",VLOOKUP($A174,Results!$B$4:$CJ$5168,4+$G$4))</f>
        <v>93.962580645161282</v>
      </c>
      <c r="H174"/>
      <c r="I174" s="24">
        <f t="shared" si="2"/>
        <v>-0.7</v>
      </c>
      <c r="J174" s="19"/>
    </row>
    <row r="175" spans="1:10" ht="24.75" customHeight="1" x14ac:dyDescent="0.35">
      <c r="A175" s="81">
        <v>169</v>
      </c>
      <c r="B175" s="35" t="str">
        <f>IF(LEN(Results!C172)=0,"",Results!C172)</f>
        <v>Vaccination</v>
      </c>
      <c r="C175" s="36" t="str">
        <f>IF(LEN(Results!E172)=0,"",Results!E172)</f>
        <v>Department of Health 2018</v>
      </c>
      <c r="D175" s="69" t="str">
        <f>IF(LEN(Results!D172)=0,"",Results!D172)</f>
        <v>The proportion of children who are fully vaccinated at 24-&lt;27 Months 2017</v>
      </c>
      <c r="E175" s="22">
        <f>IF(ISBLANK(VLOOKUP($A175,Results!$B$4:$CJ$476,4+$E$4)),"",VLOOKUP($A175,Results!$B$4:$CJ$476,4+$E$4))</f>
        <v>93.352499999999992</v>
      </c>
      <c r="F175"/>
      <c r="G175" s="23">
        <f>IF(ISBLANK(VLOOKUP($A175,Results!$B$4:$CJ$476,4+$G$4)),"",VLOOKUP($A175,Results!$B$4:$CJ$5168,4+$G$4))</f>
        <v>91.24</v>
      </c>
      <c r="H175"/>
      <c r="I175" s="24">
        <f t="shared" si="2"/>
        <v>2.4</v>
      </c>
      <c r="J175" s="19"/>
    </row>
    <row r="176" spans="1:10" ht="24.75" customHeight="1" x14ac:dyDescent="0.35">
      <c r="A176" s="81">
        <v>170</v>
      </c>
      <c r="B176" s="35" t="str">
        <f>IF(LEN(Results!C173)=0,"",Results!C173)</f>
        <v>Vaccination</v>
      </c>
      <c r="C176" s="36" t="str">
        <f>IF(LEN(Results!E173)=0,"",Results!E173)</f>
        <v/>
      </c>
      <c r="D176" s="69" t="str">
        <f>IF(LEN(Results!D173)=0,"",Results!D173)</f>
        <v/>
      </c>
      <c r="E176" s="22" t="str">
        <f>IF(ISBLANK(VLOOKUP($A176,Results!$B$4:$CJ$476,4+$E$4)),"",VLOOKUP($A176,Results!$B$4:$CJ$476,4+$E$4))</f>
        <v/>
      </c>
      <c r="F176"/>
      <c r="G176" s="23" t="str">
        <f>IF(ISBLANK(VLOOKUP($A176,Results!$B$4:$CJ$476,4+$G$4)),"",VLOOKUP($A176,Results!$B$4:$CJ$5168,4+$G$4))</f>
        <v/>
      </c>
      <c r="H176"/>
      <c r="I176" s="24" t="str">
        <f t="shared" si="2"/>
        <v/>
      </c>
      <c r="J176" s="19"/>
    </row>
    <row r="177" spans="1:10" ht="24.75" customHeight="1" x14ac:dyDescent="0.35">
      <c r="A177" s="81">
        <v>171</v>
      </c>
      <c r="B177" s="35" t="str">
        <f>IF(LEN(Results!C174)=0,"",Results!C174)</f>
        <v>Vaccination</v>
      </c>
      <c r="C177" s="36" t="str">
        <f>IF(LEN(Results!E174)=0,"",Results!E174)</f>
        <v/>
      </c>
      <c r="D177" s="69" t="str">
        <f>IF(LEN(Results!D174)=0,"",Results!D174)</f>
        <v/>
      </c>
      <c r="E177" s="22" t="str">
        <f>IF(ISBLANK(VLOOKUP($A177,Results!$B$4:$CJ$476,4+$E$4)),"",VLOOKUP($A177,Results!$B$4:$CJ$476,4+$E$4))</f>
        <v/>
      </c>
      <c r="F177"/>
      <c r="G177" s="23" t="str">
        <f>IF(ISBLANK(VLOOKUP($A177,Results!$B$4:$CJ$476,4+$G$4)),"",VLOOKUP($A177,Results!$B$4:$CJ$5168,4+$G$4))</f>
        <v/>
      </c>
      <c r="H177"/>
      <c r="I177" s="24" t="str">
        <f t="shared" si="2"/>
        <v/>
      </c>
      <c r="J177" s="19"/>
    </row>
    <row r="178" spans="1:10" ht="24.75" customHeight="1" x14ac:dyDescent="0.35">
      <c r="A178" s="81">
        <v>172</v>
      </c>
      <c r="B178" s="35" t="str">
        <f>IF(LEN(Results!C175)=0,"",Results!C175)</f>
        <v>Vaccination</v>
      </c>
      <c r="C178" s="36" t="str">
        <f>IF(LEN(Results!E175)=0,"",Results!E175)</f>
        <v/>
      </c>
      <c r="D178" s="69" t="str">
        <f>IF(LEN(Results!D175)=0,"",Results!D175)</f>
        <v/>
      </c>
      <c r="E178" s="22" t="str">
        <f>IF(ISBLANK(VLOOKUP($A178,Results!$B$4:$CJ$476,4+$E$4)),"",VLOOKUP($A178,Results!$B$4:$CJ$476,4+$E$4))</f>
        <v/>
      </c>
      <c r="F178"/>
      <c r="G178" s="23" t="str">
        <f>IF(ISBLANK(VLOOKUP($A178,Results!$B$4:$CJ$476,4+$G$4)),"",VLOOKUP($A178,Results!$B$4:$CJ$5168,4+$G$4))</f>
        <v/>
      </c>
      <c r="H178"/>
      <c r="I178" s="24" t="str">
        <f t="shared" si="2"/>
        <v/>
      </c>
      <c r="J178" s="19"/>
    </row>
    <row r="179" spans="1:10" ht="24.75" customHeight="1" x14ac:dyDescent="0.35">
      <c r="A179" s="81">
        <v>173</v>
      </c>
      <c r="B179" s="35" t="str">
        <f>IF(LEN(Results!C176)=0,"",Results!C176)</f>
        <v>Early Years</v>
      </c>
      <c r="C179" s="33" t="str">
        <f>IF(LEN(Results!E176)=0,"",Results!E176)</f>
        <v/>
      </c>
      <c r="D179" s="34" t="str">
        <f>IF(LEN(Results!D176)=0,"",Results!D176)</f>
        <v>EARLY YEARS</v>
      </c>
      <c r="E179" t="str">
        <f>IF(ISBLANK(VLOOKUP($A179,Results!$B$4:$CJ$476,4+$E$4)),"",VLOOKUP($A179,Results!$B$4:$CJ$476,4+$E$4))</f>
        <v/>
      </c>
      <c r="F179"/>
      <c r="G179" t="str">
        <f>IF(ISBLANK(VLOOKUP($A179,Results!$B$4:$CJ$476,4+$G$4)),"",VLOOKUP($A179,Results!$B$4:$CJ$5168,4+$G$4))</f>
        <v/>
      </c>
      <c r="H179"/>
      <c r="I179" t="str">
        <f t="shared" si="2"/>
        <v/>
      </c>
      <c r="J179" s="19"/>
    </row>
    <row r="180" spans="1:10" ht="24.75" customHeight="1" x14ac:dyDescent="0.35">
      <c r="A180" s="81">
        <v>174</v>
      </c>
      <c r="B180" s="35" t="str">
        <f>IF(LEN(Results!C177)=0,"",Results!C177)</f>
        <v>Early Years</v>
      </c>
      <c r="C180" s="36" t="str">
        <f>IF(LEN(Results!E177)=0,"",Results!E177)</f>
        <v/>
      </c>
      <c r="D180" s="70" t="str">
        <f>IF(LEN(Results!D177)=0,"",Results!D177)</f>
        <v>Kindergarten participation</v>
      </c>
      <c r="E180" s="22" t="str">
        <f>IF(ISBLANK(VLOOKUP($A180,Results!$B$4:$CJ$476,4+$E$4)),"",VLOOKUP($A180,Results!$B$4:$CJ$476,4+$E$4))</f>
        <v/>
      </c>
      <c r="F180"/>
      <c r="G180" s="23" t="str">
        <f>IF(ISBLANK(VLOOKUP($A180,Results!$B$4:$CJ$476,4+$G$4)),"",VLOOKUP($A180,Results!$B$4:$CJ$5168,4+$G$4))</f>
        <v/>
      </c>
      <c r="H180"/>
      <c r="I180" s="24" t="str">
        <f t="shared" si="2"/>
        <v/>
      </c>
      <c r="J180" s="19"/>
    </row>
    <row r="181" spans="1:10" ht="24.75" customHeight="1" x14ac:dyDescent="0.35">
      <c r="A181" s="81">
        <v>175</v>
      </c>
      <c r="B181" s="35" t="str">
        <f>IF(LEN(Results!C178)=0,"",Results!C178)</f>
        <v>Early Years</v>
      </c>
      <c r="C181" s="36" t="str">
        <f>IF(LEN(Results!E178)=0,"",Results!E178)</f>
        <v>Department of Education and Training</v>
      </c>
      <c r="D181" s="69" t="str">
        <f>IF(LEN(Results!D178)=0,"",Results!D178)</f>
        <v>Kindergarten Participation Rate, 2015</v>
      </c>
      <c r="E181" s="22">
        <f>IF(ISBLANK(VLOOKUP($A181,Results!$B$4:$CJ$476,4+$E$4)),"",VLOOKUP($A181,Results!$B$4:$CJ$476,4+$E$4))</f>
        <v>95.532831001076417</v>
      </c>
      <c r="F181"/>
      <c r="G181" s="23">
        <f>IF(ISBLANK(VLOOKUP($A181,Results!$B$4:$CJ$476,4+$G$4)),"",VLOOKUP($A181,Results!$B$4:$CJ$5168,4+$G$4))</f>
        <v>97.320497541742895</v>
      </c>
      <c r="H181"/>
      <c r="I181" s="24">
        <f t="shared" si="2"/>
        <v>-1.9000000000000001</v>
      </c>
      <c r="J181" s="19"/>
    </row>
    <row r="182" spans="1:10" ht="24.75" customHeight="1" x14ac:dyDescent="0.35">
      <c r="A182" s="81">
        <v>176</v>
      </c>
      <c r="B182" s="35" t="str">
        <f>IF(LEN(Results!C179)=0,"",Results!C179)</f>
        <v>Early Years</v>
      </c>
      <c r="C182" s="36" t="str">
        <f>IF(LEN(Results!E179)=0,"",Results!E179)</f>
        <v>Victorian Child and Adolescent Monitoring System (DEECD)</v>
      </c>
      <c r="D182" s="69" t="str">
        <f>IF(LEN(Results!D179)=0,"",Results!D179)</f>
        <v>% Children whose parents are receiving the kinder fee subsidy 2012</v>
      </c>
      <c r="E182" s="22">
        <f>IF(ISBLANK(VLOOKUP($A182,Results!$B$4:$CJ$476,4+$E$4)),"",VLOOKUP($A182,Results!$B$4:$CJ$476,4+$E$4))</f>
        <v>43.04347826086957</v>
      </c>
      <c r="F182"/>
      <c r="G182" s="23">
        <f>IF(ISBLANK(VLOOKUP($A182,Results!$B$4:$CJ$476,4+$G$4)),"",VLOOKUP($A182,Results!$B$4:$CJ$5168,4+$G$4))</f>
        <v>18.960041484721163</v>
      </c>
      <c r="H182"/>
      <c r="I182" s="24">
        <f t="shared" si="2"/>
        <v>127.1</v>
      </c>
    </row>
    <row r="183" spans="1:10" ht="24.75" customHeight="1" x14ac:dyDescent="0.35">
      <c r="A183" s="81">
        <v>177</v>
      </c>
      <c r="B183" s="35" t="str">
        <f>IF(LEN(Results!C180)=0,"",Results!C180)</f>
        <v>Early Years</v>
      </c>
      <c r="C183" s="36" t="str">
        <f>IF(LEN(Results!E180)=0,"",Results!E180)</f>
        <v/>
      </c>
      <c r="D183" s="69" t="str">
        <f>IF(LEN(Results!D180)=0,"",Results!D180)</f>
        <v/>
      </c>
      <c r="E183" s="22" t="str">
        <f>IF(ISBLANK(VLOOKUP($A183,Results!$B$4:$CJ$476,4+$E$4)),"",VLOOKUP($A183,Results!$B$4:$CJ$476,4+$E$4))</f>
        <v/>
      </c>
      <c r="F183"/>
      <c r="G183" s="23" t="str">
        <f>IF(ISBLANK(VLOOKUP($A183,Results!$B$4:$CJ$476,4+$G$4)),"",VLOOKUP($A183,Results!$B$4:$CJ$5168,4+$G$4))</f>
        <v/>
      </c>
      <c r="H183"/>
      <c r="I183" s="24" t="str">
        <f t="shared" si="2"/>
        <v/>
      </c>
    </row>
    <row r="184" spans="1:10" ht="24.75" customHeight="1" x14ac:dyDescent="0.35">
      <c r="A184" s="81">
        <v>178</v>
      </c>
      <c r="B184" s="35" t="str">
        <f>IF(LEN(Results!C181)=0,"",Results!C181)</f>
        <v>Early Years</v>
      </c>
      <c r="C184" s="36" t="str">
        <f>IF(LEN(Results!E181)=0,"",Results!E181)</f>
        <v/>
      </c>
      <c r="D184" s="70" t="str">
        <f>IF(LEN(Results!D181)=0,"",Results!D181)</f>
        <v>Child abuse</v>
      </c>
      <c r="E184" s="22" t="str">
        <f>IF(ISBLANK(VLOOKUP($A184,Results!$B$4:$CJ$476,4+$E$4)),"",VLOOKUP($A184,Results!$B$4:$CJ$476,4+$E$4))</f>
        <v/>
      </c>
      <c r="F184"/>
      <c r="G184" s="23" t="str">
        <f>IF(ISBLANK(VLOOKUP($A184,Results!$B$4:$CJ$476,4+$G$4)),"",VLOOKUP($A184,Results!$B$4:$CJ$5168,4+$G$4))</f>
        <v/>
      </c>
      <c r="H184"/>
      <c r="I184" s="24" t="str">
        <f t="shared" si="2"/>
        <v/>
      </c>
    </row>
    <row r="185" spans="1:10" ht="24.75" customHeight="1" x14ac:dyDescent="0.35">
      <c r="A185" s="81">
        <v>179</v>
      </c>
      <c r="B185" s="35" t="str">
        <f>IF(LEN(Results!C182)=0,"",Results!C182)</f>
        <v>Early Years</v>
      </c>
      <c r="C185" s="36" t="str">
        <f>IF(LEN(Results!E182)=0,"",Results!E182)</f>
        <v>Dept. Health and Human Service Profiles 2014</v>
      </c>
      <c r="D185" s="69" t="str">
        <f>IF(LEN(Results!D182)=0,"",Results!D182)</f>
        <v xml:space="preserve"> Child protection investigations completed per 1,000 eligible pop., 2014</v>
      </c>
      <c r="E185" s="22">
        <f>IF(ISBLANK(VLOOKUP($A185,Results!$B$4:$CJ$476,4+$E$4)),"",VLOOKUP($A185,Results!$B$4:$CJ$476,4+$E$4))</f>
        <v>23.5</v>
      </c>
      <c r="F185"/>
      <c r="G185" s="23">
        <f>IF(ISBLANK(VLOOKUP($A185,Results!$B$4:$CJ$476,4+$G$4)),"",VLOOKUP($A185,Results!$B$4:$CJ$5168,4+$G$4))</f>
        <v>12.725806451612904</v>
      </c>
      <c r="H185"/>
      <c r="I185" s="24">
        <f t="shared" si="2"/>
        <v>84.699999999999989</v>
      </c>
    </row>
    <row r="186" spans="1:10" ht="24.75" customHeight="1" x14ac:dyDescent="0.35">
      <c r="A186" s="81">
        <v>180</v>
      </c>
      <c r="B186" s="35" t="str">
        <f>IF(LEN(Results!C183)=0,"",Results!C183)</f>
        <v>Early Years</v>
      </c>
      <c r="C186" s="36" t="str">
        <f>IF(LEN(Results!E183)=0,"",Results!E183)</f>
        <v>Department of Human Services</v>
      </c>
      <c r="D186" s="69" t="str">
        <f>IF(LEN(Results!D183)=0,"",Results!D183)</f>
        <v>Child abuse substantiations per 1,000 children aged 0-17 years, 2010/11</v>
      </c>
      <c r="E186" s="22">
        <f>IF(ISBLANK(VLOOKUP($A186,Results!$B$4:$CJ$476,4+$E$4)),"",VLOOKUP($A186,Results!$B$4:$CJ$476,4+$E$4))</f>
        <v>11.044043512868136</v>
      </c>
      <c r="F186"/>
      <c r="G186" s="23">
        <f>IF(ISBLANK(VLOOKUP($A186,Results!$B$4:$CJ$476,4+$G$4)),"",VLOOKUP($A186,Results!$B$4:$CJ$5168,4+$G$4))</f>
        <v>5.3676850150908102</v>
      </c>
      <c r="H186"/>
      <c r="I186" s="24">
        <f t="shared" si="2"/>
        <v>105.8</v>
      </c>
    </row>
    <row r="187" spans="1:10" ht="24.75" customHeight="1" x14ac:dyDescent="0.35">
      <c r="A187" s="81">
        <v>181</v>
      </c>
      <c r="B187" s="35" t="str">
        <f>IF(LEN(Results!C184)=0,"",Results!C184)</f>
        <v>Early Years</v>
      </c>
      <c r="C187" s="36" t="str">
        <f>IF(LEN(Results!E184)=0,"",Results!E184)</f>
        <v>Dept. Health and Human Service Profiles 2014</v>
      </c>
      <c r="D187" s="69" t="str">
        <f>IF(LEN(Results!D184)=0,"",Results!D184)</f>
        <v>Child protection substantiations per 1,000 eligible pop., 2014</v>
      </c>
      <c r="E187" s="22">
        <f>IF(ISBLANK(VLOOKUP($A187,Results!$B$4:$CJ$476,4+$E$4)),"",VLOOKUP($A187,Results!$B$4:$CJ$476,4+$E$4))</f>
        <v>17.5</v>
      </c>
      <c r="F187"/>
      <c r="G187" s="23">
        <f>IF(ISBLANK(VLOOKUP($A187,Results!$B$4:$CJ$476,4+$G$4)),"",VLOOKUP($A187,Results!$B$4:$CJ$5168,4+$G$4))</f>
        <v>7.1354838709677422</v>
      </c>
      <c r="H187"/>
      <c r="I187" s="24">
        <f t="shared" si="2"/>
        <v>145.29999999999998</v>
      </c>
    </row>
    <row r="188" spans="1:10" ht="24.75" customHeight="1" x14ac:dyDescent="0.35">
      <c r="A188" s="81">
        <v>182</v>
      </c>
      <c r="B188" s="35" t="str">
        <f>IF(LEN(Results!C185)=0,"",Results!C185)</f>
        <v>Early Years</v>
      </c>
      <c r="C188" s="36" t="str">
        <f>IF(LEN(Results!E185)=0,"",Results!E185)</f>
        <v>Department of Human Services</v>
      </c>
      <c r="D188" s="69" t="str">
        <f>IF(LEN(Results!D185)=0,"",Results!D185)</f>
        <v>Children on child protection orders per 1000 children aged 0-17 years, 2010</v>
      </c>
      <c r="E188" s="22">
        <f>IF(ISBLANK(VLOOKUP($A188,Results!$B$4:$CJ$476,4+$E$4)),"",VLOOKUP($A188,Results!$B$4:$CJ$476,4+$E$4))</f>
        <v>5.7044308835234805</v>
      </c>
      <c r="F188"/>
      <c r="G188" s="23">
        <f>IF(ISBLANK(VLOOKUP($A188,Results!$B$4:$CJ$476,4+$G$4)),"",VLOOKUP($A188,Results!$B$4:$CJ$5168,4+$G$4))</f>
        <v>4.3881560107853144</v>
      </c>
      <c r="H188"/>
      <c r="I188" s="24">
        <f t="shared" si="2"/>
        <v>30</v>
      </c>
      <c r="J188" s="19"/>
    </row>
    <row r="189" spans="1:10" ht="24.75" customHeight="1" x14ac:dyDescent="0.35">
      <c r="A189" s="81">
        <v>183</v>
      </c>
      <c r="B189" s="35" t="str">
        <f>IF(LEN(Results!C186)=0,"",Results!C186)</f>
        <v>Early Years</v>
      </c>
      <c r="C189" s="36" t="str">
        <f>IF(LEN(Results!E186)=0,"",Results!E186)</f>
        <v>Dept. Health and Human Service Profiles 2014</v>
      </c>
      <c r="D189" s="69" t="str">
        <f>IF(LEN(Results!D186)=0,"",Results!D186)</f>
        <v>Number of Child FIRST assessments per 1,000 eligible pop., 2014</v>
      </c>
      <c r="E189" s="22">
        <f>IF(ISBLANK(VLOOKUP($A189,Results!$B$4:$CJ$476,4+$E$4)),"",VLOOKUP($A189,Results!$B$4:$CJ$476,4+$E$4))</f>
        <v>0</v>
      </c>
      <c r="F189"/>
      <c r="G189" s="23">
        <f>IF(ISBLANK(VLOOKUP($A189,Results!$B$4:$CJ$476,4+$G$4)),"",VLOOKUP($A189,Results!$B$4:$CJ$5168,4+$G$4))</f>
        <v>5.838709677419355</v>
      </c>
      <c r="H189"/>
      <c r="I189" s="24">
        <f t="shared" si="2"/>
        <v>-100</v>
      </c>
      <c r="J189" s="19"/>
    </row>
    <row r="190" spans="1:10" ht="24.75" customHeight="1" x14ac:dyDescent="0.35">
      <c r="A190" s="81">
        <v>184</v>
      </c>
      <c r="B190" s="35" t="str">
        <f>IF(LEN(Results!C187)=0,"",Results!C187)</f>
        <v>Early Years</v>
      </c>
      <c r="C190" s="36" t="str">
        <f>IF(LEN(Results!E187)=0,"",Results!E187)</f>
        <v/>
      </c>
      <c r="D190" s="69" t="str">
        <f>IF(LEN(Results!D187)=0,"",Results!D187)</f>
        <v/>
      </c>
      <c r="E190" s="22" t="str">
        <f>IF(ISBLANK(VLOOKUP($A190,Results!$B$4:$CJ$476,4+$E$4)),"",VLOOKUP($A190,Results!$B$4:$CJ$476,4+$E$4))</f>
        <v/>
      </c>
      <c r="F190"/>
      <c r="G190" s="23" t="str">
        <f>IF(ISBLANK(VLOOKUP($A190,Results!$B$4:$CJ$476,4+$G$4)),"",VLOOKUP($A190,Results!$B$4:$CJ$5168,4+$G$4))</f>
        <v/>
      </c>
      <c r="H190"/>
      <c r="I190" s="24" t="str">
        <f t="shared" si="2"/>
        <v/>
      </c>
      <c r="J190" s="19"/>
    </row>
    <row r="191" spans="1:10" ht="24.75" customHeight="1" x14ac:dyDescent="0.35">
      <c r="A191" s="81">
        <v>185</v>
      </c>
      <c r="B191" s="35" t="str">
        <f>IF(LEN(Results!C188)=0,"",Results!C188)</f>
        <v>Early Years</v>
      </c>
      <c r="C191" s="36" t="str">
        <f>IF(LEN(Results!E188)=0,"",Results!E188)</f>
        <v/>
      </c>
      <c r="D191" s="69" t="str">
        <f>IF(LEN(Results!D188)=0,"",Results!D188)</f>
        <v/>
      </c>
      <c r="E191" s="22" t="str">
        <f>IF(ISBLANK(VLOOKUP($A191,Results!$B$4:$CJ$476,4+$E$4)),"",VLOOKUP($A191,Results!$B$4:$CJ$476,4+$E$4))</f>
        <v/>
      </c>
      <c r="F191"/>
      <c r="G191" s="23" t="str">
        <f>IF(ISBLANK(VLOOKUP($A191,Results!$B$4:$CJ$476,4+$G$4)),"",VLOOKUP($A191,Results!$B$4:$CJ$5168,4+$G$4))</f>
        <v/>
      </c>
      <c r="H191"/>
      <c r="I191" s="24" t="str">
        <f t="shared" si="2"/>
        <v/>
      </c>
      <c r="J191" s="19"/>
    </row>
    <row r="192" spans="1:10" ht="24.75" customHeight="1" x14ac:dyDescent="0.35">
      <c r="A192" s="81">
        <v>186</v>
      </c>
      <c r="B192" s="35" t="str">
        <f>IF(LEN(Results!C189)=0,"",Results!C189)</f>
        <v>Early Years</v>
      </c>
      <c r="C192" s="36" t="str">
        <f>IF(LEN(Results!E189)=0,"",Results!E189)</f>
        <v/>
      </c>
      <c r="D192" s="69" t="str">
        <f>IF(LEN(Results!D189)=0,"",Results!D189)</f>
        <v/>
      </c>
      <c r="E192" s="22" t="str">
        <f>IF(ISBLANK(VLOOKUP($A192,Results!$B$4:$CJ$476,4+$E$4)),"",VLOOKUP($A192,Results!$B$4:$CJ$476,4+$E$4))</f>
        <v/>
      </c>
      <c r="F192"/>
      <c r="G192" s="23" t="str">
        <f>IF(ISBLANK(VLOOKUP($A192,Results!$B$4:$CJ$476,4+$G$4)),"",VLOOKUP($A192,Results!$B$4:$CJ$5168,4+$G$4))</f>
        <v/>
      </c>
      <c r="H192"/>
      <c r="I192" s="24" t="str">
        <f t="shared" si="2"/>
        <v/>
      </c>
      <c r="J192" s="19"/>
    </row>
    <row r="193" spans="1:10" ht="24.75" customHeight="1" x14ac:dyDescent="0.35">
      <c r="A193" s="81">
        <v>187</v>
      </c>
      <c r="B193" s="35" t="str">
        <f>IF(LEN(Results!C190)=0,"",Results!C190)</f>
        <v>Education</v>
      </c>
      <c r="C193" s="33" t="str">
        <f>IF(LEN(Results!E190)=0,"",Results!E190)</f>
        <v/>
      </c>
      <c r="D193" s="34" t="str">
        <f>IF(LEN(Results!D190)=0,"",Results!D190)</f>
        <v>EDUCATION - Primary onwards</v>
      </c>
      <c r="E193" t="str">
        <f>IF(ISBLANK(VLOOKUP($A193,Results!$B$4:$CJ$476,4+$E$4)),"",VLOOKUP($A193,Results!$B$4:$CJ$476,4+$E$4))</f>
        <v/>
      </c>
      <c r="F193"/>
      <c r="G193" t="str">
        <f>IF(ISBLANK(VLOOKUP($A193,Results!$B$4:$CJ$476,4+$G$4)),"",VLOOKUP($A193,Results!$B$4:$CJ$5168,4+$G$4))</f>
        <v/>
      </c>
      <c r="H193"/>
      <c r="I193" t="str">
        <f t="shared" si="2"/>
        <v/>
      </c>
      <c r="J193" s="19"/>
    </row>
    <row r="194" spans="1:10" ht="24.75" customHeight="1" x14ac:dyDescent="0.35">
      <c r="A194" s="81">
        <v>188</v>
      </c>
      <c r="B194" s="35" t="str">
        <f>IF(LEN(Results!C191)=0,"",Results!C191)</f>
        <v>Education</v>
      </c>
      <c r="C194" s="36" t="str">
        <f>IF(LEN(Results!E191)=0,"",Results!E191)</f>
        <v/>
      </c>
      <c r="D194" s="70" t="str">
        <f>IF(LEN(Results!D191)=0,"",Results!D191)</f>
        <v>Behavioral or developmental concerns</v>
      </c>
      <c r="E194" s="22" t="str">
        <f>IF(ISBLANK(VLOOKUP($A194,Results!$B$4:$CJ$476,4+$E$4)),"",VLOOKUP($A194,Results!$B$4:$CJ$476,4+$E$4))</f>
        <v/>
      </c>
      <c r="F194"/>
      <c r="G194" s="23" t="str">
        <f>IF(ISBLANK(VLOOKUP($A194,Results!$B$4:$CJ$476,4+$G$4)),"",VLOOKUP($A194,Results!$B$4:$CJ$5168,4+$G$4))</f>
        <v/>
      </c>
      <c r="H194"/>
      <c r="I194" s="24" t="str">
        <f t="shared" si="2"/>
        <v/>
      </c>
      <c r="J194" s="19"/>
    </row>
    <row r="195" spans="1:10" ht="24.75" customHeight="1" x14ac:dyDescent="0.35">
      <c r="A195" s="81">
        <v>189</v>
      </c>
      <c r="B195" s="35" t="str">
        <f>IF(LEN(Results!C192)=0,"",Results!C192)</f>
        <v>Education</v>
      </c>
      <c r="C195" s="36" t="str">
        <f>IF(LEN(Results!E192)=0,"",Results!E192)</f>
        <v>Dept. Health and Human Service Profiles 2014</v>
      </c>
      <c r="D195" s="69" t="str">
        <f>IF(LEN(Results!D192)=0,"",Results!D192)</f>
        <v>% of children with emotional or behavioral problems at school entry, 2014</v>
      </c>
      <c r="E195" s="22">
        <f>IF(ISBLANK(VLOOKUP($A195,Results!$B$4:$CJ$476,4+$E$4)),"",VLOOKUP($A195,Results!$B$4:$CJ$476,4+$E$4))</f>
        <v>5.8000000000000007</v>
      </c>
      <c r="F195"/>
      <c r="G195" s="23">
        <f>IF(ISBLANK(VLOOKUP($A195,Results!$B$4:$CJ$476,4+$G$4)),"",VLOOKUP($A195,Results!$B$4:$CJ$5168,4+$G$4))</f>
        <v>5.020833333333333</v>
      </c>
      <c r="H195"/>
      <c r="I195" s="24">
        <f t="shared" si="2"/>
        <v>15.6</v>
      </c>
      <c r="J195" s="19"/>
    </row>
    <row r="196" spans="1:10" ht="24.75" customHeight="1" x14ac:dyDescent="0.35">
      <c r="A196" s="81">
        <v>190</v>
      </c>
      <c r="B196" s="35" t="str">
        <f>IF(LEN(Results!C193)=0,"",Results!C193)</f>
        <v>Education</v>
      </c>
      <c r="C196" s="36" t="str">
        <f>IF(LEN(Results!E193)=0,"",Results!E193)</f>
        <v/>
      </c>
      <c r="D196" s="69" t="str">
        <f>IF(LEN(Results!D193)=0,"",Results!D193)</f>
        <v/>
      </c>
      <c r="E196" s="22" t="str">
        <f>IF(ISBLANK(VLOOKUP($A196,Results!$B$4:$CJ$476,4+$E$4)),"",VLOOKUP($A196,Results!$B$4:$CJ$476,4+$E$4))</f>
        <v/>
      </c>
      <c r="F196"/>
      <c r="G196" s="23" t="str">
        <f>IF(ISBLANK(VLOOKUP($A196,Results!$B$4:$CJ$476,4+$G$4)),"",VLOOKUP($A196,Results!$B$4:$CJ$5168,4+$G$4))</f>
        <v/>
      </c>
      <c r="H196"/>
      <c r="I196" s="24" t="str">
        <f t="shared" si="2"/>
        <v/>
      </c>
      <c r="J196" s="19"/>
    </row>
    <row r="197" spans="1:10" ht="24.75" customHeight="1" x14ac:dyDescent="0.35">
      <c r="A197" s="81">
        <v>191</v>
      </c>
      <c r="B197" s="35" t="str">
        <f>IF(LEN(Results!C194)=0,"",Results!C194)</f>
        <v>Education</v>
      </c>
      <c r="C197" s="36" t="str">
        <f>IF(LEN(Results!E194)=0,"",Results!E194)</f>
        <v>Department of Education and Training</v>
      </c>
      <c r="D197" s="69" t="str">
        <f>IF(LEN(Results!D194)=0,"",Results!D194)</f>
        <v>Number of children who scored 17 or above on the total difficulties scale of the Strengths and Difficulties Questionnaire (SDQ) in School Entrant Health Questionnaire (SEHQ), 2015</v>
      </c>
      <c r="E197" s="22">
        <f>IF(ISBLANK(VLOOKUP($A197,Results!$B$4:$CJ$476,4+$E$4)),"",VLOOKUP($A197,Results!$B$4:$CJ$476,4+$E$4))</f>
        <v>4.0098704503392968</v>
      </c>
      <c r="F197"/>
      <c r="G197" s="23">
        <f>IF(ISBLANK(VLOOKUP($A197,Results!$B$4:$CJ$476,4+$G$4)),"",VLOOKUP($A197,Results!$B$4:$CJ$5168,4+$G$4))</f>
        <v>3.7048295561102482</v>
      </c>
      <c r="H197"/>
      <c r="I197" s="24">
        <f t="shared" si="2"/>
        <v>8.2999999999999989</v>
      </c>
      <c r="J197" s="19"/>
    </row>
    <row r="198" spans="1:10" ht="24.75" customHeight="1" x14ac:dyDescent="0.35">
      <c r="A198" s="81">
        <v>192</v>
      </c>
      <c r="B198" s="35" t="str">
        <f>IF(LEN(Results!C195)=0,"",Results!C195)</f>
        <v>Education</v>
      </c>
      <c r="C198" s="36" t="str">
        <f>IF(LEN(Results!E195)=0,"",Results!E195)</f>
        <v>Dept. Education &amp; Training 2015</v>
      </c>
      <c r="D198" s="69" t="str">
        <f>IF(LEN(Results!D195)=0,"",Results!D195)</f>
        <v>% children at school entry whose parents report high levels of family stress in the past month 2015</v>
      </c>
      <c r="E198" s="22">
        <f>IF(ISBLANK(VLOOKUP($A198,Results!$B$4:$CJ$476,4+$E$4)),"",VLOOKUP($A198,Results!$B$4:$CJ$476,4+$E$4))</f>
        <v>5.6138186304750155</v>
      </c>
      <c r="F198"/>
      <c r="G198" s="23">
        <f>IF(ISBLANK(VLOOKUP($A198,Results!$B$4:$CJ$476,4+$G$4)),"",VLOOKUP($A198,Results!$B$4:$CJ$5168,4+$G$4))</f>
        <v>9.4609408805610009</v>
      </c>
      <c r="H198"/>
      <c r="I198" s="24">
        <f t="shared" si="2"/>
        <v>-40.700000000000003</v>
      </c>
      <c r="J198" s="19"/>
    </row>
    <row r="199" spans="1:10" ht="24.75" customHeight="1" x14ac:dyDescent="0.35">
      <c r="A199" s="81">
        <v>193</v>
      </c>
      <c r="B199" s="35" t="str">
        <f>IF(LEN(Results!C196)=0,"",Results!C196)</f>
        <v/>
      </c>
      <c r="C199" s="36" t="str">
        <f>IF(LEN(Results!E196)=0,"",Results!E196)</f>
        <v/>
      </c>
      <c r="D199" s="69" t="str">
        <f>IF(LEN(Results!D196)=0,"",Results!D196)</f>
        <v/>
      </c>
      <c r="E199" s="22" t="str">
        <f>IF(ISBLANK(VLOOKUP($A199,Results!$B$4:$CJ$476,4+$E$4)),"",VLOOKUP($A199,Results!$B$4:$CJ$476,4+$E$4))</f>
        <v/>
      </c>
      <c r="F199"/>
      <c r="G199" s="23" t="str">
        <f>IF(ISBLANK(VLOOKUP($A199,Results!$B$4:$CJ$476,4+$G$4)),"",VLOOKUP($A199,Results!$B$4:$CJ$5168,4+$G$4))</f>
        <v/>
      </c>
      <c r="H199"/>
      <c r="I199" s="24" t="str">
        <f t="shared" si="2"/>
        <v/>
      </c>
      <c r="J199" s="19"/>
    </row>
    <row r="200" spans="1:10" ht="24.75" customHeight="1" x14ac:dyDescent="0.35">
      <c r="A200" s="81">
        <v>194</v>
      </c>
      <c r="B200" s="35" t="str">
        <f>IF(LEN(Results!C197)=0,"",Results!C197)</f>
        <v>Education</v>
      </c>
      <c r="C200" s="36" t="str">
        <f>IF(LEN(Results!E197)=0,"",Results!E197)</f>
        <v/>
      </c>
      <c r="D200" s="70" t="str">
        <f>IF(LEN(Results!D197)=0,"",Results!D197)</f>
        <v>Bullying &amp; affiliation with school</v>
      </c>
      <c r="E200" s="22" t="str">
        <f>IF(ISBLANK(VLOOKUP($A200,Results!$B$4:$CJ$476,4+$E$4)),"",VLOOKUP($A200,Results!$B$4:$CJ$476,4+$E$4))</f>
        <v/>
      </c>
      <c r="F200"/>
      <c r="G200" s="23" t="str">
        <f>IF(ISBLANK(VLOOKUP($A200,Results!$B$4:$CJ$476,4+$G$4)),"",VLOOKUP($A200,Results!$B$4:$CJ$5168,4+$G$4))</f>
        <v/>
      </c>
      <c r="H200"/>
      <c r="I200" s="24" t="str">
        <f t="shared" si="2"/>
        <v/>
      </c>
      <c r="J200" s="19"/>
    </row>
    <row r="201" spans="1:10" ht="24.75" customHeight="1" x14ac:dyDescent="0.35">
      <c r="A201" s="81">
        <v>195</v>
      </c>
      <c r="B201" s="35" t="str">
        <f>IF(LEN(Results!C198)=0,"",Results!C198)</f>
        <v>Education</v>
      </c>
      <c r="C201" s="36" t="str">
        <f>IF(LEN(Results!E198)=0,"",Results!E198)</f>
        <v>Victorian Child and Adolescent Monitoring System (DEECD)</v>
      </c>
      <c r="D201" s="69" t="str">
        <f>IF(LEN(Results!D198)=0,"",Results!D198)</f>
        <v>% Students at years 5/6 who report being bullied 2018</v>
      </c>
      <c r="E201" s="22">
        <f>IF(ISBLANK(VLOOKUP($A201,Results!$B$4:$CJ$476,4+$E$4)),"",VLOOKUP($A201,Results!$B$4:$CJ$476,4+$E$4))</f>
        <v>13.703176861071597</v>
      </c>
      <c r="F201"/>
      <c r="G201" s="23">
        <f>IF(ISBLANK(VLOOKUP($A201,Results!$B$4:$CJ$476,4+$G$4)),"",VLOOKUP($A201,Results!$B$4:$CJ$5168,4+$G$4))</f>
        <v>14.701711520275545</v>
      </c>
      <c r="H201"/>
      <c r="I201" s="24">
        <f t="shared" ref="I201:I264" si="3">IF(OR(E201="",G201=""),"",IF(G201&gt;0,ROUNDUP((E201-G201)/G201*100,1),""))</f>
        <v>-6.8</v>
      </c>
      <c r="J201" s="19"/>
    </row>
    <row r="202" spans="1:10" ht="24.75" customHeight="1" x14ac:dyDescent="0.35">
      <c r="A202" s="81">
        <v>196</v>
      </c>
      <c r="B202" s="35" t="str">
        <f>IF(LEN(Results!C199)=0,"",Results!C199)</f>
        <v>Education</v>
      </c>
      <c r="C202" s="36" t="str">
        <f>IF(LEN(Results!E199)=0,"",Results!E199)</f>
        <v>Victorian Child and Adolescent Monitoring System (DEECD)</v>
      </c>
      <c r="D202" s="69" t="str">
        <f>IF(LEN(Results!D199)=0,"",Results!D199)</f>
        <v>% Students at years  7-9, who report being bullied 2018</v>
      </c>
      <c r="E202" s="22">
        <f>IF(ISBLANK(VLOOKUP($A202,Results!$B$4:$CJ$476,4+$E$4)),"",VLOOKUP($A202,Results!$B$4:$CJ$476,4+$E$4))</f>
        <v>15.03957783641161</v>
      </c>
      <c r="F202"/>
      <c r="G202" s="23">
        <f>IF(ISBLANK(VLOOKUP($A202,Results!$B$4:$CJ$476,4+$G$4)),"",VLOOKUP($A202,Results!$B$4:$CJ$5168,4+$G$4))</f>
        <v>15.243425863114263</v>
      </c>
      <c r="H202"/>
      <c r="I202" s="24">
        <f t="shared" si="3"/>
        <v>-1.4000000000000001</v>
      </c>
      <c r="J202" s="19"/>
    </row>
    <row r="203" spans="1:10" ht="24.75" customHeight="1" x14ac:dyDescent="0.35">
      <c r="A203" s="81">
        <v>197</v>
      </c>
      <c r="B203" s="35" t="str">
        <f>IF(LEN(Results!C200)=0,"",Results!C200)</f>
        <v>Education</v>
      </c>
      <c r="C203" s="36" t="str">
        <f>IF(LEN(Results!E200)=0,"",Results!E200)</f>
        <v>Victorian Child and Adolescent Monitoring System (DEECD)</v>
      </c>
      <c r="D203" s="69" t="str">
        <f>IF(LEN(Results!D200)=0,"",Results!D200)</f>
        <v>% Children who did not report feeling connected to school in years 5/6 2015</v>
      </c>
      <c r="E203" s="22">
        <f>IF(ISBLANK(VLOOKUP($A203,Results!$B$4:$CJ$476,4+$E$4)),"",VLOOKUP($A203,Results!$B$4:$CJ$476,4+$E$4))</f>
        <v>13.099999999999994</v>
      </c>
      <c r="F203"/>
      <c r="G203" s="23">
        <f>IF(ISBLANK(VLOOKUP($A203,Results!$B$4:$CJ$476,4+$G$4)),"",VLOOKUP($A203,Results!$B$4:$CJ$5168,4+$G$4))</f>
        <v>14.590322580645159</v>
      </c>
      <c r="H203"/>
      <c r="I203" s="24">
        <f t="shared" si="3"/>
        <v>-10.299999999999999</v>
      </c>
      <c r="J203" s="19"/>
    </row>
    <row r="204" spans="1:10" ht="24.75" customHeight="1" x14ac:dyDescent="0.35">
      <c r="A204" s="81">
        <v>198</v>
      </c>
      <c r="B204" s="35" t="str">
        <f>IF(LEN(Results!C201)=0,"",Results!C201)</f>
        <v>Education</v>
      </c>
      <c r="C204" s="36" t="str">
        <f>IF(LEN(Results!E201)=0,"",Results!E201)</f>
        <v>Victorian Child and Adolescent Monitoring System (DEECD)</v>
      </c>
      <c r="D204" s="69" t="str">
        <f>IF(LEN(Results!D201)=0,"",Results!D201)</f>
        <v>% Children who did not report feeling connected to school in years 7-9 2015</v>
      </c>
      <c r="E204" s="22">
        <f>IF(ISBLANK(VLOOKUP($A204,Results!$B$4:$CJ$476,4+$E$4)),"",VLOOKUP($A204,Results!$B$4:$CJ$476,4+$E$4))</f>
        <v>37.1</v>
      </c>
      <c r="F204"/>
      <c r="G204" s="23">
        <f>IF(ISBLANK(VLOOKUP($A204,Results!$B$4:$CJ$476,4+$G$4)),"",VLOOKUP($A204,Results!$B$4:$CJ$5168,4+$G$4))</f>
        <v>35.745161290322592</v>
      </c>
      <c r="H204"/>
      <c r="I204" s="24">
        <f t="shared" si="3"/>
        <v>3.8000000000000003</v>
      </c>
      <c r="J204" s="19"/>
    </row>
    <row r="205" spans="1:10" ht="24.75" customHeight="1" x14ac:dyDescent="0.35">
      <c r="A205" s="81">
        <v>199</v>
      </c>
      <c r="B205" s="35" t="str">
        <f>IF(LEN(Results!C202)=0,"",Results!C202)</f>
        <v>Education</v>
      </c>
      <c r="C205" s="36" t="str">
        <f>IF(LEN(Results!E202)=0,"",Results!E202)</f>
        <v/>
      </c>
      <c r="D205" s="69" t="str">
        <f>IF(LEN(Results!D202)=0,"",Results!D202)</f>
        <v/>
      </c>
      <c r="E205" s="22" t="str">
        <f>IF(ISBLANK(VLOOKUP($A205,Results!$B$4:$CJ$476,4+$E$4)),"",VLOOKUP($A205,Results!$B$4:$CJ$476,4+$E$4))</f>
        <v/>
      </c>
      <c r="F205"/>
      <c r="G205" s="23" t="str">
        <f>IF(ISBLANK(VLOOKUP($A205,Results!$B$4:$CJ$476,4+$G$4)),"",VLOOKUP($A205,Results!$B$4:$CJ$5168,4+$G$4))</f>
        <v/>
      </c>
      <c r="H205"/>
      <c r="I205" s="24" t="str">
        <f t="shared" si="3"/>
        <v/>
      </c>
      <c r="J205" s="19"/>
    </row>
    <row r="206" spans="1:10" ht="24.75" customHeight="1" x14ac:dyDescent="0.35">
      <c r="A206" s="81">
        <v>200</v>
      </c>
      <c r="B206" s="35" t="str">
        <f>IF(LEN(Results!C203)=0,"",Results!C203)</f>
        <v>Education</v>
      </c>
      <c r="C206" s="36" t="str">
        <f>IF(LEN(Results!E203)=0,"",Results!E203)</f>
        <v/>
      </c>
      <c r="D206" s="69" t="str">
        <f>IF(LEN(Results!D203)=0,"",Results!D203)</f>
        <v/>
      </c>
      <c r="E206" s="22" t="str">
        <f>IF(ISBLANK(VLOOKUP($A206,Results!$B$4:$CJ$476,4+$E$4)),"",VLOOKUP($A206,Results!$B$4:$CJ$476,4+$E$4))</f>
        <v/>
      </c>
      <c r="F206"/>
      <c r="G206" s="23" t="str">
        <f>IF(ISBLANK(VLOOKUP($A206,Results!$B$4:$CJ$476,4+$G$4)),"",VLOOKUP($A206,Results!$B$4:$CJ$5168,4+$G$4))</f>
        <v/>
      </c>
      <c r="H206"/>
      <c r="I206" s="24" t="str">
        <f t="shared" si="3"/>
        <v/>
      </c>
      <c r="J206" s="19"/>
    </row>
    <row r="207" spans="1:10" ht="24.75" customHeight="1" x14ac:dyDescent="0.35">
      <c r="A207" s="81">
        <v>201</v>
      </c>
      <c r="B207" s="35" t="str">
        <f>IF(LEN(Results!C204)=0,"",Results!C204)</f>
        <v>Gender equity &amp; family violence</v>
      </c>
      <c r="C207" s="33" t="str">
        <f>IF(LEN(Results!E204)=0,"",Results!E204)</f>
        <v/>
      </c>
      <c r="D207" s="73" t="str">
        <f>IF(LEN(Results!D204)=0,"",Results!D204)</f>
        <v>GENDER EQUITY &amp; FAMILY VIOLENCE</v>
      </c>
      <c r="E207" t="str">
        <f>IF(ISBLANK(VLOOKUP($A207,Results!$B$4:$CJ$476,4+$E$4)),"",VLOOKUP($A207,Results!$B$4:$CJ$476,4+$E$4))</f>
        <v/>
      </c>
      <c r="F207"/>
      <c r="G207" t="str">
        <f>IF(ISBLANK(VLOOKUP($A207,Results!$B$4:$CJ$476,4+$G$4)),"",VLOOKUP($A207,Results!$B$4:$CJ$5168,4+$G$4))</f>
        <v/>
      </c>
      <c r="H207"/>
      <c r="I207" t="str">
        <f t="shared" si="3"/>
        <v/>
      </c>
      <c r="J207" s="19"/>
    </row>
    <row r="208" spans="1:10" ht="24.75" customHeight="1" x14ac:dyDescent="0.35">
      <c r="A208" s="81">
        <v>202</v>
      </c>
      <c r="B208" s="35" t="str">
        <f>IF(LEN(Results!C205)=0,"",Results!C205)</f>
        <v>Gender equity &amp; family violence</v>
      </c>
      <c r="C208" s="36" t="str">
        <f>IF(LEN(Results!E205)=0,"",Results!E205)</f>
        <v>2015 VicHealth Indicators Survey</v>
      </c>
      <c r="D208" s="69" t="str">
        <f>IF(LEN(Results!D205)=0,"",Results!D205)</f>
        <v>Low gender equality score 2012</v>
      </c>
      <c r="E208" s="22">
        <f>IF(ISBLANK(VLOOKUP($A208,Results!$B$4:$CJ$476,4+$E$4)),"",VLOOKUP($A208,Results!$B$4:$CJ$476,4+$E$4))</f>
        <v>52.5</v>
      </c>
      <c r="F208"/>
      <c r="G208" s="23">
        <f>IF(ISBLANK(VLOOKUP($A208,Results!$B$4:$CJ$476,4+$G$4)),"",VLOOKUP($A208,Results!$B$4:$CJ$5168,4+$G$4))</f>
        <v>35.990322580645163</v>
      </c>
      <c r="H208"/>
      <c r="I208" s="24">
        <f t="shared" si="3"/>
        <v>45.9</v>
      </c>
      <c r="J208" s="19"/>
    </row>
    <row r="209" spans="1:10" ht="24.75" customHeight="1" x14ac:dyDescent="0.35">
      <c r="A209" s="81">
        <v>203</v>
      </c>
      <c r="B209" s="35" t="str">
        <f>IF(LEN(Results!C206)=0,"",Results!C206)</f>
        <v>Gender equity &amp; family violence</v>
      </c>
      <c r="C209" s="36" t="str">
        <f>IF(LEN(Results!E206)=0,"",Results!E206)</f>
        <v>2012 VicHealth Indicators Survey</v>
      </c>
      <c r="D209" s="69" t="str">
        <f>IF(LEN(Results!D206)=0,"",Results!D206)</f>
        <v>% Adults who state that they would be prepared to intervene in a situation of domestic violence 2012</v>
      </c>
      <c r="E209" s="22">
        <f>IF(ISBLANK(VLOOKUP($A209,Results!$B$4:$CJ$476,4+$E$4)),"",VLOOKUP($A209,Results!$B$4:$CJ$476,4+$E$4))</f>
        <v>87.9</v>
      </c>
      <c r="F209"/>
      <c r="G209" s="23">
        <f>IF(ISBLANK(VLOOKUP($A209,Results!$B$4:$CJ$476,4+$G$4)),"",VLOOKUP($A209,Results!$B$4:$CJ$5168,4+$G$4))</f>
        <v>93.170967741935513</v>
      </c>
      <c r="H209"/>
      <c r="I209" s="24">
        <f t="shared" si="3"/>
        <v>-5.6999999999999993</v>
      </c>
    </row>
    <row r="210" spans="1:10" ht="24.75" customHeight="1" x14ac:dyDescent="0.35">
      <c r="A210" s="81">
        <v>204</v>
      </c>
      <c r="B210" s="35" t="str">
        <f>IF(LEN(Results!C207)=0,"",Results!C207)</f>
        <v>Gender equity &amp; family violence</v>
      </c>
      <c r="C210" s="36" t="str">
        <f>IF(LEN(Results!E207)=0,"",Results!E207)</f>
        <v/>
      </c>
      <c r="D210" s="69" t="str">
        <f>IF(LEN(Results!D207)=0,"",Results!D207)</f>
        <v/>
      </c>
      <c r="E210" s="22" t="str">
        <f>IF(ISBLANK(VLOOKUP($A210,Results!$B$4:$CJ$476,4+$E$4)),"",VLOOKUP($A210,Results!$B$4:$CJ$476,4+$E$4))</f>
        <v/>
      </c>
      <c r="F210"/>
      <c r="G210" s="23" t="str">
        <f>IF(ISBLANK(VLOOKUP($A210,Results!$B$4:$CJ$476,4+$G$4)),"",VLOOKUP($A210,Results!$B$4:$CJ$5168,4+$G$4))</f>
        <v/>
      </c>
      <c r="H210"/>
      <c r="I210" s="24" t="str">
        <f t="shared" si="3"/>
        <v/>
      </c>
      <c r="J210" s="19"/>
    </row>
    <row r="211" spans="1:10" ht="24.75" customHeight="1" x14ac:dyDescent="0.35">
      <c r="A211" s="81">
        <v>205</v>
      </c>
      <c r="B211" s="35" t="str">
        <f>IF(LEN(Results!C208)=0,"",Results!C208)</f>
        <v>Gender equity &amp; family violence</v>
      </c>
      <c r="C211" s="36" t="str">
        <f>IF(LEN(Results!E208)=0,"",Results!E208)</f>
        <v/>
      </c>
      <c r="D211" s="69" t="str">
        <f>IF(LEN(Results!D208)=0,"",Results!D208)</f>
        <v/>
      </c>
      <c r="E211" s="22" t="str">
        <f>IF(ISBLANK(VLOOKUP($A211,Results!$B$4:$CJ$476,4+$E$4)),"",VLOOKUP($A211,Results!$B$4:$CJ$476,4+$E$4))</f>
        <v/>
      </c>
      <c r="F211"/>
      <c r="G211" s="23" t="str">
        <f>IF(ISBLANK(VLOOKUP($A211,Results!$B$4:$CJ$476,4+$G$4)),"",VLOOKUP($A211,Results!$B$4:$CJ$5168,4+$G$4))</f>
        <v/>
      </c>
      <c r="H211"/>
      <c r="I211" s="24" t="str">
        <f t="shared" si="3"/>
        <v/>
      </c>
      <c r="J211" s="19"/>
    </row>
    <row r="212" spans="1:10" ht="24.75" customHeight="1" x14ac:dyDescent="0.35">
      <c r="A212" s="81">
        <v>206</v>
      </c>
      <c r="B212" s="35" t="str">
        <f>IF(LEN(Results!C209)=0,"",Results!C209)</f>
        <v>Service use and access</v>
      </c>
      <c r="C212" s="33" t="str">
        <f>IF(LEN(Results!E209)=0,"",Results!E209)</f>
        <v/>
      </c>
      <c r="D212" s="34" t="str">
        <f>IF(LEN(Results!D209)=0,"",Results!D209)</f>
        <v>SERVICE USE &amp; ACCESS</v>
      </c>
      <c r="E212" t="str">
        <f>IF(ISBLANK(VLOOKUP($A212,Results!$B$4:$CJ$476,4+$E$4)),"",VLOOKUP($A212,Results!$B$4:$CJ$476,4+$E$4))</f>
        <v/>
      </c>
      <c r="F212"/>
      <c r="G212" t="str">
        <f>IF(ISBLANK(VLOOKUP($A212,Results!$B$4:$CJ$476,4+$G$4)),"",VLOOKUP($A212,Results!$B$4:$CJ$5168,4+$G$4))</f>
        <v/>
      </c>
      <c r="H212"/>
      <c r="I212" t="str">
        <f t="shared" si="3"/>
        <v/>
      </c>
      <c r="J212" s="19"/>
    </row>
    <row r="213" spans="1:10" ht="24.75" customHeight="1" x14ac:dyDescent="0.35">
      <c r="A213" s="81">
        <v>207</v>
      </c>
      <c r="B213" s="35" t="str">
        <f>IF(LEN(Results!C210)=0,"",Results!C210)</f>
        <v>Service use and access</v>
      </c>
      <c r="C213" s="36" t="str">
        <f>IF(LEN(Results!E210)=0,"",Results!E210)</f>
        <v/>
      </c>
      <c r="D213" s="70" t="str">
        <f>IF(LEN(Results!D210)=0,"",Results!D210)</f>
        <v>Aged care</v>
      </c>
      <c r="E213" s="22" t="str">
        <f>IF(ISBLANK(VLOOKUP($A213,Results!$B$4:$CJ$476,4+$E$4)),"",VLOOKUP($A213,Results!$B$4:$CJ$476,4+$E$4))</f>
        <v/>
      </c>
      <c r="F213"/>
      <c r="G213" s="23" t="str">
        <f>IF(ISBLANK(VLOOKUP($A213,Results!$B$4:$CJ$476,4+$G$4)),"",VLOOKUP($A213,Results!$B$4:$CJ$5168,4+$G$4))</f>
        <v/>
      </c>
      <c r="H213"/>
      <c r="I213" s="24" t="str">
        <f t="shared" si="3"/>
        <v/>
      </c>
      <c r="J213" s="19"/>
    </row>
    <row r="214" spans="1:10" ht="24.75" customHeight="1" x14ac:dyDescent="0.35">
      <c r="A214" s="81">
        <v>208</v>
      </c>
      <c r="B214" s="35" t="str">
        <f>IF(LEN(Results!C211)=0,"",Results!C211)</f>
        <v>Service use and access</v>
      </c>
      <c r="C214" s="36" t="str">
        <f>IF(LEN(Results!E211)=0,"",Results!E211)</f>
        <v>Dept. Health and Human Service Profiles 2014</v>
      </c>
      <c r="D214" s="69" t="str">
        <f>IF(LEN(Results!D211)=0,"",Results!D211)</f>
        <v>Aged care High-Care beds, 2014</v>
      </c>
      <c r="E214" s="22">
        <f>IF(ISBLANK(VLOOKUP($A214,Results!$B$4:$CJ$476,4+$E$4)),"",VLOOKUP($A214,Results!$B$4:$CJ$476,4+$E$4))</f>
        <v>768</v>
      </c>
      <c r="F214"/>
      <c r="G214" s="23">
        <f>IF(ISBLANK(VLOOKUP($A214,Results!$B$4:$CJ$476,4+$G$4)),"",VLOOKUP($A214,Results!$B$4:$CJ$5168,4+$G$4))</f>
        <v>539.41935483870964</v>
      </c>
      <c r="H214"/>
      <c r="I214" s="24">
        <f t="shared" si="3"/>
        <v>42.4</v>
      </c>
      <c r="J214" s="19"/>
    </row>
    <row r="215" spans="1:10" ht="24.75" customHeight="1" x14ac:dyDescent="0.35">
      <c r="A215" s="81">
        <v>209</v>
      </c>
      <c r="B215" s="35" t="str">
        <f>IF(LEN(Results!C212)=0,"",Results!C212)</f>
        <v>Service use and access</v>
      </c>
      <c r="C215" s="36" t="str">
        <f>IF(LEN(Results!E212)=0,"",Results!E212)</f>
        <v>Dept. Health and Human Service Profiles 2014</v>
      </c>
      <c r="D215" s="69" t="str">
        <f>IF(LEN(Results!D212)=0,"",Results!D212)</f>
        <v>Aged care Low-Care beds, 2014</v>
      </c>
      <c r="E215" s="22">
        <f>IF(ISBLANK(VLOOKUP($A215,Results!$B$4:$CJ$476,4+$E$4)),"",VLOOKUP($A215,Results!$B$4:$CJ$476,4+$E$4))</f>
        <v>661</v>
      </c>
      <c r="F215"/>
      <c r="G215" s="23">
        <f>IF(ISBLANK(VLOOKUP($A215,Results!$B$4:$CJ$476,4+$G$4)),"",VLOOKUP($A215,Results!$B$4:$CJ$5168,4+$G$4))</f>
        <v>556.22580645161293</v>
      </c>
      <c r="H215"/>
      <c r="I215" s="24">
        <f t="shared" si="3"/>
        <v>18.900000000000002</v>
      </c>
      <c r="J215" s="19"/>
    </row>
    <row r="216" spans="1:10" ht="24.75" customHeight="1" x14ac:dyDescent="0.35">
      <c r="A216" s="81">
        <v>210</v>
      </c>
      <c r="B216" s="35" t="str">
        <f>IF(LEN(Results!C213)=0,"",Results!C213)</f>
        <v>Service use and access</v>
      </c>
      <c r="C216" s="36" t="str">
        <f>IF(LEN(Results!E213)=0,"",Results!E213)</f>
        <v>Dept. Health and Human Service Profiles 2014</v>
      </c>
      <c r="D216" s="69" t="str">
        <f>IF(LEN(Results!D213)=0,"",Results!D213)</f>
        <v>HACC clients aged 0-64 per 1,000 HACC target pop, 2014</v>
      </c>
      <c r="E216" s="22">
        <f>IF(ISBLANK(VLOOKUP($A216,Results!$B$4:$CJ$476,4+$E$4)),"",VLOOKUP($A216,Results!$B$4:$CJ$476,4+$E$4))</f>
        <v>198.4</v>
      </c>
      <c r="F216"/>
      <c r="G216" s="23">
        <f>IF(ISBLANK(VLOOKUP($A216,Results!$B$4:$CJ$476,4+$G$4)),"",VLOOKUP($A216,Results!$B$4:$CJ$5168,4+$G$4))</f>
        <v>360.20000000000005</v>
      </c>
      <c r="H216"/>
      <c r="I216" s="24">
        <f t="shared" si="3"/>
        <v>-45</v>
      </c>
      <c r="J216" s="19"/>
    </row>
    <row r="217" spans="1:10" ht="24.75" customHeight="1" x14ac:dyDescent="0.35">
      <c r="A217" s="81">
        <v>211</v>
      </c>
      <c r="B217" s="35" t="str">
        <f>IF(LEN(Results!C214)=0,"",Results!C214)</f>
        <v>Service use and access</v>
      </c>
      <c r="C217" s="36" t="str">
        <f>IF(LEN(Results!E214)=0,"",Results!E214)</f>
        <v>Dept. Health and Human Service Profiles 2014</v>
      </c>
      <c r="D217" s="69" t="str">
        <f>IF(LEN(Results!D214)=0,"",Results!D214)</f>
        <v>HACC clients aged 65+ per 1,000 HACC target pop, 2014</v>
      </c>
      <c r="E217" s="22">
        <f>IF(ISBLANK(VLOOKUP($A217,Results!$B$4:$CJ$476,4+$E$4)),"",VLOOKUP($A217,Results!$B$4:$CJ$476,4+$E$4))</f>
        <v>453.2</v>
      </c>
      <c r="F217"/>
      <c r="G217" s="23">
        <f>IF(ISBLANK(VLOOKUP($A217,Results!$B$4:$CJ$476,4+$G$4)),"",VLOOKUP($A217,Results!$B$4:$CJ$5168,4+$G$4))</f>
        <v>698.99354838709667</v>
      </c>
      <c r="H217"/>
      <c r="I217" s="24">
        <f t="shared" si="3"/>
        <v>-35.200000000000003</v>
      </c>
      <c r="J217" s="19"/>
    </row>
    <row r="218" spans="1:10" ht="24.75" customHeight="1" x14ac:dyDescent="0.35">
      <c r="A218" s="81">
        <v>212</v>
      </c>
      <c r="B218" s="35" t="str">
        <f>IF(LEN(Results!C215)=0,"",Results!C215)</f>
        <v>Service use and access</v>
      </c>
      <c r="C218" s="36" t="str">
        <f>IF(LEN(Results!E215)=0,"",Results!E215)</f>
        <v/>
      </c>
      <c r="D218" s="69" t="str">
        <f>IF(LEN(Results!D215)=0,"",Results!D215)</f>
        <v/>
      </c>
      <c r="E218" s="22" t="str">
        <f>IF(ISBLANK(VLOOKUP($A218,Results!$B$4:$CJ$476,4+$E$4)),"",VLOOKUP($A218,Results!$B$4:$CJ$476,4+$E$4))</f>
        <v/>
      </c>
      <c r="F218"/>
      <c r="G218" s="23" t="str">
        <f>IF(ISBLANK(VLOOKUP($A218,Results!$B$4:$CJ$476,4+$G$4)),"",VLOOKUP($A218,Results!$B$4:$CJ$5168,4+$G$4))</f>
        <v/>
      </c>
      <c r="H218"/>
      <c r="I218" s="24" t="str">
        <f t="shared" si="3"/>
        <v/>
      </c>
      <c r="J218" s="19"/>
    </row>
    <row r="219" spans="1:10" ht="24.75" customHeight="1" x14ac:dyDescent="0.35">
      <c r="A219" s="81">
        <v>213</v>
      </c>
      <c r="B219" s="35" t="str">
        <f>IF(LEN(Results!C216)=0,"",Results!C216)</f>
        <v>Service use and access</v>
      </c>
      <c r="C219" s="36" t="str">
        <f>IF(LEN(Results!E216)=0,"",Results!E216)</f>
        <v/>
      </c>
      <c r="D219" s="70" t="str">
        <f>IF(LEN(Results!D216)=0,"",Results!D216)</f>
        <v>General health treatment or access</v>
      </c>
      <c r="E219" s="22" t="str">
        <f>IF(ISBLANK(VLOOKUP($A219,Results!$B$4:$CJ$476,4+$E$4)),"",VLOOKUP($A219,Results!$B$4:$CJ$476,4+$E$4))</f>
        <v/>
      </c>
      <c r="F219"/>
      <c r="G219" s="23" t="str">
        <f>IF(ISBLANK(VLOOKUP($A219,Results!$B$4:$CJ$476,4+$G$4)),"",VLOOKUP($A219,Results!$B$4:$CJ$5168,4+$G$4))</f>
        <v/>
      </c>
      <c r="H219"/>
      <c r="I219" s="24" t="str">
        <f t="shared" si="3"/>
        <v/>
      </c>
      <c r="J219" s="19"/>
    </row>
    <row r="220" spans="1:10" ht="24.75" customHeight="1" x14ac:dyDescent="0.35">
      <c r="A220" s="81">
        <v>214</v>
      </c>
      <c r="B220" s="35" t="str">
        <f>IF(LEN(Results!C217)=0,"",Results!C217)</f>
        <v>Service use and access</v>
      </c>
      <c r="C220" s="36" t="str">
        <f>IF(LEN(Results!E217)=0,"",Results!E217)</f>
        <v>Victorian Population Health Survey 2023</v>
      </c>
      <c r="D220" s="69" t="str">
        <f>IF(LEN(Results!D217)=0,"",Results!D217)</f>
        <v>adults in Victoria who were unable to see a GP when needed in the past 12 months 2023</v>
      </c>
      <c r="E220" s="22">
        <f>IF(ISBLANK(VLOOKUP($A220,Results!$B$4:$CJ$476,4+$E$4)),"",VLOOKUP($A220,Results!$B$4:$CJ$476,4+$E$4))</f>
        <v>15.1</v>
      </c>
      <c r="F220"/>
      <c r="G220" s="23">
        <f>IF(ISBLANK(VLOOKUP($A220,Results!$B$4:$CJ$476,4+$G$4)),"",VLOOKUP($A220,Results!$B$4:$CJ$5168,4+$G$4))</f>
        <v>18.977419354838705</v>
      </c>
      <c r="H220"/>
      <c r="I220" s="24">
        <f t="shared" si="3"/>
        <v>-20.5</v>
      </c>
      <c r="J220" s="19"/>
    </row>
    <row r="221" spans="1:10" ht="24.75" customHeight="1" x14ac:dyDescent="0.35">
      <c r="A221" s="81">
        <v>215</v>
      </c>
      <c r="B221" s="35" t="str">
        <f>IF(LEN(Results!C218)=0,"",Results!C218)</f>
        <v>Service use and access</v>
      </c>
      <c r="C221" s="36" t="str">
        <f>IF(LEN(Results!E218)=0,"",Results!E218)</f>
        <v>Victorian Population Health Survey 2023</v>
      </c>
      <c r="D221" s="69" t="str">
        <f>IF(LEN(Results!D218)=0,"",Results!D218)</f>
        <v>Proportion (%) of adults who were unable to access a GP when needed in the past year, by main reason: cost 2023</v>
      </c>
      <c r="E221" s="22">
        <f>IF(ISBLANK(VLOOKUP($A221,Results!$B$4:$CJ$476,4+$E$4)),"",VLOOKUP($A221,Results!$B$4:$CJ$476,4+$E$4))</f>
        <v>18.7532</v>
      </c>
      <c r="F221"/>
      <c r="G221" s="23">
        <f>IF(ISBLANK(VLOOKUP($A221,Results!$B$4:$CJ$476,4+$G$4)),"",VLOOKUP($A221,Results!$B$4:$CJ$5168,4+$G$4))</f>
        <v>25.428712903225804</v>
      </c>
      <c r="H221"/>
      <c r="I221" s="24">
        <f t="shared" si="3"/>
        <v>-26.3</v>
      </c>
      <c r="J221" s="19"/>
    </row>
    <row r="222" spans="1:10" ht="24.75" customHeight="1" x14ac:dyDescent="0.35">
      <c r="A222" s="81">
        <v>216</v>
      </c>
      <c r="B222" s="35" t="str">
        <f>IF(LEN(Results!C219)=0,"",Results!C219)</f>
        <v>Service use and access</v>
      </c>
      <c r="C222" s="36" t="str">
        <f>IF(LEN(Results!E219)=0,"",Results!E219)</f>
        <v>Victorian Population Health Survey 2023</v>
      </c>
      <c r="D222" s="69" t="str">
        <f>IF(LEN(Results!D219)=0,"",Results!D219)</f>
        <v>Proportion (%) of adults who were unable to access a GP when needed in the past year, by main reason: Couldn't get an appt 2023</v>
      </c>
      <c r="E222" s="22">
        <f>IF(ISBLANK(VLOOKUP($A222,Results!$B$4:$CJ$476,4+$E$4)),"",VLOOKUP($A222,Results!$B$4:$CJ$476,4+$E$4))</f>
        <v>26.715499999999999</v>
      </c>
      <c r="F222"/>
      <c r="G222" s="23">
        <f>IF(ISBLANK(VLOOKUP($A222,Results!$B$4:$CJ$476,4+$G$4)),"",VLOOKUP($A222,Results!$B$4:$CJ$5168,4+$G$4))</f>
        <v>30.612632258064519</v>
      </c>
      <c r="H222"/>
      <c r="I222" s="24">
        <f t="shared" si="3"/>
        <v>-12.799999999999999</v>
      </c>
      <c r="J222" s="19"/>
    </row>
    <row r="223" spans="1:10" ht="24.75" customHeight="1" x14ac:dyDescent="0.35">
      <c r="A223" s="81">
        <v>217</v>
      </c>
      <c r="B223" s="35" t="str">
        <f>IF(LEN(Results!C220)=0,"",Results!C220)</f>
        <v>Service use and access</v>
      </c>
      <c r="C223" s="36" t="str">
        <f>IF(LEN(Results!E220)=0,"",Results!E220)</f>
        <v/>
      </c>
      <c r="D223" s="69" t="str">
        <f>IF(LEN(Results!D220)=0,"",Results!D220)</f>
        <v/>
      </c>
      <c r="E223" s="22" t="str">
        <f>IF(ISBLANK(VLOOKUP($A223,Results!$B$4:$CJ$476,4+$E$4)),"",VLOOKUP($A223,Results!$B$4:$CJ$476,4+$E$4))</f>
        <v/>
      </c>
      <c r="F223"/>
      <c r="G223" s="23" t="str">
        <f>IF(ISBLANK(VLOOKUP($A223,Results!$B$4:$CJ$476,4+$G$4)),"",VLOOKUP($A223,Results!$B$4:$CJ$5168,4+$G$4))</f>
        <v/>
      </c>
      <c r="H223"/>
      <c r="I223" s="24" t="str">
        <f t="shared" si="3"/>
        <v/>
      </c>
      <c r="J223" s="19"/>
    </row>
    <row r="224" spans="1:10" ht="24.75" customHeight="1" x14ac:dyDescent="0.35">
      <c r="A224" s="81">
        <v>218</v>
      </c>
      <c r="B224" s="35" t="str">
        <f>IF(LEN(Results!C221)=0,"",Results!C221)</f>
        <v>Service use and access</v>
      </c>
      <c r="C224" s="36" t="str">
        <f>IF(LEN(Results!E221)=0,"",Results!E221)</f>
        <v/>
      </c>
      <c r="D224" s="70" t="str">
        <f>IF(LEN(Results!D221)=0,"",Results!D221)</f>
        <v>Dental health treatment</v>
      </c>
      <c r="E224" s="22" t="str">
        <f>IF(ISBLANK(VLOOKUP($A224,Results!$B$4:$CJ$476,4+$E$4)),"",VLOOKUP($A224,Results!$B$4:$CJ$476,4+$E$4))</f>
        <v/>
      </c>
      <c r="F224"/>
      <c r="G224" s="23" t="str">
        <f>IF(ISBLANK(VLOOKUP($A224,Results!$B$4:$CJ$476,4+$G$4)),"",VLOOKUP($A224,Results!$B$4:$CJ$5168,4+$G$4))</f>
        <v/>
      </c>
      <c r="H224"/>
      <c r="I224" s="24" t="str">
        <f t="shared" si="3"/>
        <v/>
      </c>
      <c r="J224" s="19"/>
    </row>
    <row r="225" spans="1:10" ht="24.75" customHeight="1" x14ac:dyDescent="0.35">
      <c r="A225" s="81">
        <v>219</v>
      </c>
      <c r="B225" s="35" t="str">
        <f>IF(LEN(Results!C222)=0,"",Results!C222)</f>
        <v>Service use and access</v>
      </c>
      <c r="C225" s="36" t="str">
        <f>IF(LEN(Results!E222)=0,"",Results!E222)</f>
        <v>Victorian Population Health Survey 2023</v>
      </c>
      <c r="D225" s="69" t="str">
        <f>IF(LEN(Results!D222)=0,"",Results!D222)</f>
        <v>Fair' or 'Poor' dental health 2023</v>
      </c>
      <c r="E225" s="22">
        <f>IF(ISBLANK(VLOOKUP($A225,Results!$B$4:$CJ$476,4+$E$4)),"",VLOOKUP($A225,Results!$B$4:$CJ$476,4+$E$4))</f>
        <v>22.379770000000001</v>
      </c>
      <c r="F225"/>
      <c r="G225" s="23">
        <f>IF(ISBLANK(VLOOKUP($A225,Results!$B$4:$CJ$476,4+$G$4)),"",VLOOKUP($A225,Results!$B$4:$CJ$5168,4+$G$4))</f>
        <v>21.107005483870967</v>
      </c>
      <c r="H225"/>
      <c r="I225" s="24">
        <f t="shared" si="3"/>
        <v>6.1</v>
      </c>
      <c r="J225" s="19"/>
    </row>
    <row r="226" spans="1:10" ht="24.75" customHeight="1" x14ac:dyDescent="0.35">
      <c r="A226" s="81">
        <v>220</v>
      </c>
      <c r="B226" s="35" t="str">
        <f>IF(LEN(Results!C223)=0,"",Results!C223)</f>
        <v>Service use and access</v>
      </c>
      <c r="C226" s="36" t="str">
        <f>IF(LEN(Results!E223)=0,"",Results!E223)</f>
        <v>Victorian Population Health Survey 2023</v>
      </c>
      <c r="D226" s="69" t="str">
        <f>IF(LEN(Results!D223)=0,"",Results!D223)</f>
        <v>Avoided or delayed dental care due to the cost 2023</v>
      </c>
      <c r="E226" s="22">
        <f>IF(ISBLANK(VLOOKUP($A226,Results!$B$4:$CJ$476,4+$E$4)),"",VLOOKUP($A226,Results!$B$4:$CJ$476,4+$E$4))</f>
        <v>69.389150000000001</v>
      </c>
      <c r="F226"/>
      <c r="G226" s="23">
        <f>IF(ISBLANK(VLOOKUP($A226,Results!$B$4:$CJ$476,4+$G$4)),"",VLOOKUP($A226,Results!$B$4:$CJ$5168,4+$G$4))</f>
        <v>68.064345161290305</v>
      </c>
      <c r="H226"/>
      <c r="I226" s="24">
        <f t="shared" si="3"/>
        <v>2</v>
      </c>
      <c r="J226" s="19"/>
    </row>
    <row r="227" spans="1:10" ht="24.75" customHeight="1" x14ac:dyDescent="0.35">
      <c r="A227" s="81">
        <v>221</v>
      </c>
      <c r="B227" s="35" t="str">
        <f>IF(LEN(Results!C224)=0,"",Results!C224)</f>
        <v>Service use and access</v>
      </c>
      <c r="C227" s="36" t="str">
        <f>IF(LEN(Results!E224)=0,"",Results!E224)</f>
        <v/>
      </c>
      <c r="D227" s="69" t="str">
        <f>IF(LEN(Results!D224)=0,"",Results!D224)</f>
        <v/>
      </c>
      <c r="E227" s="22" t="str">
        <f>IF(ISBLANK(VLOOKUP($A227,Results!$B$4:$CJ$476,4+$E$4)),"",VLOOKUP($A227,Results!$B$4:$CJ$476,4+$E$4))</f>
        <v/>
      </c>
      <c r="F227"/>
      <c r="G227" s="23" t="str">
        <f>IF(ISBLANK(VLOOKUP($A227,Results!$B$4:$CJ$476,4+$G$4)),"",VLOOKUP($A227,Results!$B$4:$CJ$5168,4+$G$4))</f>
        <v/>
      </c>
      <c r="H227"/>
      <c r="I227" s="24" t="str">
        <f t="shared" si="3"/>
        <v/>
      </c>
      <c r="J227" s="19"/>
    </row>
    <row r="228" spans="1:10" ht="24.75" customHeight="1" x14ac:dyDescent="0.35">
      <c r="A228" s="81">
        <v>222</v>
      </c>
      <c r="B228" s="35" t="str">
        <f>IF(LEN(Results!C225)=0,"",Results!C225)</f>
        <v>Service use and access</v>
      </c>
      <c r="C228" s="36" t="str">
        <f>IF(LEN(Results!E225)=0,"",Results!E225)</f>
        <v/>
      </c>
      <c r="D228" s="70" t="str">
        <f>IF(LEN(Results!D225)=0,"",Results!D225)</f>
        <v>Health insurance</v>
      </c>
      <c r="E228" s="22" t="str">
        <f>IF(ISBLANK(VLOOKUP($A228,Results!$B$4:$CJ$476,4+$E$4)),"",VLOOKUP($A228,Results!$B$4:$CJ$476,4+$E$4))</f>
        <v/>
      </c>
      <c r="F228"/>
      <c r="G228" s="23" t="str">
        <f>IF(ISBLANK(VLOOKUP($A228,Results!$B$4:$CJ$476,4+$G$4)),"",VLOOKUP($A228,Results!$B$4:$CJ$5168,4+$G$4))</f>
        <v/>
      </c>
      <c r="H228"/>
      <c r="I228" s="24" t="str">
        <f t="shared" si="3"/>
        <v/>
      </c>
      <c r="J228" s="19"/>
    </row>
    <row r="229" spans="1:10" ht="24.75" customHeight="1" x14ac:dyDescent="0.35">
      <c r="A229" s="81">
        <v>223</v>
      </c>
      <c r="B229" s="35" t="str">
        <f>IF(LEN(Results!C226)=0,"",Results!C226)</f>
        <v>Service use and access</v>
      </c>
      <c r="C229" s="36" t="str">
        <f>IF(LEN(Results!E226)=0,"",Results!E226)</f>
        <v>Victorian Population Health Survey 2023</v>
      </c>
      <c r="D229" s="69" t="str">
        <f>IF(LEN(Results!D226)=0,"",Results!D226)</f>
        <v>Hold private health insurance 2023</v>
      </c>
      <c r="E229" s="22">
        <f>IF(ISBLANK(VLOOKUP($A229,Results!$B$4:$CJ$476,4+$E$4)),"",VLOOKUP($A229,Results!$B$4:$CJ$476,4+$E$4))</f>
        <v>42.354219999999998</v>
      </c>
      <c r="F229"/>
      <c r="G229" s="23">
        <f>IF(ISBLANK(VLOOKUP($A229,Results!$B$4:$CJ$476,4+$G$4)),"",VLOOKUP($A229,Results!$B$4:$CJ$5168,4+$G$4))</f>
        <v>56.834195806451611</v>
      </c>
      <c r="H229"/>
      <c r="I229" s="24">
        <f t="shared" si="3"/>
        <v>-25.5</v>
      </c>
      <c r="J229" s="19"/>
    </row>
    <row r="230" spans="1:10" ht="24.75" customHeight="1" x14ac:dyDescent="0.35">
      <c r="A230" s="81">
        <v>224</v>
      </c>
      <c r="B230" s="35" t="str">
        <f>IF(LEN(Results!C227)=0,"",Results!C227)</f>
        <v>Service use and access</v>
      </c>
      <c r="C230" s="36" t="str">
        <f>IF(LEN(Results!E227)=0,"",Results!E227)</f>
        <v/>
      </c>
      <c r="D230" s="69" t="str">
        <f>IF(LEN(Results!D227)=0,"",Results!D227)</f>
        <v/>
      </c>
      <c r="E230" s="22" t="str">
        <f>IF(ISBLANK(VLOOKUP($A230,Results!$B$4:$CJ$476,4+$E$4)),"",VLOOKUP($A230,Results!$B$4:$CJ$476,4+$E$4))</f>
        <v/>
      </c>
      <c r="F230"/>
      <c r="G230" s="23" t="str">
        <f>IF(ISBLANK(VLOOKUP($A230,Results!$B$4:$CJ$476,4+$G$4)),"",VLOOKUP($A230,Results!$B$4:$CJ$5168,4+$G$4))</f>
        <v/>
      </c>
      <c r="H230"/>
      <c r="I230" s="24" t="str">
        <f t="shared" si="3"/>
        <v/>
      </c>
      <c r="J230" s="19"/>
    </row>
    <row r="231" spans="1:10" ht="24.75" customHeight="1" x14ac:dyDescent="0.35">
      <c r="A231" s="81">
        <v>225</v>
      </c>
      <c r="B231" s="35" t="str">
        <f>IF(LEN(Results!C228)=0,"",Results!C228)</f>
        <v>Service use and access</v>
      </c>
      <c r="C231" s="36" t="str">
        <f>IF(LEN(Results!E228)=0,"",Results!E228)</f>
        <v/>
      </c>
      <c r="D231" s="69" t="str">
        <f>IF(LEN(Results!D228)=0,"",Results!D228)</f>
        <v/>
      </c>
      <c r="E231" s="22" t="str">
        <f>IF(ISBLANK(VLOOKUP($A231,Results!$B$4:$CJ$476,4+$E$4)),"",VLOOKUP($A231,Results!$B$4:$CJ$476,4+$E$4))</f>
        <v/>
      </c>
      <c r="F231"/>
      <c r="G231" s="23" t="str">
        <f>IF(ISBLANK(VLOOKUP($A231,Results!$B$4:$CJ$476,4+$G$4)),"",VLOOKUP($A231,Results!$B$4:$CJ$5168,4+$G$4))</f>
        <v/>
      </c>
      <c r="H231"/>
      <c r="I231" s="24" t="str">
        <f t="shared" si="3"/>
        <v/>
      </c>
    </row>
    <row r="232" spans="1:10" ht="24.75" customHeight="1" x14ac:dyDescent="0.35">
      <c r="A232" s="81">
        <v>226</v>
      </c>
      <c r="B232" s="35" t="str">
        <f>IF(LEN(Results!C229)=0,"",Results!C229)</f>
        <v>Service use and access</v>
      </c>
      <c r="C232" s="36" t="str">
        <f>IF(LEN(Results!E229)=0,"",Results!E229)</f>
        <v/>
      </c>
      <c r="D232" s="69" t="str">
        <f>IF(LEN(Results!D229)=0,"",Results!D229)</f>
        <v/>
      </c>
      <c r="E232" s="22" t="str">
        <f>IF(ISBLANK(VLOOKUP($A232,Results!$B$4:$CJ$476,4+$E$4)),"",VLOOKUP($A232,Results!$B$4:$CJ$476,4+$E$4))</f>
        <v/>
      </c>
      <c r="F232"/>
      <c r="G232" s="23" t="str">
        <f>IF(ISBLANK(VLOOKUP($A232,Results!$B$4:$CJ$476,4+$G$4)),"",VLOOKUP($A232,Results!$B$4:$CJ$5168,4+$G$4))</f>
        <v/>
      </c>
      <c r="H232"/>
      <c r="I232" s="24" t="str">
        <f t="shared" si="3"/>
        <v/>
      </c>
    </row>
    <row r="233" spans="1:10" ht="24.75" customHeight="1" x14ac:dyDescent="0.35">
      <c r="A233" s="81">
        <v>227</v>
      </c>
      <c r="B233" s="35" t="str">
        <f>IF(LEN(Results!C230)=0,"",Results!C230)</f>
        <v>Arts &amp; cultural activity</v>
      </c>
      <c r="C233" s="33" t="str">
        <f>IF(LEN(Results!E230)=0,"",Results!E230)</f>
        <v/>
      </c>
      <c r="D233" s="34" t="str">
        <f>IF(LEN(Results!D230)=0,"",Results!D230)</f>
        <v>ARTS AND CULTURE</v>
      </c>
      <c r="E233" t="str">
        <f>IF(ISBLANK(VLOOKUP($A233,Results!$B$4:$CJ$476,4+$E$4)),"",VLOOKUP($A233,Results!$B$4:$CJ$476,4+$E$4))</f>
        <v/>
      </c>
      <c r="F233"/>
      <c r="G233" t="str">
        <f>IF(ISBLANK(VLOOKUP($A233,Results!$B$4:$CJ$476,4+$G$4)),"",VLOOKUP($A233,Results!$B$4:$CJ$5168,4+$G$4))</f>
        <v/>
      </c>
      <c r="H233"/>
      <c r="I233" t="str">
        <f t="shared" si="3"/>
        <v/>
      </c>
    </row>
    <row r="234" spans="1:10" ht="24.75" customHeight="1" x14ac:dyDescent="0.35">
      <c r="A234" s="81">
        <v>228</v>
      </c>
      <c r="B234" s="35" t="str">
        <f>IF(LEN(Results!C231)=0,"",Results!C231)</f>
        <v>Arts &amp; cultural activity</v>
      </c>
      <c r="C234" s="36" t="str">
        <f>IF(LEN(Results!E231)=0,"",Results!E231)</f>
        <v>2012 VicHealth Indicators Survey</v>
      </c>
      <c r="D234" s="69" t="str">
        <f>IF(LEN(Results!D231)=0,"",Results!D231)</f>
        <v>% Adults who are attended arts activities or events in the last 3 months, 2012</v>
      </c>
      <c r="E234" s="22">
        <f>IF(ISBLANK(VLOOKUP($A234,Results!$B$4:$CJ$476,4+$E$4)),"",VLOOKUP($A234,Results!$B$4:$CJ$476,4+$E$4))</f>
        <v>49.8</v>
      </c>
      <c r="F234"/>
      <c r="G234" s="23">
        <f>IF(ISBLANK(VLOOKUP($A234,Results!$B$4:$CJ$476,4+$G$4)),"",VLOOKUP($A234,Results!$B$4:$CJ$5168,4+$G$4))</f>
        <v>65.980645161290312</v>
      </c>
      <c r="H234"/>
      <c r="I234" s="24">
        <f t="shared" si="3"/>
        <v>-24.6</v>
      </c>
    </row>
    <row r="235" spans="1:10" ht="24.75" customHeight="1" x14ac:dyDescent="0.35">
      <c r="A235" s="81">
        <v>229</v>
      </c>
      <c r="B235" s="35" t="str">
        <f>IF(LEN(Results!C232)=0,"",Results!C232)</f>
        <v>Arts &amp; cultural activity</v>
      </c>
      <c r="C235" s="36" t="str">
        <f>IF(LEN(Results!E232)=0,"",Results!E232)</f>
        <v>2012 VicHealth Indicators Survey</v>
      </c>
      <c r="D235" s="69" t="str">
        <f>IF(LEN(Results!D232)=0,"",Results!D232)</f>
        <v>% Adults who are made or created art or crafts in the last 3 months, 2012</v>
      </c>
      <c r="E235" s="22">
        <f>IF(ISBLANK(VLOOKUP($A235,Results!$B$4:$CJ$476,4+$E$4)),"",VLOOKUP($A235,Results!$B$4:$CJ$476,4+$E$4))</f>
        <v>20.399999999999999</v>
      </c>
      <c r="F235"/>
      <c r="G235" s="23">
        <f>IF(ISBLANK(VLOOKUP($A235,Results!$B$4:$CJ$476,4+$G$4)),"",VLOOKUP($A235,Results!$B$4:$CJ$5168,4+$G$4))</f>
        <v>34.993548387096773</v>
      </c>
      <c r="H235"/>
      <c r="I235" s="24">
        <f t="shared" si="3"/>
        <v>-41.800000000000004</v>
      </c>
    </row>
    <row r="236" spans="1:10" ht="24.75" customHeight="1" x14ac:dyDescent="0.35">
      <c r="A236" s="81">
        <v>230</v>
      </c>
      <c r="B236" s="35" t="str">
        <f>IF(LEN(Results!C233)=0,"",Results!C233)</f>
        <v>Arts &amp; cultural activity</v>
      </c>
      <c r="C236" s="36" t="str">
        <f>IF(LEN(Results!E233)=0,"",Results!E233)</f>
        <v>CIV Survey and other Data</v>
      </c>
      <c r="D236" s="69" t="str">
        <f>IF(LEN(Results!D233)=0,"",Results!D233)</f>
        <v>% Adults who participated in arts and related activities in the last month</v>
      </c>
      <c r="E236" s="22">
        <f>IF(ISBLANK(VLOOKUP($A236,Results!$B$4:$CJ$476,4+$E$4)),"",VLOOKUP($A236,Results!$B$4:$CJ$476,4+$E$4))</f>
        <v>42.8</v>
      </c>
      <c r="F236"/>
      <c r="G236" s="23">
        <f>IF(ISBLANK(VLOOKUP($A236,Results!$B$4:$CJ$476,4+$G$4)),"",VLOOKUP($A236,Results!$B$4:$CJ$5168,4+$G$4))</f>
        <v>46.63548387096774</v>
      </c>
      <c r="H236"/>
      <c r="I236" s="24">
        <f t="shared" si="3"/>
        <v>-8.2999999999999989</v>
      </c>
    </row>
    <row r="237" spans="1:10" ht="26.5" customHeight="1" x14ac:dyDescent="0.35">
      <c r="A237" s="81">
        <v>231</v>
      </c>
      <c r="B237" s="35" t="str">
        <f>IF(LEN(Results!C234)=0,"",Results!C234)</f>
        <v>Arts &amp; cultural activity</v>
      </c>
      <c r="C237" s="36" t="str">
        <f>IF(LEN(Results!E234)=0,"",Results!E234)</f>
        <v/>
      </c>
      <c r="D237" s="69" t="str">
        <f>IF(LEN(Results!D234)=0,"",Results!D234)</f>
        <v/>
      </c>
      <c r="E237" s="22" t="str">
        <f>IF(ISBLANK(VLOOKUP($A237,Results!$B$4:$CJ$476,4+$E$4)),"",VLOOKUP($A237,Results!$B$4:$CJ$476,4+$E$4))</f>
        <v/>
      </c>
      <c r="F237"/>
      <c r="G237" s="23" t="str">
        <f>IF(ISBLANK(VLOOKUP($A237,Results!$B$4:$CJ$476,4+$G$4)),"",VLOOKUP($A237,Results!$B$4:$CJ$5168,4+$G$4))</f>
        <v/>
      </c>
      <c r="H237"/>
      <c r="I237" s="24" t="str">
        <f t="shared" si="3"/>
        <v/>
      </c>
    </row>
    <row r="238" spans="1:10" ht="24.75" customHeight="1" x14ac:dyDescent="0.35">
      <c r="A238" s="81">
        <v>232</v>
      </c>
      <c r="B238" s="35" t="str">
        <f>IF(LEN(Results!C235)=0,"",Results!C235)</f>
        <v>Arts &amp; cultural activity</v>
      </c>
      <c r="C238" s="36" t="str">
        <f>IF(LEN(Results!E235)=0,"",Results!E235)</f>
        <v/>
      </c>
      <c r="D238" s="69" t="str">
        <f>IF(LEN(Results!D235)=0,"",Results!D235)</f>
        <v/>
      </c>
      <c r="E238" s="22" t="str">
        <f>IF(ISBLANK(VLOOKUP($A238,Results!$B$4:$CJ$476,4+$E$4)),"",VLOOKUP($A238,Results!$B$4:$CJ$476,4+$E$4))</f>
        <v/>
      </c>
      <c r="F238"/>
      <c r="G238" s="23" t="str">
        <f>IF(ISBLANK(VLOOKUP($A238,Results!$B$4:$CJ$476,4+$G$4)),"",VLOOKUP($A238,Results!$B$4:$CJ$5168,4+$G$4))</f>
        <v/>
      </c>
      <c r="H238"/>
      <c r="I238" s="24" t="str">
        <f t="shared" si="3"/>
        <v/>
      </c>
    </row>
    <row r="239" spans="1:10" ht="24.75" customHeight="1" x14ac:dyDescent="0.35">
      <c r="A239" s="81">
        <v>233</v>
      </c>
      <c r="B239" s="35" t="str">
        <f>IF(LEN(Results!C236)=0,"",Results!C236)</f>
        <v>Arts &amp; cultural activity</v>
      </c>
      <c r="C239" s="36" t="str">
        <f>IF(LEN(Results!E236)=0,"",Results!E236)</f>
        <v/>
      </c>
      <c r="D239" s="69" t="str">
        <f>IF(LEN(Results!D236)=0,"",Results!D236)</f>
        <v/>
      </c>
      <c r="E239" s="22" t="str">
        <f>IF(ISBLANK(VLOOKUP($A239,Results!$B$4:$CJ$476,4+$E$4)),"",VLOOKUP($A239,Results!$B$4:$CJ$476,4+$E$4))</f>
        <v/>
      </c>
      <c r="F239"/>
      <c r="G239" s="23" t="str">
        <f>IF(ISBLANK(VLOOKUP($A239,Results!$B$4:$CJ$476,4+$G$4)),"",VLOOKUP($A239,Results!$B$4:$CJ$5168,4+$G$4))</f>
        <v/>
      </c>
      <c r="H239"/>
      <c r="I239" s="24" t="str">
        <f t="shared" si="3"/>
        <v/>
      </c>
    </row>
    <row r="240" spans="1:10" ht="24.75" customHeight="1" x14ac:dyDescent="0.35">
      <c r="A240" s="81">
        <v>234</v>
      </c>
      <c r="B240" s="35" t="str">
        <f>IF(LEN(Results!C237)=0,"",Results!C237)</f>
        <v>Safety</v>
      </c>
      <c r="C240" s="33" t="str">
        <f>IF(LEN(Results!E237)=0,"",Results!E237)</f>
        <v/>
      </c>
      <c r="D240" s="34" t="str">
        <f>IF(LEN(Results!D237)=0,"",Results!D237)</f>
        <v>CRIME &amp; SAFETY</v>
      </c>
      <c r="E240" t="str">
        <f>IF(ISBLANK(VLOOKUP($A240,Results!$B$4:$CJ$476,4+$E$4)),"",VLOOKUP($A240,Results!$B$4:$CJ$476,4+$E$4))</f>
        <v/>
      </c>
      <c r="F240"/>
      <c r="G240" t="str">
        <f>IF(ISBLANK(VLOOKUP($A240,Results!$B$4:$CJ$476,4+$G$4)),"",VLOOKUP($A240,Results!$B$4:$CJ$5168,4+$G$4))</f>
        <v/>
      </c>
      <c r="H240"/>
      <c r="I240" t="str">
        <f t="shared" si="3"/>
        <v/>
      </c>
    </row>
    <row r="241" spans="1:9" ht="24.75" customHeight="1" x14ac:dyDescent="0.35">
      <c r="A241" s="81">
        <v>235</v>
      </c>
      <c r="B241" s="35" t="str">
        <f>IF(LEN(Results!C238)=0,"",Results!C238)</f>
        <v>Safety</v>
      </c>
      <c r="C241" s="36" t="str">
        <f>IF(LEN(Results!E238)=0,"",Results!E238)</f>
        <v>2015 VicHealth Indicators Survey</v>
      </c>
      <c r="D241" s="69" t="str">
        <f>IF(LEN(Results!D238)=0,"",Results!D238)</f>
        <v>% Adults who feel safe walking alone during day: 2015</v>
      </c>
      <c r="E241" s="22">
        <f>IF(ISBLANK(VLOOKUP($A241,Results!$B$4:$CJ$476,4+$E$4)),"",VLOOKUP($A241,Results!$B$4:$CJ$476,4+$E$4))</f>
        <v>85.7</v>
      </c>
      <c r="F241"/>
      <c r="G241" s="23">
        <f>IF(ISBLANK(VLOOKUP($A241,Results!$B$4:$CJ$476,4+$G$4)),"",VLOOKUP($A241,Results!$B$4:$CJ$5168,4+$G$4))</f>
        <v>92.251612903225833</v>
      </c>
      <c r="H241"/>
      <c r="I241" s="24">
        <f t="shared" si="3"/>
        <v>-7.1999999999999993</v>
      </c>
    </row>
    <row r="242" spans="1:9" ht="24.75" customHeight="1" x14ac:dyDescent="0.35">
      <c r="A242" s="81">
        <v>236</v>
      </c>
      <c r="B242" s="35" t="str">
        <f>IF(LEN(Results!C239)=0,"",Results!C239)</f>
        <v>Safety</v>
      </c>
      <c r="C242" s="36" t="str">
        <f>IF(LEN(Results!E239)=0,"",Results!E239)</f>
        <v>2015 VicHealth Indicators Survey</v>
      </c>
      <c r="D242" s="69" t="str">
        <f>IF(LEN(Results!D239)=0,"",Results!D239)</f>
        <v>% Adults who feel safe walking alone during night: 2015</v>
      </c>
      <c r="E242" s="22">
        <f>IF(ISBLANK(VLOOKUP($A242,Results!$B$4:$CJ$476,4+$E$4)),"",VLOOKUP($A242,Results!$B$4:$CJ$476,4+$E$4))</f>
        <v>36.299999999999997</v>
      </c>
      <c r="F242"/>
      <c r="G242" s="23">
        <f>IF(ISBLANK(VLOOKUP($A242,Results!$B$4:$CJ$476,4+$G$4)),"",VLOOKUP($A242,Results!$B$4:$CJ$5168,4+$G$4))</f>
        <v>55.103225806451618</v>
      </c>
      <c r="H242"/>
      <c r="I242" s="24">
        <f t="shared" si="3"/>
        <v>-34.200000000000003</v>
      </c>
    </row>
    <row r="243" spans="1:9" ht="24.75" customHeight="1" x14ac:dyDescent="0.35">
      <c r="A243" s="81">
        <v>237</v>
      </c>
      <c r="B243" s="35" t="str">
        <f>IF(LEN(Results!C240)=0,"",Results!C240)</f>
        <v>Safety</v>
      </c>
      <c r="C243" s="36" t="str">
        <f>IF(LEN(Results!E240)=0,"",Results!E240)</f>
        <v>Crime Statistics Agency</v>
      </c>
      <c r="D243" s="69" t="str">
        <f>IF(LEN(Results!D240)=0,"",Results!D240)</f>
        <v>Crime where the offender was aged 0-17 (rate per 1,000 children and young people) 2014/15</v>
      </c>
      <c r="E243" s="22">
        <f>IF(ISBLANK(VLOOKUP($A243,Results!$B$4:$CJ$476,4+$E$4)),"",VLOOKUP($A243,Results!$B$4:$CJ$476,4+$E$4))</f>
        <v>31.858734911863674</v>
      </c>
      <c r="F243"/>
      <c r="G243" s="23">
        <f>IF(ISBLANK(VLOOKUP($A243,Results!$B$4:$CJ$476,4+$G$4)),"",VLOOKUP($A243,Results!$B$4:$CJ$5168,4+$G$4))</f>
        <v>22.179687248368168</v>
      </c>
      <c r="H243"/>
      <c r="I243" s="24">
        <f t="shared" si="3"/>
        <v>43.7</v>
      </c>
    </row>
    <row r="244" spans="1:9" ht="24.75" customHeight="1" x14ac:dyDescent="0.35">
      <c r="A244" s="81">
        <v>238</v>
      </c>
      <c r="B244" s="35" t="str">
        <f>IF(LEN(Results!C241)=0,"",Results!C241)</f>
        <v>Safety</v>
      </c>
      <c r="C244" s="36" t="str">
        <f>IF(LEN(Results!E241)=0,"",Results!E241)</f>
        <v>Crime Statistics Agency</v>
      </c>
      <c r="D244" s="69" t="str">
        <f>IF(LEN(Results!D241)=0,"",Results!D241)</f>
        <v>Crime where the victim was a 0-17, per 1000 children, 2014/15</v>
      </c>
      <c r="E244" s="22">
        <f>IF(ISBLANK(VLOOKUP($A244,Results!$B$4:$CJ$476,4+$E$4)),"",VLOOKUP($A244,Results!$B$4:$CJ$476,4+$E$4))</f>
        <v>16.670268267835645</v>
      </c>
      <c r="F244"/>
      <c r="G244" s="23">
        <f>IF(ISBLANK(VLOOKUP($A244,Results!$B$4:$CJ$476,4+$G$4)),"",VLOOKUP($A244,Results!$B$4:$CJ$5168,4+$G$4))</f>
        <v>8.7162644301407646</v>
      </c>
      <c r="H244"/>
      <c r="I244" s="24">
        <f t="shared" si="3"/>
        <v>91.3</v>
      </c>
    </row>
    <row r="245" spans="1:9" ht="24.75" customHeight="1" x14ac:dyDescent="0.35">
      <c r="A245" s="81">
        <v>239</v>
      </c>
      <c r="B245" s="35" t="str">
        <f>IF(LEN(Results!C242)=0,"",Results!C242)</f>
        <v>Safety</v>
      </c>
      <c r="C245" s="36" t="str">
        <f>IF(LEN(Results!E242)=0,"",Results!E242)</f>
        <v/>
      </c>
      <c r="D245" s="69" t="str">
        <f>IF(LEN(Results!D242)=0,"",Results!D242)</f>
        <v/>
      </c>
      <c r="E245" s="22" t="str">
        <f>IF(ISBLANK(VLOOKUP($A245,Results!$B$4:$CJ$476,4+$E$4)),"",VLOOKUP($A245,Results!$B$4:$CJ$476,4+$E$4))</f>
        <v/>
      </c>
      <c r="F245"/>
      <c r="G245" s="23" t="str">
        <f>IF(ISBLANK(VLOOKUP($A245,Results!$B$4:$CJ$476,4+$G$4)),"",VLOOKUP($A245,Results!$B$4:$CJ$5168,4+$G$4))</f>
        <v/>
      </c>
      <c r="H245"/>
      <c r="I245" s="24" t="str">
        <f t="shared" si="3"/>
        <v/>
      </c>
    </row>
    <row r="246" spans="1:9" ht="24.75" customHeight="1" x14ac:dyDescent="0.35">
      <c r="A246" s="81">
        <v>240</v>
      </c>
      <c r="B246" s="35" t="str">
        <f>IF(LEN(Results!C244)=0,"",Results!C244)</f>
        <v>Safety</v>
      </c>
      <c r="C246" s="36" t="str">
        <f>IF(LEN(Results!E243)=0,"",Results!E243)</f>
        <v/>
      </c>
      <c r="D246" s="69" t="str">
        <f>IF(LEN(Results!D243)=0,"",Results!D243)</f>
        <v/>
      </c>
      <c r="E246" s="22" t="str">
        <f>IF(ISBLANK(VLOOKUP($A246,Results!$B$4:$CJ$476,4+$E$4)),"",VLOOKUP($A246,Results!$B$4:$CJ$476,4+$E$4))</f>
        <v/>
      </c>
      <c r="F246"/>
      <c r="G246" s="23" t="str">
        <f>IF(ISBLANK(VLOOKUP($A246,Results!$B$4:$CJ$476,4+$G$4)),"",VLOOKUP($A246,Results!$B$4:$CJ$5168,4+$G$4))</f>
        <v/>
      </c>
      <c r="H246"/>
      <c r="I246" s="24" t="str">
        <f t="shared" si="3"/>
        <v/>
      </c>
    </row>
    <row r="247" spans="1:9" ht="24.75" customHeight="1" x14ac:dyDescent="0.35">
      <c r="A247" s="81">
        <v>241</v>
      </c>
      <c r="B247" s="35" t="str">
        <f>IF(LEN(Results!C245)=0,"",Results!C245)</f>
        <v>Transport</v>
      </c>
      <c r="C247" s="36" t="str">
        <f>IF(LEN(Results!E244)=0,"",Results!E244)</f>
        <v/>
      </c>
      <c r="D247" s="69" t="str">
        <f>IF(LEN(Results!D244)=0,"",Results!D244)</f>
        <v/>
      </c>
      <c r="E247" s="22" t="str">
        <f>IF(ISBLANK(VLOOKUP($A247,Results!$B$4:$CJ$476,4+$E$4)),"",VLOOKUP($A247,Results!$B$4:$CJ$476,4+$E$4))</f>
        <v/>
      </c>
      <c r="F247"/>
      <c r="G247" s="23" t="str">
        <f>IF(ISBLANK(VLOOKUP($A247,Results!$B$4:$CJ$476,4+$G$4)),"",VLOOKUP($A247,Results!$B$4:$CJ$5168,4+$G$4))</f>
        <v/>
      </c>
      <c r="H247"/>
      <c r="I247" s="24" t="str">
        <f t="shared" si="3"/>
        <v/>
      </c>
    </row>
    <row r="248" spans="1:9" ht="24.75" customHeight="1" x14ac:dyDescent="0.35">
      <c r="A248" s="81">
        <v>242</v>
      </c>
      <c r="B248" s="35" t="str">
        <f>IF(LEN(Results!C246)=0,"",Results!C246)</f>
        <v>Transport</v>
      </c>
      <c r="C248" s="33" t="str">
        <f>IF(LEN(Results!E245)=0,"",Results!E245)</f>
        <v/>
      </c>
      <c r="D248" s="34" t="str">
        <f>IF(LEN(Results!D245)=0,"",Results!D245)</f>
        <v>TRANSPORT</v>
      </c>
      <c r="E248"/>
      <c r="F248"/>
      <c r="G248"/>
      <c r="H248"/>
      <c r="I248"/>
    </row>
    <row r="249" spans="1:9" ht="24.75" customHeight="1" x14ac:dyDescent="0.35">
      <c r="A249" s="81">
        <v>243</v>
      </c>
      <c r="B249" s="35" t="str">
        <f>IF(LEN(Results!C247)=0,"",Results!C247)</f>
        <v>Transport</v>
      </c>
      <c r="C249" s="36" t="str">
        <f>IF(LEN(Results!E246)=0,"",Results!E246)</f>
        <v>2012 VicHealth Indicators Survey</v>
      </c>
      <c r="D249" s="69" t="str">
        <f>IF(LEN(Results!D246)=0,"",Results!D246)</f>
        <v>% Adults who experience a long commute (≥2 hours per day)</v>
      </c>
      <c r="E249" s="22">
        <f>IF(ISBLANK(VLOOKUP($A249,Results!$B$4:$CJ$476,4+$E$4)),"",VLOOKUP($A249,Results!$B$4:$CJ$476,4+$E$4))</f>
        <v>10.3</v>
      </c>
      <c r="F249"/>
      <c r="G249" s="23">
        <f>IF(ISBLANK(VLOOKUP($A249,Results!$B$4:$CJ$476,4+$G$4)),"",VLOOKUP($A249,Results!$B$4:$CJ$5168,4+$G$4))</f>
        <v>13.25483870967742</v>
      </c>
      <c r="H249"/>
      <c r="I249" s="24">
        <f t="shared" si="3"/>
        <v>-22.3</v>
      </c>
    </row>
    <row r="250" spans="1:9" ht="24.75" customHeight="1" x14ac:dyDescent="0.35">
      <c r="A250" s="81">
        <v>244</v>
      </c>
      <c r="B250" s="35" t="str">
        <f>IF(LEN(Results!C248)=0,"",Results!C248)</f>
        <v>Transport</v>
      </c>
      <c r="C250" s="36" t="str">
        <f>IF(LEN(Results!E247)=0,"",Results!E247)</f>
        <v>Victorian Population Health Survey 2014</v>
      </c>
      <c r="D250" s="69" t="str">
        <f>IF(LEN(Results!D247)=0,"",Results!D247)</f>
        <v>Days Cycled for Transport, for trips longer than 10 mins, in past week - NONE, adults: 2014</v>
      </c>
      <c r="E250" s="22">
        <f>IF(ISBLANK(VLOOKUP($A250,Results!$B$4:$CJ$476,4+$E$4)),"",VLOOKUP($A250,Results!$B$4:$CJ$476,4+$E$4))</f>
        <v>97.1</v>
      </c>
      <c r="F250"/>
      <c r="G250" s="23">
        <f>IF(ISBLANK(VLOOKUP($A250,Results!$B$4:$CJ$476,4+$G$4)),"",VLOOKUP($A250,Results!$B$4:$CJ$5168,4+$G$4))</f>
        <v>92.396774193548396</v>
      </c>
      <c r="H250"/>
      <c r="I250" s="24">
        <f t="shared" si="3"/>
        <v>5.0999999999999996</v>
      </c>
    </row>
    <row r="251" spans="1:9" ht="24.75" customHeight="1" x14ac:dyDescent="0.35">
      <c r="A251" s="81">
        <v>245</v>
      </c>
      <c r="B251" s="35" t="str">
        <f>IF(LEN(Results!C249)=0,"",Results!C249)</f>
        <v>Transport</v>
      </c>
      <c r="C251" s="36" t="str">
        <f>IF(LEN(Results!E248)=0,"",Results!E248)</f>
        <v>Victorian Population Health Survey 2014</v>
      </c>
      <c r="D251" s="69" t="str">
        <f>IF(LEN(Results!D248)=0,"",Results!D248)</f>
        <v>Days walked for Transport, for trips longer than 10 mins, in past week - 4 or more days, adults: 2014</v>
      </c>
      <c r="E251" s="22">
        <f>IF(ISBLANK(VLOOKUP($A251,Results!$B$4:$CJ$476,4+$E$4)),"",VLOOKUP($A251,Results!$B$4:$CJ$476,4+$E$4))</f>
        <v>14.1</v>
      </c>
      <c r="F251"/>
      <c r="G251" s="23">
        <f>IF(ISBLANK(VLOOKUP($A251,Results!$B$4:$CJ$476,4+$G$4)),"",VLOOKUP($A251,Results!$B$4:$CJ$5168,4+$G$4))</f>
        <v>20.296774193548384</v>
      </c>
      <c r="H251"/>
      <c r="I251" s="24">
        <f t="shared" si="3"/>
        <v>-30.6</v>
      </c>
    </row>
    <row r="252" spans="1:9" ht="24.75" customHeight="1" x14ac:dyDescent="0.35">
      <c r="A252" s="81">
        <v>246</v>
      </c>
      <c r="B252" s="35" t="str">
        <f>IF(LEN(Results!C250)=0,"",Results!C250)</f>
        <v>Transport</v>
      </c>
      <c r="C252" s="36" t="str">
        <f>IF(LEN(Results!E249)=0,"",Results!E249)</f>
        <v/>
      </c>
      <c r="D252" s="69" t="str">
        <f>IF(LEN(Results!D249)=0,"",Results!D249)</f>
        <v/>
      </c>
      <c r="E252" s="22" t="str">
        <f>IF(ISBLANK(VLOOKUP($A252,Results!$B$4:$CJ$476,4+$E$4)),"",VLOOKUP($A252,Results!$B$4:$CJ$476,4+$E$4))</f>
        <v/>
      </c>
      <c r="F252"/>
      <c r="G252" s="23" t="str">
        <f>IF(ISBLANK(VLOOKUP($A252,Results!$B$4:$CJ$476,4+$G$4)),"",VLOOKUP($A252,Results!$B$4:$CJ$5168,4+$G$4))</f>
        <v/>
      </c>
      <c r="H252"/>
      <c r="I252" s="24" t="str">
        <f t="shared" si="3"/>
        <v/>
      </c>
    </row>
    <row r="253" spans="1:9" ht="24.75" customHeight="1" x14ac:dyDescent="0.35">
      <c r="A253" s="81">
        <v>247</v>
      </c>
      <c r="B253" s="35" t="str">
        <f>IF(LEN(Results!C252)=0,"",Results!C252)</f>
        <v>Environment</v>
      </c>
      <c r="C253" s="36" t="str">
        <f>IF(LEN(Results!E250)=0,"",Results!E250)</f>
        <v/>
      </c>
      <c r="D253" s="69" t="str">
        <f>IF(LEN(Results!D250)=0,"",Results!D250)</f>
        <v/>
      </c>
      <c r="E253" s="22" t="str">
        <f>IF(ISBLANK(VLOOKUP($A253,Results!$B$4:$CJ$476,4+$E$4)),"",VLOOKUP($A253,Results!$B$4:$CJ$476,4+$E$4))</f>
        <v/>
      </c>
      <c r="F253"/>
      <c r="G253" s="23" t="str">
        <f>IF(ISBLANK(VLOOKUP($A253,Results!$B$4:$CJ$476,4+$G$4)),"",VLOOKUP($A253,Results!$B$4:$CJ$5168,4+$G$4))</f>
        <v/>
      </c>
      <c r="H253"/>
      <c r="I253" s="24" t="str">
        <f t="shared" si="3"/>
        <v/>
      </c>
    </row>
    <row r="254" spans="1:9" ht="24.75" customHeight="1" x14ac:dyDescent="0.35">
      <c r="A254" s="81">
        <v>248</v>
      </c>
      <c r="B254" s="35" t="str">
        <f>IF(LEN(Results!C253)=0,"",Results!C253)</f>
        <v>Environment</v>
      </c>
      <c r="C254" s="36" t="str">
        <f>IF(LEN(Results!E251)=0,"",Results!E251)</f>
        <v/>
      </c>
      <c r="D254" s="69" t="str">
        <f>IF(LEN(Results!D251)=0,"",Results!D251)</f>
        <v/>
      </c>
      <c r="E254" s="22" t="str">
        <f>IF(ISBLANK(VLOOKUP($A254,Results!$B$4:$CJ$476,4+$E$4)),"",VLOOKUP($A254,Results!$B$4:$CJ$476,4+$E$4))</f>
        <v/>
      </c>
      <c r="F254"/>
      <c r="G254" s="23" t="str">
        <f>IF(ISBLANK(VLOOKUP($A254,Results!$B$4:$CJ$476,4+$G$4)),"",VLOOKUP($A254,Results!$B$4:$CJ$5168,4+$G$4))</f>
        <v/>
      </c>
      <c r="H254"/>
      <c r="I254" s="24" t="str">
        <f t="shared" si="3"/>
        <v/>
      </c>
    </row>
    <row r="255" spans="1:9" ht="24.75" customHeight="1" x14ac:dyDescent="0.35">
      <c r="A255" s="81">
        <v>249</v>
      </c>
      <c r="B255" s="35" t="str">
        <f>IF(LEN(Results!C254)=0,"",Results!C254)</f>
        <v>Environment</v>
      </c>
      <c r="C255" s="33" t="str">
        <f>IF(LEN(Results!E252)=0,"",Results!E252)</f>
        <v/>
      </c>
      <c r="D255" s="34" t="str">
        <f>IF(LEN(Results!D252)=0,"",Results!D252)</f>
        <v>ENVIRONMENT</v>
      </c>
      <c r="E255" t="str">
        <f>IF(ISBLANK(VLOOKUP($A255,Results!$B$4:$CJ$476,4+$E$4)),"",VLOOKUP($A255,Results!$B$4:$CJ$476,4+$E$4))</f>
        <v/>
      </c>
      <c r="F255"/>
      <c r="G255" t="str">
        <f>IF(ISBLANK(VLOOKUP($A255,Results!$B$4:$CJ$476,4+$G$4)),"",VLOOKUP($A255,Results!$B$4:$CJ$5168,4+$G$4))</f>
        <v/>
      </c>
      <c r="H255"/>
      <c r="I255" t="str">
        <f t="shared" si="3"/>
        <v/>
      </c>
    </row>
    <row r="256" spans="1:9" ht="24.75" customHeight="1" x14ac:dyDescent="0.35">
      <c r="A256" s="81">
        <v>250</v>
      </c>
      <c r="B256" s="35" t="str">
        <f>IF(LEN(Results!C255)=0,"",Results!C255)</f>
        <v>Environment</v>
      </c>
      <c r="C256" s="36" t="str">
        <f>IF(LEN(Results!E253)=0,"",Results!E253)</f>
        <v>2008 DPCD Measures of Community Strength and Connection</v>
      </c>
      <c r="D256" s="69" t="str">
        <f>IF(LEN(Results!D253)=0,"",Results!D253)</f>
        <v>% Adults who feel that their neighborhood features 'good facilities and services like shops, childcare, schools, libraries', 2008</v>
      </c>
      <c r="E256" s="22">
        <f>IF(ISBLANK(VLOOKUP($A256,Results!$B$4:$CJ$476,4+$E$4)),"",VLOOKUP($A256,Results!$B$4:$CJ$476,4+$E$4))</f>
        <v>77.599999999999994</v>
      </c>
      <c r="F256"/>
      <c r="G256" s="23">
        <f>IF(ISBLANK(VLOOKUP($A256,Results!$B$4:$CJ$476,4+$G$4)),"",VLOOKUP($A256,Results!$B$4:$CJ$5168,4+$G$4))</f>
        <v>87.132258064516137</v>
      </c>
      <c r="H256"/>
      <c r="I256" s="24">
        <f t="shared" si="3"/>
        <v>-11</v>
      </c>
    </row>
    <row r="257" spans="1:9" ht="24.75" customHeight="1" x14ac:dyDescent="0.35">
      <c r="A257" s="81">
        <v>251</v>
      </c>
      <c r="B257" s="35" t="str">
        <f>IF(LEN(Results!C256)=0,"",Results!C256)</f>
        <v>Environment</v>
      </c>
      <c r="C257" s="36" t="str">
        <f>IF(LEN(Results!E254)=0,"",Results!E254)</f>
        <v>2008 DPCD Measures of Community Strength and Connection</v>
      </c>
      <c r="D257" s="69" t="str">
        <f>IF(LEN(Results!D254)=0,"",Results!D254)</f>
        <v>% Adults who feel that their neighborhood 'Is a pleasant environment, nice streets, well-planned, open spaces', 2008</v>
      </c>
      <c r="E257" s="22">
        <f>IF(ISBLANK(VLOOKUP($A257,Results!$B$4:$CJ$476,4+$E$4)),"",VLOOKUP($A257,Results!$B$4:$CJ$476,4+$E$4))</f>
        <v>60.3</v>
      </c>
      <c r="F257"/>
      <c r="G257" s="23">
        <f>IF(ISBLANK(VLOOKUP($A257,Results!$B$4:$CJ$476,4+$G$4)),"",VLOOKUP($A257,Results!$B$4:$CJ$5168,4+$G$4))</f>
        <v>80.500000000000028</v>
      </c>
      <c r="H257"/>
      <c r="I257" s="24">
        <f t="shared" si="3"/>
        <v>-25.1</v>
      </c>
    </row>
    <row r="258" spans="1:9" ht="24.75" customHeight="1" x14ac:dyDescent="0.35">
      <c r="A258" s="81">
        <v>252</v>
      </c>
      <c r="B258" s="35" t="str">
        <f>IF(LEN(Results!C257)=0,"",Results!C257)</f>
        <v>Environment</v>
      </c>
      <c r="C258" s="36" t="str">
        <f>IF(LEN(Results!E255)=0,"",Results!E255)</f>
        <v xml:space="preserve">Sustainability Victoria: LGA Waste and Recycling Survey 2010 - 2011 for Victoria. </v>
      </c>
      <c r="D258" s="69" t="str">
        <f>IF(LEN(Results!D255)=0,"",Results!D255)</f>
        <v>Kilograms of waste disposed of each week,  per household, 2010-11</v>
      </c>
      <c r="E258" s="22">
        <f>IF(ISBLANK(VLOOKUP($A258,Results!$B$4:$CJ$476,4+$E$4)),"",VLOOKUP($A258,Results!$B$4:$CJ$476,4+$E$4))</f>
        <v>257</v>
      </c>
      <c r="F258"/>
      <c r="G258" s="23">
        <f>IF(ISBLANK(VLOOKUP($A258,Results!$B$4:$CJ$476,4+$G$4)),"",VLOOKUP($A258,Results!$B$4:$CJ$5168,4+$G$4))</f>
        <v>291.48387096774195</v>
      </c>
      <c r="H258"/>
      <c r="I258" s="24">
        <f t="shared" si="3"/>
        <v>-11.9</v>
      </c>
    </row>
    <row r="259" spans="1:9" ht="24.75" customHeight="1" x14ac:dyDescent="0.35">
      <c r="A259" s="81">
        <v>253</v>
      </c>
      <c r="B259" s="35" t="str">
        <f>IF(LEN(Results!C258)=0,"",Results!C258)</f>
        <v>Environment</v>
      </c>
      <c r="C259" s="36" t="str">
        <f>IF(LEN(Results!E256)=0,"",Results!E256)</f>
        <v>Jacobs, B., Mikhailovich, N., and Delaney, C. (2014)</v>
      </c>
      <c r="D259" s="69" t="str">
        <f>IF(LEN(Results!D256)=0,"",Results!D256)</f>
        <v>Tree Canopy Cover, 2014</v>
      </c>
      <c r="E259" s="22">
        <f>IF(ISBLANK(VLOOKUP($A259,Results!$B$4:$CJ$476,4+$E$4)),"",VLOOKUP($A259,Results!$B$4:$CJ$476,4+$E$4))</f>
        <v>8.1999999999999993</v>
      </c>
      <c r="F259"/>
      <c r="G259" s="23" t="str">
        <f>IF(ISBLANK(VLOOKUP($A259,Results!$B$4:$CJ$476,4+$G$4)),"",VLOOKUP($A259,Results!$B$4:$CJ$5168,4+$G$4))</f>
        <v/>
      </c>
      <c r="H259"/>
      <c r="I259" s="24" t="str">
        <f t="shared" si="3"/>
        <v/>
      </c>
    </row>
    <row r="260" spans="1:9" ht="24.75" customHeight="1" x14ac:dyDescent="0.35">
      <c r="A260" s="81">
        <v>254</v>
      </c>
      <c r="B260" s="35" t="str">
        <f>IF(LEN(Results!C259)=0,"",Results!C259)</f>
        <v>Environment</v>
      </c>
      <c r="C260" s="36" t="str">
        <f>IF(LEN(Results!E257)=0,"",Results!E257)</f>
        <v/>
      </c>
      <c r="D260" s="69" t="str">
        <f>IF(LEN(Results!D257)=0,"",Results!D257)</f>
        <v/>
      </c>
      <c r="E260" s="22" t="str">
        <f>IF(ISBLANK(VLOOKUP($A260,Results!$B$4:$CJ$476,4+$E$4)),"",VLOOKUP($A260,Results!$B$4:$CJ$476,4+$E$4))</f>
        <v/>
      </c>
      <c r="F260"/>
      <c r="G260" s="23" t="str">
        <f>IF(ISBLANK(VLOOKUP($A260,Results!$B$4:$CJ$476,4+$G$4)),"",VLOOKUP($A260,Results!$B$4:$CJ$5168,4+$G$4))</f>
        <v/>
      </c>
      <c r="H260"/>
      <c r="I260" s="24" t="str">
        <f t="shared" si="3"/>
        <v/>
      </c>
    </row>
    <row r="261" spans="1:9" ht="24.75" customHeight="1" x14ac:dyDescent="0.35">
      <c r="A261" s="81">
        <v>255</v>
      </c>
      <c r="B261" s="35" t="str">
        <f>IF(LEN(Results!C260)=0,"",Results!C260)</f>
        <v>Health Surveillance</v>
      </c>
      <c r="C261" s="36" t="str">
        <f>IF(LEN(Results!E258)=0,"",Results!E258)</f>
        <v/>
      </c>
      <c r="D261" s="69" t="str">
        <f>IF(LEN(Results!D258)=0,"",Results!D258)</f>
        <v/>
      </c>
      <c r="E261" s="22" t="str">
        <f>IF(ISBLANK(VLOOKUP($A261,Results!$B$4:$CJ$476,4+$E$4)),"",VLOOKUP($A261,Results!$B$4:$CJ$476,4+$E$4))</f>
        <v/>
      </c>
      <c r="F261"/>
      <c r="G261" s="23" t="str">
        <f>IF(ISBLANK(VLOOKUP($A261,Results!$B$4:$CJ$476,4+$G$4)),"",VLOOKUP($A261,Results!$B$4:$CJ$5168,4+$G$4))</f>
        <v/>
      </c>
      <c r="H261"/>
      <c r="I261" s="24" t="str">
        <f t="shared" si="3"/>
        <v/>
      </c>
    </row>
    <row r="262" spans="1:9" ht="24.75" customHeight="1" x14ac:dyDescent="0.35">
      <c r="A262" s="81">
        <v>256</v>
      </c>
      <c r="B262" s="35" t="str">
        <f>IF(LEN(Results!C261)=0,"",Results!C261)</f>
        <v>Health Surveillance</v>
      </c>
      <c r="C262" s="36" t="str">
        <f>IF(LEN(Results!E259)=0,"",Results!E259)</f>
        <v/>
      </c>
      <c r="D262" s="69" t="str">
        <f>IF(LEN(Results!D259)=0,"",Results!D259)</f>
        <v/>
      </c>
      <c r="E262" s="22" t="str">
        <f>IF(ISBLANK(VLOOKUP($A262,Results!$B$4:$CJ$476,4+$E$4)),"",VLOOKUP($A262,Results!$B$4:$CJ$476,4+$E$4))</f>
        <v/>
      </c>
      <c r="F262"/>
      <c r="G262" s="23" t="str">
        <f>IF(ISBLANK(VLOOKUP($A262,Results!$B$4:$CJ$476,4+$G$4)),"",VLOOKUP($A262,Results!$B$4:$CJ$5168,4+$G$4))</f>
        <v/>
      </c>
      <c r="H262"/>
      <c r="I262" s="24" t="str">
        <f t="shared" si="3"/>
        <v/>
      </c>
    </row>
    <row r="263" spans="1:9" ht="24.75" customHeight="1" x14ac:dyDescent="0.35">
      <c r="A263" s="81">
        <v>257</v>
      </c>
      <c r="B263" s="35" t="str">
        <f>IF(LEN(Results!C262)=0,"",Results!C262)</f>
        <v>Health Surveillance</v>
      </c>
      <c r="C263" s="33" t="str">
        <f>IF(LEN(Results!E260)=0,"",Results!E260)</f>
        <v/>
      </c>
      <c r="D263" s="34" t="str">
        <f>IF(LEN(Results!D260)=0,"",Results!D260)</f>
        <v>HEALTH SURVEILLANCE</v>
      </c>
      <c r="E263" t="str">
        <f>IF(ISBLANK(VLOOKUP($A263,Results!$B$4:$CJ$476,4+$E$4)),"",VLOOKUP($A263,Results!$B$4:$CJ$476,4+$E$4))</f>
        <v/>
      </c>
      <c r="F263"/>
      <c r="G263" t="str">
        <f>IF(ISBLANK(VLOOKUP($A263,Results!$B$4:$CJ$476,4+$G$4)),"",VLOOKUP($A263,Results!$B$4:$CJ$5168,4+$G$4))</f>
        <v/>
      </c>
      <c r="H263"/>
      <c r="I263" t="str">
        <f t="shared" si="3"/>
        <v/>
      </c>
    </row>
    <row r="264" spans="1:9" ht="24.75" customHeight="1" x14ac:dyDescent="0.35">
      <c r="A264" s="81">
        <v>258</v>
      </c>
      <c r="B264" s="35" t="str">
        <f>IF(LEN(Results!C263)=0,"",Results!C263)</f>
        <v>Health Surveillance</v>
      </c>
      <c r="C264" s="36" t="str">
        <f>IF(LEN(Results!E261)=0,"",Results!E261)</f>
        <v>Victorian Population Health Survey 2017</v>
      </c>
      <c r="D264" s="69" t="str">
        <f>IF(LEN(Results!D261)=0,"",Results!D261)</f>
        <v>Blood pressure check past year, 2017</v>
      </c>
      <c r="E264" s="22">
        <f>IF(ISBLANK(VLOOKUP($A264,Results!$B$4:$CJ$476,4+$E$4)),"",VLOOKUP($A264,Results!$B$4:$CJ$476,4+$E$4))</f>
        <v>78.59</v>
      </c>
      <c r="F264"/>
      <c r="G264" s="23">
        <f>IF(ISBLANK(VLOOKUP($A264,Results!$B$4:$CJ$476,4+$G$4)),"",VLOOKUP($A264,Results!$B$4:$CJ$5168,4+$G$4))</f>
        <v>79.478709677419346</v>
      </c>
      <c r="H264"/>
      <c r="I264" s="24">
        <f t="shared" si="3"/>
        <v>-1.2000000000000002</v>
      </c>
    </row>
    <row r="265" spans="1:9" ht="24.75" customHeight="1" x14ac:dyDescent="0.35">
      <c r="A265" s="81">
        <v>259</v>
      </c>
      <c r="B265" s="35" t="str">
        <f>IF(LEN(Results!C264)=0,"",Results!C264)</f>
        <v>Health Surveillance</v>
      </c>
      <c r="C265" s="36" t="str">
        <f>IF(LEN(Results!E262)=0,"",Results!E262)</f>
        <v>Victorian Population Health Survey 2017</v>
      </c>
      <c r="D265" s="69" t="str">
        <f>IF(LEN(Results!D262)=0,"",Results!D262)</f>
        <v>Blood lipids check past year, 2017</v>
      </c>
      <c r="E265" s="22">
        <f>IF(ISBLANK(VLOOKUP($A265,Results!$B$4:$CJ$476,4+$E$4)),"",VLOOKUP($A265,Results!$B$4:$CJ$476,4+$E$4))</f>
        <v>64.31</v>
      </c>
      <c r="F265"/>
      <c r="G265" s="23">
        <f>IF(ISBLANK(VLOOKUP($A265,Results!$B$4:$CJ$476,4+$G$4)),"",VLOOKUP($A265,Results!$B$4:$CJ$5168,4+$G$4))</f>
        <v>57.489032258064519</v>
      </c>
      <c r="H265"/>
      <c r="I265" s="24">
        <f t="shared" ref="I265:I301" si="4">IF(OR(E265="",G265=""),"",IF(G265&gt;0,ROUNDUP((E265-G265)/G265*100,1),""))</f>
        <v>11.9</v>
      </c>
    </row>
    <row r="266" spans="1:9" ht="24.75" customHeight="1" x14ac:dyDescent="0.35">
      <c r="A266" s="81">
        <v>260</v>
      </c>
      <c r="B266" s="35" t="str">
        <f>IF(LEN(Results!C265)=0,"",Results!C265)</f>
        <v>Health Surveillance</v>
      </c>
      <c r="C266" s="36" t="str">
        <f>IF(LEN(Results!E263)=0,"",Results!E263)</f>
        <v>Victorian Population Health Survey 2017</v>
      </c>
      <c r="D266" s="69" t="str">
        <f>IF(LEN(Results!D263)=0,"",Results!D263)</f>
        <v>Blood glucose check past year, 2017</v>
      </c>
      <c r="E266" s="22">
        <f>IF(ISBLANK(VLOOKUP($A266,Results!$B$4:$CJ$476,4+$E$4)),"",VLOOKUP($A266,Results!$B$4:$CJ$476,4+$E$4))</f>
        <v>55.75</v>
      </c>
      <c r="F266"/>
      <c r="G266" s="23">
        <f>IF(ISBLANK(VLOOKUP($A266,Results!$B$4:$CJ$476,4+$G$4)),"",VLOOKUP($A266,Results!$B$4:$CJ$5168,4+$G$4))</f>
        <v>50.640967741935498</v>
      </c>
      <c r="H266"/>
      <c r="I266" s="24">
        <f t="shared" si="4"/>
        <v>10.1</v>
      </c>
    </row>
    <row r="267" spans="1:9" ht="24.75" customHeight="1" x14ac:dyDescent="0.35">
      <c r="A267" s="81">
        <v>261</v>
      </c>
      <c r="B267" s="35" t="str">
        <f>IF(LEN(Results!C266)=0,"",Results!C266)</f>
        <v>Health Surveillance</v>
      </c>
      <c r="C267" s="36" t="str">
        <f>IF(LEN(Results!E264)=0,"",Results!E264)</f>
        <v>Victorian Population Health Survey 2017</v>
      </c>
      <c r="D267" s="69" t="str">
        <f>IF(LEN(Results!D264)=0,"",Results!D264)</f>
        <v>Mammogram in the past 2 years past year, 2017</v>
      </c>
      <c r="E267" s="22">
        <f>IF(ISBLANK(VLOOKUP($A267,Results!$B$4:$CJ$476,4+$E$4)),"",VLOOKUP($A267,Results!$B$4:$CJ$476,4+$E$4))</f>
        <v>91.31</v>
      </c>
      <c r="F267"/>
      <c r="G267" s="23">
        <f>IF(ISBLANK(VLOOKUP($A267,Results!$B$4:$CJ$476,4+$G$4)),"",VLOOKUP($A267,Results!$B$4:$CJ$5168,4+$G$4))</f>
        <v>79.681290322580622</v>
      </c>
      <c r="H267"/>
      <c r="I267" s="24">
        <f t="shared" si="4"/>
        <v>14.6</v>
      </c>
    </row>
    <row r="268" spans="1:9" ht="24.75" customHeight="1" x14ac:dyDescent="0.35">
      <c r="A268" s="81">
        <v>262</v>
      </c>
      <c r="B268" s="35" t="str">
        <f>IF(LEN(Results!C267)=0,"",Results!C267)</f>
        <v>Health Surveillance</v>
      </c>
      <c r="C268" s="36" t="str">
        <f>IF(LEN(Results!E265)=0,"",Results!E265)</f>
        <v>Victorian Population Health Survey 2023</v>
      </c>
      <c r="D268" s="69" t="str">
        <f>IF(LEN(Results!D265)=0,"",Results!D265)</f>
        <v>Proportion (%) of adults who were unable to access a GP when needed in the past year, by main reason: cost 2023</v>
      </c>
      <c r="E268" s="22">
        <f>IF(ISBLANK(VLOOKUP($A268,Results!$B$4:$CJ$476,4+$E$4)),"",VLOOKUP($A268,Results!$B$4:$CJ$476,4+$E$4))</f>
        <v>18.7532</v>
      </c>
      <c r="F268"/>
      <c r="G268" s="23">
        <f>IF(ISBLANK(VLOOKUP($A268,Results!$B$4:$CJ$476,4+$G$4)),"",VLOOKUP($A268,Results!$B$4:$CJ$5168,4+$G$4))</f>
        <v>25.58902333333333</v>
      </c>
      <c r="H268"/>
      <c r="I268" s="24">
        <f t="shared" si="4"/>
        <v>-26.8</v>
      </c>
    </row>
    <row r="269" spans="1:9" ht="24.75" customHeight="1" x14ac:dyDescent="0.35">
      <c r="A269" s="81">
        <v>263</v>
      </c>
      <c r="B269" s="35" t="str">
        <f>IF(LEN(Results!C268)=0,"",Results!C268)</f>
        <v/>
      </c>
      <c r="C269" s="36" t="str">
        <f>IF(LEN(Results!E266)=0,"",Results!E266)</f>
        <v>Victorian Population Health Survey 2023</v>
      </c>
      <c r="D269" s="69" t="str">
        <f>IF(LEN(Results!D266)=0,"",Results!D266)</f>
        <v>Proportion (%) of adults who were unable to access a GP when needed in the past year, by main reason: Couldn't get an appt 2023</v>
      </c>
      <c r="E269" s="22">
        <f>IF(ISBLANK(VLOOKUP($A269,Results!$B$4:$CJ$476,4+$E$4)),"",VLOOKUP($A269,Results!$B$4:$CJ$476,4+$E$4))</f>
        <v>26.715499999999999</v>
      </c>
      <c r="F269"/>
      <c r="G269" s="23">
        <f>IF(ISBLANK(VLOOKUP($A269,Results!$B$4:$CJ$476,4+$G$4)),"",VLOOKUP($A269,Results!$B$4:$CJ$5168,4+$G$4))</f>
        <v>30.587440000000001</v>
      </c>
      <c r="H269"/>
      <c r="I269" s="24">
        <f t="shared" si="4"/>
        <v>-12.7</v>
      </c>
    </row>
    <row r="270" spans="1:9" ht="24.75" customHeight="1" x14ac:dyDescent="0.35">
      <c r="A270" s="81">
        <v>264</v>
      </c>
      <c r="B270" s="35" t="str">
        <f>IF(LEN(Results!C269)=0,"",Results!C269)</f>
        <v/>
      </c>
      <c r="C270" s="36" t="str">
        <f>IF(LEN(Results!E267)=0,"",Results!E267)</f>
        <v>Victorian Population Health Survey 2023</v>
      </c>
      <c r="D270" s="69" t="str">
        <f>IF(LEN(Results!D267)=0,"",Results!D267)</f>
        <v>Hold private health insurance 2023</v>
      </c>
      <c r="E270" s="22">
        <f>IF(ISBLANK(VLOOKUP($A270,Results!$B$4:$CJ$476,4+$E$4)),"",VLOOKUP($A270,Results!$B$4:$CJ$476,4+$E$4))</f>
        <v>42.354219999999998</v>
      </c>
      <c r="F270"/>
      <c r="G270" s="23">
        <f>IF(ISBLANK(VLOOKUP($A270,Results!$B$4:$CJ$476,4+$G$4)),"",VLOOKUP($A270,Results!$B$4:$CJ$5168,4+$G$4))</f>
        <v>56.343532666666668</v>
      </c>
      <c r="H270"/>
      <c r="I270" s="24">
        <f t="shared" si="4"/>
        <v>-24.900000000000002</v>
      </c>
    </row>
    <row r="271" spans="1:9" ht="24.75" customHeight="1" x14ac:dyDescent="0.35">
      <c r="A271" s="81">
        <v>265</v>
      </c>
      <c r="B271" s="35" t="str">
        <f>IF(LEN(Results!C270)=0,"",Results!C270)</f>
        <v/>
      </c>
      <c r="C271" s="36" t="str">
        <f>IF(LEN(Results!E268)=0,"",Results!E268)</f>
        <v/>
      </c>
      <c r="D271" s="69" t="str">
        <f>IF(LEN(Results!D268)=0,"",Results!D268)</f>
        <v/>
      </c>
      <c r="E271" s="22" t="str">
        <f>IF(ISBLANK(VLOOKUP($A271,Results!$B$4:$CJ$476,4+$E$4)),"",VLOOKUP($A271,Results!$B$4:$CJ$476,4+$E$4))</f>
        <v/>
      </c>
      <c r="F271"/>
      <c r="G271" s="23" t="str">
        <f>IF(ISBLANK(VLOOKUP($A271,Results!$B$4:$CJ$476,4+$G$4)),"",VLOOKUP($A271,Results!$B$4:$CJ$5168,4+$G$4))</f>
        <v/>
      </c>
      <c r="H271"/>
      <c r="I271" s="24" t="str">
        <f t="shared" si="4"/>
        <v/>
      </c>
    </row>
    <row r="272" spans="1:9" ht="24.75" customHeight="1" x14ac:dyDescent="0.35">
      <c r="A272" s="81">
        <v>266</v>
      </c>
      <c r="B272" s="35" t="str">
        <f>IF(LEN(Results!C271)=0,"",Results!C271)</f>
        <v/>
      </c>
      <c r="C272" s="36" t="str">
        <f>IF(LEN(Results!E269)=0,"",Results!E269)</f>
        <v/>
      </c>
      <c r="D272" s="69" t="str">
        <f>IF(LEN(Results!D269)=0,"",Results!D269)</f>
        <v/>
      </c>
      <c r="E272" s="22" t="str">
        <f>IF(ISBLANK(VLOOKUP($A272,Results!$B$4:$CJ$476,4+$E$4)),"",VLOOKUP($A272,Results!$B$4:$CJ$476,4+$E$4))</f>
        <v/>
      </c>
      <c r="F272"/>
      <c r="G272" s="23" t="str">
        <f>IF(ISBLANK(VLOOKUP($A272,Results!$B$4:$CJ$476,4+$G$4)),"",VLOOKUP($A272,Results!$B$4:$CJ$5168,4+$G$4))</f>
        <v/>
      </c>
      <c r="H272"/>
      <c r="I272" s="24" t="str">
        <f t="shared" si="4"/>
        <v/>
      </c>
    </row>
    <row r="273" spans="1:9" ht="24.75" customHeight="1" x14ac:dyDescent="0.35">
      <c r="A273" s="81">
        <v>267</v>
      </c>
      <c r="B273" s="35" t="str">
        <f>IF(LEN(Results!C272)=0,"",Results!C272)</f>
        <v/>
      </c>
      <c r="C273" s="36" t="str">
        <f>IF(LEN(Results!E270)=0,"",Results!E270)</f>
        <v/>
      </c>
      <c r="D273" s="69" t="str">
        <f>IF(LEN(Results!D270)=0,"",Results!D270)</f>
        <v/>
      </c>
      <c r="E273" s="22" t="str">
        <f>IF(ISBLANK(VLOOKUP($A273,Results!$B$4:$CJ$476,4+$E$4)),"",VLOOKUP($A273,Results!$B$4:$CJ$476,4+$E$4))</f>
        <v/>
      </c>
      <c r="F273"/>
      <c r="G273" s="23" t="str">
        <f>IF(ISBLANK(VLOOKUP($A273,Results!$B$4:$CJ$476,4+$G$4)),"",VLOOKUP($A273,Results!$B$4:$CJ$5168,4+$G$4))</f>
        <v/>
      </c>
      <c r="H273"/>
      <c r="I273" s="24" t="str">
        <f t="shared" si="4"/>
        <v/>
      </c>
    </row>
    <row r="274" spans="1:9" ht="24.75" customHeight="1" x14ac:dyDescent="0.35">
      <c r="A274" s="81">
        <v>268</v>
      </c>
      <c r="B274" s="35" t="str">
        <f>IF(LEN(Results!C273)=0,"",Results!C273)</f>
        <v/>
      </c>
      <c r="C274" s="36" t="str">
        <f>IF(LEN(Results!E271)=0,"",Results!E271)</f>
        <v/>
      </c>
      <c r="D274" s="69" t="str">
        <f>IF(LEN(Results!D271)=0,"",Results!D271)</f>
        <v/>
      </c>
      <c r="E274" s="22" t="str">
        <f>IF(ISBLANK(VLOOKUP($A274,Results!$B$4:$CJ$476,4+$E$4)),"",VLOOKUP($A274,Results!$B$4:$CJ$476,4+$E$4))</f>
        <v/>
      </c>
      <c r="F274"/>
      <c r="G274" s="23" t="str">
        <f>IF(ISBLANK(VLOOKUP($A274,Results!$B$4:$CJ$476,4+$G$4)),"",VLOOKUP($A274,Results!$B$4:$CJ$5168,4+$G$4))</f>
        <v/>
      </c>
      <c r="H274"/>
      <c r="I274" s="24" t="str">
        <f t="shared" si="4"/>
        <v/>
      </c>
    </row>
    <row r="275" spans="1:9" ht="24.75" customHeight="1" x14ac:dyDescent="0.35">
      <c r="A275" s="81">
        <v>269</v>
      </c>
      <c r="B275" s="35" t="str">
        <f>IF(LEN(Results!C274)=0,"",Results!C274)</f>
        <v/>
      </c>
      <c r="C275" s="36" t="str">
        <f>IF(LEN(Results!E272)=0,"",Results!E272)</f>
        <v/>
      </c>
      <c r="D275" s="69" t="str">
        <f>IF(LEN(Results!D272)=0,"",Results!D272)</f>
        <v/>
      </c>
      <c r="E275" s="22" t="str">
        <f>IF(ISBLANK(VLOOKUP($A275,Results!$B$4:$CJ$476,4+$E$4)),"",VLOOKUP($A275,Results!$B$4:$CJ$476,4+$E$4))</f>
        <v/>
      </c>
      <c r="F275"/>
      <c r="G275" s="23" t="str">
        <f>IF(ISBLANK(VLOOKUP($A275,Results!$B$4:$CJ$476,4+$G$4)),"",VLOOKUP($A275,Results!$B$4:$CJ$5168,4+$G$4))</f>
        <v/>
      </c>
      <c r="H275"/>
      <c r="I275" s="24" t="str">
        <f t="shared" si="4"/>
        <v/>
      </c>
    </row>
    <row r="276" spans="1:9" ht="24.75" customHeight="1" x14ac:dyDescent="0.35">
      <c r="A276" s="81">
        <v>270</v>
      </c>
      <c r="B276" s="35" t="str">
        <f>IF(LEN(Results!C275)=0,"",Results!C275)</f>
        <v/>
      </c>
      <c r="C276" s="36" t="str">
        <f>IF(LEN(Results!E273)=0,"",Results!E273)</f>
        <v/>
      </c>
      <c r="D276" s="69" t="str">
        <f>IF(LEN(Results!D273)=0,"",Results!D273)</f>
        <v/>
      </c>
      <c r="E276" s="22" t="str">
        <f>IF(ISBLANK(VLOOKUP($A276,Results!$B$4:$CJ$476,4+$E$4)),"",VLOOKUP($A276,Results!$B$4:$CJ$476,4+$E$4))</f>
        <v/>
      </c>
      <c r="F276"/>
      <c r="G276" s="23" t="str">
        <f>IF(ISBLANK(VLOOKUP($A276,Results!$B$4:$CJ$476,4+$G$4)),"",VLOOKUP($A276,Results!$B$4:$CJ$5168,4+$G$4))</f>
        <v/>
      </c>
      <c r="H276"/>
      <c r="I276" s="24" t="str">
        <f t="shared" si="4"/>
        <v/>
      </c>
    </row>
    <row r="277" spans="1:9" ht="24.75" customHeight="1" x14ac:dyDescent="0.35">
      <c r="A277" s="81">
        <v>271</v>
      </c>
      <c r="B277" s="35" t="str">
        <f>IF(LEN(Results!C276)=0,"",Results!C276)</f>
        <v/>
      </c>
      <c r="C277" s="36" t="str">
        <f>IF(LEN(Results!E274)=0,"",Results!E274)</f>
        <v/>
      </c>
      <c r="D277" s="69" t="str">
        <f>IF(LEN(Results!D274)=0,"",Results!D274)</f>
        <v/>
      </c>
      <c r="E277" s="22" t="str">
        <f>IF(ISBLANK(VLOOKUP($A277,Results!$B$4:$CJ$476,4+$E$4)),"",VLOOKUP($A277,Results!$B$4:$CJ$476,4+$E$4))</f>
        <v/>
      </c>
      <c r="F277"/>
      <c r="G277" s="23" t="str">
        <f>IF(ISBLANK(VLOOKUP($A277,Results!$B$4:$CJ$476,4+$G$4)),"",VLOOKUP($A277,Results!$B$4:$CJ$5168,4+$G$4))</f>
        <v/>
      </c>
      <c r="H277"/>
      <c r="I277" s="24" t="str">
        <f t="shared" si="4"/>
        <v/>
      </c>
    </row>
    <row r="278" spans="1:9" ht="24.75" customHeight="1" x14ac:dyDescent="0.35">
      <c r="A278" s="81">
        <v>272</v>
      </c>
      <c r="B278" s="35" t="str">
        <f>IF(LEN(Results!C277)=0,"",Results!C277)</f>
        <v/>
      </c>
      <c r="C278" s="36" t="str">
        <f>IF(LEN(Results!E275)=0,"",Results!E275)</f>
        <v/>
      </c>
      <c r="D278" s="69" t="str">
        <f>IF(LEN(Results!D275)=0,"",Results!D275)</f>
        <v/>
      </c>
      <c r="E278" s="22" t="str">
        <f>IF(ISBLANK(VLOOKUP($A278,Results!$B$4:$CJ$476,4+$E$4)),"",VLOOKUP($A278,Results!$B$4:$CJ$476,4+$E$4))</f>
        <v/>
      </c>
      <c r="F278"/>
      <c r="G278" s="23" t="str">
        <f>IF(ISBLANK(VLOOKUP($A278,Results!$B$4:$CJ$476,4+$G$4)),"",VLOOKUP($A278,Results!$B$4:$CJ$5168,4+$G$4))</f>
        <v/>
      </c>
      <c r="H278"/>
      <c r="I278" s="24" t="str">
        <f t="shared" si="4"/>
        <v/>
      </c>
    </row>
    <row r="279" spans="1:9" ht="24.75" customHeight="1" x14ac:dyDescent="0.35">
      <c r="A279" s="81">
        <v>273</v>
      </c>
      <c r="B279" s="35" t="str">
        <f>IF(LEN(Results!C278)=0,"",Results!C278)</f>
        <v/>
      </c>
      <c r="C279" s="36" t="str">
        <f>IF(LEN(Results!E276)=0,"",Results!E276)</f>
        <v/>
      </c>
      <c r="D279" s="69" t="str">
        <f>IF(LEN(Results!D276)=0,"",Results!D276)</f>
        <v/>
      </c>
      <c r="E279" s="22" t="str">
        <f>IF(ISBLANK(VLOOKUP($A279,Results!$B$4:$CJ$476,4+$E$4)),"",VLOOKUP($A279,Results!$B$4:$CJ$476,4+$E$4))</f>
        <v/>
      </c>
      <c r="F279"/>
      <c r="G279" s="23" t="str">
        <f>IF(ISBLANK(VLOOKUP($A279,Results!$B$4:$CJ$476,4+$G$4)),"",VLOOKUP($A279,Results!$B$4:$CJ$5168,4+$G$4))</f>
        <v/>
      </c>
      <c r="H279"/>
      <c r="I279" s="24" t="str">
        <f t="shared" si="4"/>
        <v/>
      </c>
    </row>
    <row r="280" spans="1:9" ht="24.75" customHeight="1" x14ac:dyDescent="0.35">
      <c r="A280" s="81">
        <v>274</v>
      </c>
      <c r="B280" s="35" t="str">
        <f>IF(LEN(Results!C279)=0,"",Results!C279)</f>
        <v/>
      </c>
      <c r="C280" s="36" t="str">
        <f>IF(LEN(Results!E277)=0,"",Results!E277)</f>
        <v/>
      </c>
      <c r="D280" s="69" t="str">
        <f>IF(LEN(Results!D277)=0,"",Results!D277)</f>
        <v/>
      </c>
      <c r="E280" s="22" t="str">
        <f>IF(ISBLANK(VLOOKUP($A280,Results!$B$4:$CJ$476,4+$E$4)),"",VLOOKUP($A280,Results!$B$4:$CJ$476,4+$E$4))</f>
        <v/>
      </c>
      <c r="F280"/>
      <c r="G280" s="23" t="str">
        <f>IF(ISBLANK(VLOOKUP($A280,Results!$B$4:$CJ$476,4+$G$4)),"",VLOOKUP($A280,Results!$B$4:$CJ$5168,4+$G$4))</f>
        <v/>
      </c>
      <c r="H280"/>
      <c r="I280" s="24" t="str">
        <f t="shared" si="4"/>
        <v/>
      </c>
    </row>
    <row r="281" spans="1:9" ht="24.75" customHeight="1" x14ac:dyDescent="0.35">
      <c r="A281" s="81">
        <v>275</v>
      </c>
      <c r="B281" s="35" t="str">
        <f>IF(LEN(Results!C280)=0,"",Results!C280)</f>
        <v/>
      </c>
      <c r="C281" s="36" t="str">
        <f>IF(LEN(Results!E278)=0,"",Results!E278)</f>
        <v/>
      </c>
      <c r="D281" s="69" t="str">
        <f>IF(LEN(Results!D278)=0,"",Results!D278)</f>
        <v/>
      </c>
      <c r="E281" s="22" t="str">
        <f>IF(ISBLANK(VLOOKUP($A281,Results!$B$4:$CJ$476,4+$E$4)),"",VLOOKUP($A281,Results!$B$4:$CJ$476,4+$E$4))</f>
        <v/>
      </c>
      <c r="F281"/>
      <c r="G281" s="23" t="str">
        <f>IF(ISBLANK(VLOOKUP($A281,Results!$B$4:$CJ$476,4+$G$4)),"",VLOOKUP($A281,Results!$B$4:$CJ$5168,4+$G$4))</f>
        <v/>
      </c>
      <c r="H281"/>
      <c r="I281" s="24" t="str">
        <f t="shared" si="4"/>
        <v/>
      </c>
    </row>
    <row r="282" spans="1:9" ht="24.75" customHeight="1" x14ac:dyDescent="0.35">
      <c r="A282" s="81">
        <v>276</v>
      </c>
      <c r="B282" s="35" t="str">
        <f>IF(LEN(Results!C281)=0,"",Results!C281)</f>
        <v/>
      </c>
      <c r="C282" s="36" t="str">
        <f>IF(LEN(Results!E279)=0,"",Results!E279)</f>
        <v/>
      </c>
      <c r="D282" s="69" t="str">
        <f>IF(LEN(Results!D279)=0,"",Results!D279)</f>
        <v/>
      </c>
      <c r="E282" s="22" t="str">
        <f>IF(ISBLANK(VLOOKUP($A282,Results!$B$4:$CJ$476,4+$E$4)),"",VLOOKUP($A282,Results!$B$4:$CJ$476,4+$E$4))</f>
        <v/>
      </c>
      <c r="F282"/>
      <c r="G282" s="23" t="str">
        <f>IF(ISBLANK(VLOOKUP($A282,Results!$B$4:$CJ$476,4+$G$4)),"",VLOOKUP($A282,Results!$B$4:$CJ$5168,4+$G$4))</f>
        <v/>
      </c>
      <c r="H282"/>
      <c r="I282" s="24" t="str">
        <f t="shared" si="4"/>
        <v/>
      </c>
    </row>
    <row r="283" spans="1:9" ht="24.75" customHeight="1" x14ac:dyDescent="0.35">
      <c r="A283" s="81">
        <v>277</v>
      </c>
      <c r="B283" s="35" t="str">
        <f>IF(LEN(Results!C282)=0,"",Results!C282)</f>
        <v/>
      </c>
      <c r="C283" s="36" t="str">
        <f>IF(LEN(Results!E280)=0,"",Results!E280)</f>
        <v/>
      </c>
      <c r="D283" s="69" t="str">
        <f>IF(LEN(Results!D280)=0,"",Results!D280)</f>
        <v/>
      </c>
      <c r="E283" s="22" t="str">
        <f>IF(ISBLANK(VLOOKUP($A283,Results!$B$4:$CJ$476,4+$E$4)),"",VLOOKUP($A283,Results!$B$4:$CJ$476,4+$E$4))</f>
        <v/>
      </c>
      <c r="F283"/>
      <c r="G283" s="23" t="str">
        <f>IF(ISBLANK(VLOOKUP($A283,Results!$B$4:$CJ$476,4+$G$4)),"",VLOOKUP($A283,Results!$B$4:$CJ$5168,4+$G$4))</f>
        <v/>
      </c>
      <c r="H283"/>
      <c r="I283" s="24" t="str">
        <f t="shared" si="4"/>
        <v/>
      </c>
    </row>
    <row r="284" spans="1:9" ht="24.75" customHeight="1" x14ac:dyDescent="0.35">
      <c r="A284" s="81">
        <v>278</v>
      </c>
      <c r="B284" s="35" t="str">
        <f>IF(LEN(Results!C283)=0,"",Results!C283)</f>
        <v/>
      </c>
      <c r="C284" s="36" t="str">
        <f>IF(LEN(Results!E281)=0,"",Results!E281)</f>
        <v/>
      </c>
      <c r="D284" s="69" t="str">
        <f>IF(LEN(Results!D281)=0,"",Results!D281)</f>
        <v/>
      </c>
      <c r="E284" s="22" t="str">
        <f>IF(ISBLANK(VLOOKUP($A284,Results!$B$4:$CJ$476,4+$E$4)),"",VLOOKUP($A284,Results!$B$4:$CJ$476,4+$E$4))</f>
        <v/>
      </c>
      <c r="F284"/>
      <c r="G284" s="23" t="str">
        <f>IF(ISBLANK(VLOOKUP($A284,Results!$B$4:$CJ$476,4+$G$4)),"",VLOOKUP($A284,Results!$B$4:$CJ$5168,4+$G$4))</f>
        <v/>
      </c>
      <c r="H284"/>
      <c r="I284" s="24" t="str">
        <f t="shared" si="4"/>
        <v/>
      </c>
    </row>
    <row r="285" spans="1:9" ht="24.75" customHeight="1" x14ac:dyDescent="0.35">
      <c r="A285" s="81">
        <v>279</v>
      </c>
      <c r="B285" s="35" t="str">
        <f>IF(LEN(Results!C284)=0,"",Results!C284)</f>
        <v/>
      </c>
      <c r="C285" s="36" t="str">
        <f>IF(LEN(Results!E282)=0,"",Results!E282)</f>
        <v/>
      </c>
      <c r="D285" s="69" t="str">
        <f>IF(LEN(Results!D282)=0,"",Results!D282)</f>
        <v/>
      </c>
      <c r="E285" s="22" t="str">
        <f>IF(ISBLANK(VLOOKUP($A285,Results!$B$4:$CJ$476,4+$E$4)),"",VLOOKUP($A285,Results!$B$4:$CJ$476,4+$E$4))</f>
        <v/>
      </c>
      <c r="F285"/>
      <c r="G285" s="23" t="str">
        <f>IF(ISBLANK(VLOOKUP($A285,Results!$B$4:$CJ$476,4+$G$4)),"",VLOOKUP($A285,Results!$B$4:$CJ$5168,4+$G$4))</f>
        <v/>
      </c>
      <c r="H285"/>
      <c r="I285" s="24" t="str">
        <f t="shared" si="4"/>
        <v/>
      </c>
    </row>
    <row r="286" spans="1:9" ht="24.75" customHeight="1" x14ac:dyDescent="0.35">
      <c r="A286" s="81">
        <v>280</v>
      </c>
      <c r="B286" s="35" t="str">
        <f>IF(LEN(Results!C285)=0,"",Results!C285)</f>
        <v/>
      </c>
      <c r="C286" s="36" t="str">
        <f>IF(LEN(Results!E283)=0,"",Results!E283)</f>
        <v/>
      </c>
      <c r="D286" s="69" t="str">
        <f>IF(LEN(Results!D283)=0,"",Results!D283)</f>
        <v/>
      </c>
      <c r="E286" s="22" t="str">
        <f>IF(ISBLANK(VLOOKUP($A286,Results!$B$4:$CJ$476,4+$E$4)),"",VLOOKUP($A286,Results!$B$4:$CJ$476,4+$E$4))</f>
        <v/>
      </c>
      <c r="F286"/>
      <c r="G286" s="23" t="str">
        <f>IF(ISBLANK(VLOOKUP($A286,Results!$B$4:$CJ$476,4+$G$4)),"",VLOOKUP($A286,Results!$B$4:$CJ$5168,4+$G$4))</f>
        <v/>
      </c>
      <c r="H286"/>
      <c r="I286" s="24" t="str">
        <f t="shared" si="4"/>
        <v/>
      </c>
    </row>
    <row r="287" spans="1:9" ht="24.75" customHeight="1" x14ac:dyDescent="0.35">
      <c r="A287" s="81">
        <v>281</v>
      </c>
      <c r="B287" s="35" t="str">
        <f>IF(LEN(Results!C286)=0,"",Results!C286)</f>
        <v/>
      </c>
      <c r="C287" s="36" t="str">
        <f>IF(LEN(Results!E284)=0,"",Results!E284)</f>
        <v/>
      </c>
      <c r="D287" s="69" t="str">
        <f>IF(LEN(Results!D284)=0,"",Results!D284)</f>
        <v/>
      </c>
      <c r="E287" s="22" t="str">
        <f>IF(ISBLANK(VLOOKUP($A287,Results!$B$4:$CJ$476,4+$E$4)),"",VLOOKUP($A287,Results!$B$4:$CJ$476,4+$E$4))</f>
        <v/>
      </c>
      <c r="F287"/>
      <c r="G287" s="23" t="str">
        <f>IF(ISBLANK(VLOOKUP($A287,Results!$B$4:$CJ$476,4+$G$4)),"",VLOOKUP($A287,Results!$B$4:$CJ$5168,4+$G$4))</f>
        <v/>
      </c>
      <c r="H287"/>
      <c r="I287" s="24" t="str">
        <f t="shared" si="4"/>
        <v/>
      </c>
    </row>
    <row r="288" spans="1:9" ht="24.75" customHeight="1" x14ac:dyDescent="0.35">
      <c r="A288" s="81">
        <v>282</v>
      </c>
      <c r="B288" s="35" t="str">
        <f>IF(LEN(Results!C287)=0,"",Results!C287)</f>
        <v/>
      </c>
      <c r="C288" s="36" t="str">
        <f>IF(LEN(Results!E285)=0,"",Results!E285)</f>
        <v/>
      </c>
      <c r="D288" s="69" t="str">
        <f>IF(LEN(Results!D285)=0,"",Results!D285)</f>
        <v/>
      </c>
      <c r="E288" s="22" t="str">
        <f>IF(ISBLANK(VLOOKUP($A288,Results!$B$4:$CJ$476,4+$E$4)),"",VLOOKUP($A288,Results!$B$4:$CJ$476,4+$E$4))</f>
        <v/>
      </c>
      <c r="F288"/>
      <c r="G288" s="23" t="str">
        <f>IF(ISBLANK(VLOOKUP($A288,Results!$B$4:$CJ$476,4+$G$4)),"",VLOOKUP($A288,Results!$B$4:$CJ$5168,4+$G$4))</f>
        <v/>
      </c>
      <c r="H288"/>
      <c r="I288" s="24" t="str">
        <f t="shared" si="4"/>
        <v/>
      </c>
    </row>
    <row r="289" spans="1:12" ht="24.75" customHeight="1" x14ac:dyDescent="0.35">
      <c r="A289" s="81">
        <v>283</v>
      </c>
      <c r="B289" s="35" t="str">
        <f>IF(LEN(Results!C288)=0,"",Results!C288)</f>
        <v/>
      </c>
      <c r="C289" s="36" t="str">
        <f>IF(LEN(Results!E286)=0,"",Results!E286)</f>
        <v/>
      </c>
      <c r="D289" s="69" t="str">
        <f>IF(LEN(Results!D286)=0,"",Results!D286)</f>
        <v/>
      </c>
      <c r="E289" s="22" t="str">
        <f>IF(ISBLANK(VLOOKUP($A289,Results!$B$4:$CJ$476,4+$E$4)),"",VLOOKUP($A289,Results!$B$4:$CJ$476,4+$E$4))</f>
        <v/>
      </c>
      <c r="F289"/>
      <c r="G289" s="23" t="str">
        <f>IF(ISBLANK(VLOOKUP($A289,Results!$B$4:$CJ$476,4+$G$4)),"",VLOOKUP($A289,Results!$B$4:$CJ$5168,4+$G$4))</f>
        <v/>
      </c>
      <c r="H289"/>
      <c r="I289" s="24" t="str">
        <f t="shared" si="4"/>
        <v/>
      </c>
    </row>
    <row r="290" spans="1:12" ht="24.75" customHeight="1" x14ac:dyDescent="0.35">
      <c r="A290" s="81">
        <v>284</v>
      </c>
      <c r="B290" s="35" t="str">
        <f>IF(LEN(Results!C289)=0,"",Results!C289)</f>
        <v/>
      </c>
      <c r="C290" s="36" t="str">
        <f>IF(LEN(Results!E287)=0,"",Results!E287)</f>
        <v/>
      </c>
      <c r="D290" s="69" t="str">
        <f>IF(LEN(Results!D287)=0,"",Results!D287)</f>
        <v/>
      </c>
      <c r="E290" s="22" t="str">
        <f>IF(ISBLANK(VLOOKUP($A290,Results!$B$4:$CJ$476,4+$E$4)),"",VLOOKUP($A290,Results!$B$4:$CJ$476,4+$E$4))</f>
        <v/>
      </c>
      <c r="F290"/>
      <c r="G290" s="23" t="str">
        <f>IF(ISBLANK(VLOOKUP($A290,Results!$B$4:$CJ$476,4+$G$4)),"",VLOOKUP($A290,Results!$B$4:$CJ$5168,4+$G$4))</f>
        <v/>
      </c>
      <c r="H290"/>
      <c r="I290" s="24" t="str">
        <f t="shared" si="4"/>
        <v/>
      </c>
    </row>
    <row r="291" spans="1:12" ht="24.75" customHeight="1" x14ac:dyDescent="0.35">
      <c r="A291" s="81">
        <v>285</v>
      </c>
      <c r="B291" s="35" t="str">
        <f>IF(LEN(Results!C290)=0,"",Results!C290)</f>
        <v/>
      </c>
      <c r="C291" s="36" t="str">
        <f>IF(LEN(Results!E288)=0,"",Results!E288)</f>
        <v/>
      </c>
      <c r="D291" s="69" t="str">
        <f>IF(LEN(Results!D288)=0,"",Results!D288)</f>
        <v/>
      </c>
      <c r="E291" s="22" t="str">
        <f>IF(ISBLANK(VLOOKUP($A291,Results!$B$4:$CJ$476,4+$E$4)),"",VLOOKUP($A291,Results!$B$4:$CJ$476,4+$E$4))</f>
        <v/>
      </c>
      <c r="F291"/>
      <c r="G291" s="23" t="str">
        <f>IF(ISBLANK(VLOOKUP($A291,Results!$B$4:$CJ$476,4+$G$4)),"",VLOOKUP($A291,Results!$B$4:$CJ$5168,4+$G$4))</f>
        <v/>
      </c>
      <c r="H291"/>
      <c r="I291" s="24" t="str">
        <f t="shared" si="4"/>
        <v/>
      </c>
    </row>
    <row r="292" spans="1:12" ht="24.75" customHeight="1" x14ac:dyDescent="0.35">
      <c r="A292" s="81">
        <v>286</v>
      </c>
      <c r="B292" s="35" t="str">
        <f>IF(LEN(Results!C291)=0,"",Results!C291)</f>
        <v/>
      </c>
      <c r="C292" s="36" t="str">
        <f>IF(LEN(Results!E289)=0,"",Results!E289)</f>
        <v/>
      </c>
      <c r="D292" s="69" t="str">
        <f>IF(LEN(Results!D289)=0,"",Results!D289)</f>
        <v/>
      </c>
      <c r="E292" s="22" t="str">
        <f>IF(ISBLANK(VLOOKUP($A292,Results!$B$4:$CJ$476,4+$E$4)),"",VLOOKUP($A292,Results!$B$4:$CJ$476,4+$E$4))</f>
        <v/>
      </c>
      <c r="F292"/>
      <c r="G292" s="23" t="str">
        <f>IF(ISBLANK(VLOOKUP($A292,Results!$B$4:$CJ$476,4+$G$4)),"",VLOOKUP($A292,Results!$B$4:$CJ$5168,4+$G$4))</f>
        <v/>
      </c>
      <c r="H292"/>
      <c r="I292" s="24" t="str">
        <f t="shared" si="4"/>
        <v/>
      </c>
    </row>
    <row r="293" spans="1:12" ht="24.75" customHeight="1" x14ac:dyDescent="0.35">
      <c r="A293" s="81">
        <v>287</v>
      </c>
      <c r="B293" s="35" t="str">
        <f>IF(LEN(Results!C292)=0,"",Results!C292)</f>
        <v/>
      </c>
      <c r="C293" s="36" t="str">
        <f>IF(LEN(Results!E290)=0,"",Results!E290)</f>
        <v/>
      </c>
      <c r="D293" s="69" t="str">
        <f>IF(LEN(Results!D290)=0,"",Results!D290)</f>
        <v/>
      </c>
      <c r="E293" s="22" t="str">
        <f>IF(ISBLANK(VLOOKUP($A293,Results!$B$4:$CJ$476,4+$E$4)),"",VLOOKUP($A293,Results!$B$4:$CJ$476,4+$E$4))</f>
        <v/>
      </c>
      <c r="F293"/>
      <c r="G293" s="23" t="str">
        <f>IF(ISBLANK(VLOOKUP($A293,Results!$B$4:$CJ$476,4+$G$4)),"",VLOOKUP($A293,Results!$B$4:$CJ$5168,4+$G$4))</f>
        <v/>
      </c>
      <c r="H293"/>
      <c r="I293" s="24" t="str">
        <f t="shared" si="4"/>
        <v/>
      </c>
    </row>
    <row r="294" spans="1:12" ht="24.75" customHeight="1" x14ac:dyDescent="0.35">
      <c r="A294" s="81">
        <v>288</v>
      </c>
      <c r="B294" s="35" t="str">
        <f>IF(LEN(Results!C293)=0,"",Results!C293)</f>
        <v/>
      </c>
      <c r="C294" s="36" t="str">
        <f>IF(LEN(Results!E291)=0,"",Results!E291)</f>
        <v/>
      </c>
      <c r="D294" s="69" t="str">
        <f>IF(LEN(Results!D291)=0,"",Results!D291)</f>
        <v/>
      </c>
      <c r="E294" s="22" t="str">
        <f>IF(ISBLANK(VLOOKUP($A294,Results!$B$4:$CJ$476,4+$E$4)),"",VLOOKUP($A294,Results!$B$4:$CJ$476,4+$E$4))</f>
        <v/>
      </c>
      <c r="F294"/>
      <c r="G294" s="23" t="str">
        <f>IF(ISBLANK(VLOOKUP($A294,Results!$B$4:$CJ$476,4+$G$4)),"",VLOOKUP($A294,Results!$B$4:$CJ$5168,4+$G$4))</f>
        <v/>
      </c>
      <c r="H294"/>
      <c r="I294" s="24" t="str">
        <f t="shared" si="4"/>
        <v/>
      </c>
    </row>
    <row r="295" spans="1:12" ht="24.75" customHeight="1" x14ac:dyDescent="0.35">
      <c r="A295" s="81">
        <v>289</v>
      </c>
      <c r="B295" s="35" t="str">
        <f>IF(LEN(Results!C294)=0,"",Results!C294)</f>
        <v/>
      </c>
      <c r="C295" s="36" t="str">
        <f>IF(LEN(Results!E292)=0,"",Results!E292)</f>
        <v/>
      </c>
      <c r="D295" s="69" t="str">
        <f>IF(LEN(Results!D292)=0,"",Results!D292)</f>
        <v/>
      </c>
      <c r="E295" s="22" t="str">
        <f>IF(ISBLANK(VLOOKUP($A295,Results!$B$4:$CJ$476,4+$E$4)),"",VLOOKUP($A295,Results!$B$4:$CJ$476,4+$E$4))</f>
        <v/>
      </c>
      <c r="F295"/>
      <c r="G295" s="23" t="str">
        <f>IF(ISBLANK(VLOOKUP($A295,Results!$B$4:$CJ$476,4+$G$4)),"",VLOOKUP($A295,Results!$B$4:$CJ$5168,4+$G$4))</f>
        <v/>
      </c>
      <c r="H295"/>
      <c r="I295" s="24" t="str">
        <f t="shared" si="4"/>
        <v/>
      </c>
    </row>
    <row r="296" spans="1:12" ht="24.75" customHeight="1" x14ac:dyDescent="0.35">
      <c r="A296" s="81">
        <v>290</v>
      </c>
      <c r="B296" s="35" t="str">
        <f>IF(LEN(Results!C295)=0,"",Results!C295)</f>
        <v/>
      </c>
      <c r="C296" s="36" t="str">
        <f>IF(LEN(Results!E293)=0,"",Results!E293)</f>
        <v/>
      </c>
      <c r="D296" s="69" t="str">
        <f>IF(LEN(Results!D293)=0,"",Results!D293)</f>
        <v/>
      </c>
      <c r="E296" s="22" t="str">
        <f>IF(ISBLANK(VLOOKUP($A296,Results!$B$4:$CJ$476,4+$E$4)),"",VLOOKUP($A296,Results!$B$4:$CJ$476,4+$E$4))</f>
        <v/>
      </c>
      <c r="F296"/>
      <c r="G296" s="23" t="str">
        <f>IF(ISBLANK(VLOOKUP($A296,Results!$B$4:$CJ$476,4+$G$4)),"",VLOOKUP($A296,Results!$B$4:$CJ$5168,4+$G$4))</f>
        <v/>
      </c>
      <c r="H296"/>
      <c r="I296" s="24" t="str">
        <f t="shared" si="4"/>
        <v/>
      </c>
    </row>
    <row r="297" spans="1:12" ht="24.75" customHeight="1" x14ac:dyDescent="0.35">
      <c r="A297" s="81">
        <v>291</v>
      </c>
      <c r="B297" s="35" t="str">
        <f>IF(LEN(Results!C296)=0,"",Results!C296)</f>
        <v/>
      </c>
      <c r="C297" s="36" t="str">
        <f>IF(LEN(Results!E294)=0,"",Results!E294)</f>
        <v/>
      </c>
      <c r="D297" s="69" t="str">
        <f>IF(LEN(Results!D294)=0,"",Results!D294)</f>
        <v/>
      </c>
      <c r="E297" s="22" t="str">
        <f>IF(ISBLANK(VLOOKUP($A297,Results!$B$4:$CJ$476,4+$E$4)),"",VLOOKUP($A297,Results!$B$4:$CJ$476,4+$E$4))</f>
        <v/>
      </c>
      <c r="F297"/>
      <c r="G297" s="23" t="str">
        <f>IF(ISBLANK(VLOOKUP($A297,Results!$B$4:$CJ$476,4+$G$4)),"",VLOOKUP($A297,Results!$B$4:$CJ$5168,4+$G$4))</f>
        <v/>
      </c>
      <c r="H297"/>
      <c r="I297" s="24" t="str">
        <f t="shared" si="4"/>
        <v/>
      </c>
      <c r="J297"/>
      <c r="K297"/>
      <c r="L297"/>
    </row>
    <row r="298" spans="1:12" ht="24.75" customHeight="1" x14ac:dyDescent="0.35">
      <c r="A298" s="81">
        <v>292</v>
      </c>
      <c r="B298" s="35" t="str">
        <f>IF(LEN(Results!C297)=0,"",Results!C297)</f>
        <v/>
      </c>
      <c r="C298" s="36" t="str">
        <f>IF(LEN(Results!E295)=0,"",Results!E295)</f>
        <v/>
      </c>
      <c r="D298" s="69" t="str">
        <f>IF(LEN(Results!D295)=0,"",Results!D295)</f>
        <v/>
      </c>
      <c r="E298" s="22" t="str">
        <f>IF(ISBLANK(VLOOKUP($A298,Results!$B$4:$CJ$476,4+$E$4)),"",VLOOKUP($A298,Results!$B$4:$CJ$476,4+$E$4))</f>
        <v/>
      </c>
      <c r="F298"/>
      <c r="G298" s="23" t="str">
        <f>IF(ISBLANK(VLOOKUP($A298,Results!$B$4:$CJ$476,4+$G$4)),"",VLOOKUP($A298,Results!$B$4:$CJ$5168,4+$G$4))</f>
        <v/>
      </c>
      <c r="H298"/>
      <c r="I298" s="24" t="str">
        <f t="shared" si="4"/>
        <v/>
      </c>
      <c r="J298"/>
      <c r="K298"/>
      <c r="L298"/>
    </row>
    <row r="299" spans="1:12" ht="24.75" customHeight="1" x14ac:dyDescent="0.35">
      <c r="A299" s="81">
        <v>293</v>
      </c>
      <c r="B299" s="35" t="str">
        <f>IF(LEN(Results!C298)=0,"",Results!C298)</f>
        <v/>
      </c>
      <c r="C299" s="36" t="str">
        <f>IF(LEN(Results!E296)=0,"",Results!E296)</f>
        <v/>
      </c>
      <c r="D299" s="69" t="str">
        <f>IF(LEN(Results!D296)=0,"",Results!D296)</f>
        <v/>
      </c>
      <c r="E299" s="22" t="str">
        <f>IF(ISBLANK(VLOOKUP($A299,Results!$B$4:$CJ$476,4+$E$4)),"",VLOOKUP($A299,Results!$B$4:$CJ$476,4+$E$4))</f>
        <v/>
      </c>
      <c r="F299"/>
      <c r="G299" s="23" t="str">
        <f>IF(ISBLANK(VLOOKUP($A299,Results!$B$4:$CJ$476,4+$G$4)),"",VLOOKUP($A299,Results!$B$4:$CJ$5168,4+$G$4))</f>
        <v/>
      </c>
      <c r="H299"/>
      <c r="I299" s="24" t="str">
        <f t="shared" si="4"/>
        <v/>
      </c>
      <c r="J299"/>
      <c r="K299"/>
      <c r="L299"/>
    </row>
    <row r="300" spans="1:12" ht="24.75" customHeight="1" x14ac:dyDescent="0.35">
      <c r="A300" s="81">
        <v>294</v>
      </c>
      <c r="B300" s="35" t="str">
        <f>IF(LEN(Results!C299)=0,"",Results!C299)</f>
        <v/>
      </c>
      <c r="C300" s="36" t="str">
        <f>IF(LEN(Results!E297)=0,"",Results!E297)</f>
        <v/>
      </c>
      <c r="D300" s="69" t="str">
        <f>IF(LEN(Results!D297)=0,"",Results!D297)</f>
        <v/>
      </c>
      <c r="E300" s="22" t="str">
        <f>IF(ISBLANK(VLOOKUP($A300,Results!$B$4:$CJ$476,4+$E$4)),"",VLOOKUP($A300,Results!$B$4:$CJ$476,4+$E$4))</f>
        <v/>
      </c>
      <c r="F300"/>
      <c r="G300" s="23" t="str">
        <f>IF(ISBLANK(VLOOKUP($A300,Results!$B$4:$CJ$476,4+$G$4)),"",VLOOKUP($A300,Results!$B$4:$CJ$5168,4+$G$4))</f>
        <v/>
      </c>
      <c r="H300"/>
      <c r="I300" s="24" t="str">
        <f t="shared" si="4"/>
        <v/>
      </c>
      <c r="J300"/>
      <c r="K300"/>
      <c r="L300"/>
    </row>
    <row r="301" spans="1:12" ht="24.75" customHeight="1" x14ac:dyDescent="0.35">
      <c r="A301" s="81">
        <v>295</v>
      </c>
      <c r="B301" s="35" t="str">
        <f>IF(LEN(Results!C300)=0,"",Results!C300)</f>
        <v/>
      </c>
      <c r="C301" s="36" t="str">
        <f>IF(LEN(Results!E298)=0,"",Results!E298)</f>
        <v/>
      </c>
      <c r="D301" s="69" t="str">
        <f>IF(LEN(Results!D298)=0,"",Results!D298)</f>
        <v/>
      </c>
      <c r="E301" s="22" t="str">
        <f>IF(ISBLANK(VLOOKUP($A301,Results!$B$4:$CJ$476,4+$E$4)),"",VLOOKUP($A301,Results!$B$4:$CJ$476,4+$E$4))</f>
        <v/>
      </c>
      <c r="F301"/>
      <c r="G301" s="23" t="str">
        <f>IF(ISBLANK(VLOOKUP($A301,Results!$B$4:$CJ$476,4+$G$4)),"",VLOOKUP($A301,Results!$B$4:$CJ$5168,4+$G$4))</f>
        <v/>
      </c>
      <c r="H301"/>
      <c r="I301" s="24" t="str">
        <f t="shared" si="4"/>
        <v/>
      </c>
      <c r="J301"/>
      <c r="K301"/>
      <c r="L301"/>
    </row>
    <row r="302" spans="1:12" ht="24.75" customHeight="1" x14ac:dyDescent="0.35">
      <c r="A302" s="81">
        <v>296</v>
      </c>
      <c r="B302" s="35" t="str">
        <f>IF(LEN(Results!C301)=0,"",Results!C301)</f>
        <v/>
      </c>
      <c r="C302" s="36" t="str">
        <f>IF(LEN(Results!E299)=0,"",Results!E299)</f>
        <v/>
      </c>
      <c r="D302" s="69" t="str">
        <f>IF(LEN(Results!D299)=0,"",Results!D299)</f>
        <v/>
      </c>
      <c r="E302" s="22" t="str">
        <f>IF(ISBLANK(VLOOKUP($A302,Results!$B$4:$CJ$476,4+$E$4)),"",VLOOKUP($A302,Results!$B$4:$CJ$476,4+$E$4))</f>
        <v/>
      </c>
      <c r="F302"/>
      <c r="G302" s="23" t="str">
        <f>IF(ISBLANK(VLOOKUP($A302,Results!$B$4:$CJ$476,4+$G$4)),"",VLOOKUP($A302,Results!$B$4:$CJ$5168,4+$G$4))</f>
        <v/>
      </c>
      <c r="H302"/>
      <c r="I302" s="24"/>
      <c r="J302"/>
      <c r="K302"/>
      <c r="L302"/>
    </row>
    <row r="303" spans="1:12" ht="24.75" customHeight="1" x14ac:dyDescent="0.35">
      <c r="A303" s="81">
        <v>297</v>
      </c>
      <c r="B303" s="35" t="str">
        <f>IF(LEN(Results!C302)=0,"",Results!C302)</f>
        <v/>
      </c>
      <c r="C303" s="36" t="str">
        <f>IF(LEN(Results!E300)=0,"",Results!E300)</f>
        <v/>
      </c>
      <c r="D303" s="69" t="str">
        <f>IF(LEN(Results!D300)=0,"",Results!D300)</f>
        <v/>
      </c>
      <c r="E303" s="22" t="str">
        <f>IF(ISBLANK(VLOOKUP($A303,Results!$B$4:$CJ$476,4+$E$4)),"",VLOOKUP($A303,Results!$B$4:$CJ$476,4+$E$4))</f>
        <v/>
      </c>
      <c r="F303"/>
      <c r="G303" s="23" t="str">
        <f>IF(ISBLANK(VLOOKUP($A303,Results!$B$4:$CJ$476,4+$G$4)),"",VLOOKUP($A303,Results!$B$4:$CJ$5168,4+$G$4))</f>
        <v/>
      </c>
      <c r="H303"/>
      <c r="I303" s="24"/>
      <c r="J303"/>
      <c r="K303"/>
      <c r="L303"/>
    </row>
    <row r="304" spans="1:12" ht="24.75" customHeight="1" x14ac:dyDescent="0.35">
      <c r="A304" s="81">
        <v>298</v>
      </c>
      <c r="B304" s="35" t="str">
        <f>IF(LEN(Results!C303)=0,"",Results!C303)</f>
        <v/>
      </c>
      <c r="C304" s="36" t="str">
        <f>IF(LEN(Results!E301)=0,"",Results!E301)</f>
        <v/>
      </c>
      <c r="D304" s="69" t="str">
        <f>IF(LEN(Results!D301)=0,"",Results!D301)</f>
        <v/>
      </c>
      <c r="E304" s="22" t="str">
        <f>IF(ISBLANK(VLOOKUP($A304,Results!$B$4:$CJ$476,4+$E$4)),"",VLOOKUP($A304,Results!$B$4:$CJ$476,4+$E$4))</f>
        <v/>
      </c>
      <c r="F304"/>
      <c r="G304" s="23" t="str">
        <f>IF(ISBLANK(VLOOKUP($A304,Results!$B$4:$CJ$476,4+$G$4)),"",VLOOKUP($A304,Results!$B$4:$CJ$5168,4+$G$4))</f>
        <v/>
      </c>
      <c r="H304"/>
      <c r="I304" s="24"/>
      <c r="J304"/>
      <c r="K304"/>
      <c r="L304"/>
    </row>
    <row r="305" spans="1:12" ht="24.75" customHeight="1" x14ac:dyDescent="0.35">
      <c r="A305" s="81">
        <v>299</v>
      </c>
      <c r="B305" s="35" t="str">
        <f>IF(LEN(Results!C304)=0,"",Results!C304)</f>
        <v/>
      </c>
      <c r="C305" s="36" t="str">
        <f>IF(LEN(Results!E302)=0,"",Results!E302)</f>
        <v/>
      </c>
      <c r="D305" s="69" t="str">
        <f>IF(LEN(Results!D302)=0,"",Results!D302)</f>
        <v/>
      </c>
      <c r="E305" s="22" t="str">
        <f>IF(ISBLANK(VLOOKUP($A305,Results!$B$4:$CJ$476,4+$E$4)),"",VLOOKUP($A305,Results!$B$4:$CJ$476,4+$E$4))</f>
        <v/>
      </c>
      <c r="F305"/>
      <c r="G305" s="23" t="str">
        <f>IF(ISBLANK(VLOOKUP($A305,Results!$B$4:$CJ$476,4+$G$4)),"",VLOOKUP($A305,Results!$B$4:$CJ$5168,4+$G$4))</f>
        <v/>
      </c>
      <c r="H305"/>
      <c r="I305" s="24"/>
      <c r="J305"/>
      <c r="K305"/>
      <c r="L305"/>
    </row>
    <row r="306" spans="1:12" ht="24.75" customHeight="1" x14ac:dyDescent="0.35">
      <c r="A306" s="81">
        <v>300</v>
      </c>
      <c r="B306" s="35" t="str">
        <f>IF(LEN(Results!C305)=0,"",Results!C305)</f>
        <v/>
      </c>
      <c r="C306" s="36" t="str">
        <f>IF(LEN(Results!E303)=0,"",Results!E303)</f>
        <v/>
      </c>
      <c r="D306" s="69" t="str">
        <f>IF(LEN(Results!D303)=0,"",Results!D303)</f>
        <v/>
      </c>
      <c r="E306" s="22" t="str">
        <f>IF(ISBLANK(VLOOKUP($A306,Results!$B$4:$CJ$476,4+$E$4)),"",VLOOKUP($A306,Results!$B$4:$CJ$476,4+$E$4))</f>
        <v/>
      </c>
      <c r="F306"/>
      <c r="G306" s="23" t="str">
        <f>IF(ISBLANK(VLOOKUP($A306,Results!$B$4:$CJ$476,4+$G$4)),"",VLOOKUP($A306,Results!$B$4:$CJ$5168,4+$G$4))</f>
        <v/>
      </c>
      <c r="H306"/>
      <c r="I306" s="24"/>
      <c r="J306"/>
      <c r="K306"/>
      <c r="L306"/>
    </row>
    <row r="307" spans="1:12" ht="24.75" customHeight="1" x14ac:dyDescent="0.35">
      <c r="A307" s="81">
        <v>301</v>
      </c>
      <c r="B307" s="35" t="str">
        <f>IF(LEN(Results!C306)=0,"",Results!C306)</f>
        <v/>
      </c>
      <c r="C307" s="36" t="str">
        <f>IF(LEN(Results!E304)=0,"",Results!E304)</f>
        <v/>
      </c>
      <c r="D307" s="69" t="str">
        <f>IF(LEN(Results!D304)=0,"",Results!D304)</f>
        <v/>
      </c>
      <c r="E307" s="22" t="str">
        <f>IF(ISBLANK(VLOOKUP($A307,Results!$B$4:$CJ$476,4+$E$4)),"",VLOOKUP($A307,Results!$B$4:$CJ$476,4+$E$4))</f>
        <v/>
      </c>
      <c r="F307"/>
      <c r="G307" s="23" t="str">
        <f>IF(ISBLANK(VLOOKUP($A307,Results!$B$4:$CJ$476,4+$G$4)),"",VLOOKUP($A307,Results!$B$4:$CJ$5168,4+$G$4))</f>
        <v/>
      </c>
      <c r="H307"/>
      <c r="I307" s="24"/>
      <c r="J307"/>
      <c r="K307"/>
      <c r="L307"/>
    </row>
    <row r="308" spans="1:12" ht="24.75" customHeight="1" x14ac:dyDescent="0.35">
      <c r="A308" s="81">
        <v>302</v>
      </c>
      <c r="B308" s="35" t="str">
        <f>IF(LEN(Results!C307)=0,"",Results!C307)</f>
        <v/>
      </c>
      <c r="C308" s="36" t="str">
        <f>IF(LEN(Results!E305)=0,"",Results!E305)</f>
        <v/>
      </c>
      <c r="D308" s="69" t="str">
        <f>IF(LEN(Results!D305)=0,"",Results!D305)</f>
        <v/>
      </c>
      <c r="E308" s="22" t="str">
        <f>IF(ISBLANK(VLOOKUP($A308,Results!$B$4:$CJ$476,4+$E$4)),"",VLOOKUP($A308,Results!$B$4:$CJ$476,4+$E$4))</f>
        <v/>
      </c>
      <c r="F308"/>
      <c r="G308" s="23" t="str">
        <f>IF(ISBLANK(VLOOKUP($A308,Results!$B$4:$CJ$476,4+$G$4)),"",VLOOKUP($A308,Results!$B$4:$CJ$5168,4+$G$4))</f>
        <v/>
      </c>
      <c r="H308"/>
      <c r="I308" s="24"/>
      <c r="J308"/>
      <c r="K308"/>
      <c r="L308"/>
    </row>
    <row r="309" spans="1:12" ht="24.75" customHeight="1" x14ac:dyDescent="0.35">
      <c r="A309" s="81">
        <v>303</v>
      </c>
      <c r="B309" s="35" t="str">
        <f>IF(LEN(Results!C308)=0,"",Results!C308)</f>
        <v/>
      </c>
      <c r="C309" s="36" t="str">
        <f>IF(LEN(Results!E306)=0,"",Results!E306)</f>
        <v/>
      </c>
      <c r="D309" s="69" t="str">
        <f>IF(LEN(Results!D306)=0,"",Results!D306)</f>
        <v/>
      </c>
      <c r="E309" s="22" t="str">
        <f>IF(ISBLANK(VLOOKUP($A309,Results!$B$4:$CJ$476,4+$E$4)),"",VLOOKUP($A309,Results!$B$4:$CJ$476,4+$E$4))</f>
        <v/>
      </c>
      <c r="F309"/>
      <c r="G309" s="23" t="str">
        <f>IF(ISBLANK(VLOOKUP($A309,Results!$B$4:$CJ$476,4+$G$4)),"",VLOOKUP($A309,Results!$B$4:$CJ$5168,4+$G$4))</f>
        <v/>
      </c>
      <c r="H309"/>
      <c r="I309" s="24"/>
      <c r="J309"/>
      <c r="K309"/>
      <c r="L309"/>
    </row>
    <row r="310" spans="1:12" ht="24.75" customHeight="1" x14ac:dyDescent="0.35">
      <c r="A310" s="81">
        <v>304</v>
      </c>
      <c r="B310" s="35" t="str">
        <f>IF(LEN(Results!C309)=0,"",Results!C309)</f>
        <v/>
      </c>
      <c r="C310" s="36" t="str">
        <f>IF(LEN(Results!E307)=0,"",Results!E307)</f>
        <v/>
      </c>
      <c r="D310" s="69" t="str">
        <f>IF(LEN(Results!D307)=0,"",Results!D307)</f>
        <v/>
      </c>
      <c r="E310" s="22" t="str">
        <f>IF(ISBLANK(VLOOKUP($A310,Results!$B$4:$CJ$476,4+$E$4)),"",VLOOKUP($A310,Results!$B$4:$CJ$476,4+$E$4))</f>
        <v/>
      </c>
      <c r="F310"/>
      <c r="G310" s="23" t="str">
        <f>IF(ISBLANK(VLOOKUP($A310,Results!$B$4:$CJ$476,4+$G$4)),"",VLOOKUP($A310,Results!$B$4:$CJ$5168,4+$G$4))</f>
        <v/>
      </c>
      <c r="H310"/>
      <c r="I310" s="24"/>
      <c r="J310"/>
      <c r="K310"/>
      <c r="L310"/>
    </row>
    <row r="311" spans="1:12" ht="24.75" customHeight="1" x14ac:dyDescent="0.35">
      <c r="A311" s="81">
        <v>305</v>
      </c>
      <c r="B311" s="35" t="str">
        <f>IF(LEN(Results!C310)=0,"",Results!C310)</f>
        <v/>
      </c>
      <c r="C311" s="36" t="str">
        <f>IF(LEN(Results!E308)=0,"",Results!E308)</f>
        <v/>
      </c>
      <c r="D311" s="69" t="str">
        <f>IF(LEN(Results!D308)=0,"",Results!D308)</f>
        <v/>
      </c>
      <c r="E311" s="22" t="str">
        <f>IF(ISBLANK(VLOOKUP($A311,Results!$B$4:$CJ$476,4+$E$4)),"",VLOOKUP($A311,Results!$B$4:$CJ$476,4+$E$4))</f>
        <v/>
      </c>
      <c r="F311"/>
      <c r="G311" s="23" t="str">
        <f>IF(ISBLANK(VLOOKUP($A311,Results!$B$4:$CJ$476,4+$G$4)),"",VLOOKUP($A311,Results!$B$4:$CJ$5168,4+$G$4))</f>
        <v/>
      </c>
      <c r="H311"/>
      <c r="I311" s="24"/>
      <c r="J311"/>
      <c r="K311"/>
      <c r="L311"/>
    </row>
    <row r="312" spans="1:12" ht="24.75" customHeight="1" x14ac:dyDescent="0.35">
      <c r="A312" s="81">
        <v>306</v>
      </c>
      <c r="B312" s="35" t="str">
        <f>IF(LEN(Results!C311)=0,"",Results!C311)</f>
        <v/>
      </c>
      <c r="C312" s="36" t="str">
        <f>IF(LEN(Results!E309)=0,"",Results!E309)</f>
        <v/>
      </c>
      <c r="D312" s="69" t="str">
        <f>IF(LEN(Results!D309)=0,"",Results!D309)</f>
        <v/>
      </c>
      <c r="E312" s="22" t="str">
        <f>IF(ISBLANK(VLOOKUP($A312,Results!$B$4:$CJ$476,4+$E$4)),"",VLOOKUP($A312,Results!$B$4:$CJ$476,4+$E$4))</f>
        <v/>
      </c>
      <c r="F312"/>
      <c r="G312" s="23" t="str">
        <f>IF(ISBLANK(VLOOKUP($A312,Results!$B$4:$CJ$476,4+$G$4)),"",VLOOKUP($A312,Results!$B$4:$CJ$5168,4+$G$4))</f>
        <v/>
      </c>
      <c r="H312"/>
      <c r="I312" s="24"/>
      <c r="J312"/>
      <c r="K312"/>
      <c r="L312"/>
    </row>
    <row r="313" spans="1:12" ht="24.75" customHeight="1" x14ac:dyDescent="0.35">
      <c r="A313" s="81">
        <v>307</v>
      </c>
      <c r="B313" s="35" t="str">
        <f>IF(LEN(Results!C312)=0,"",Results!C312)</f>
        <v/>
      </c>
      <c r="C313" s="36" t="str">
        <f>IF(LEN(Results!E310)=0,"",Results!E310)</f>
        <v/>
      </c>
      <c r="D313" s="69" t="str">
        <f>IF(LEN(Results!D310)=0,"",Results!D310)</f>
        <v/>
      </c>
      <c r="E313" s="22" t="str">
        <f>IF(ISBLANK(VLOOKUP($A313,Results!$B$4:$CJ$476,4+$E$4)),"",VLOOKUP($A313,Results!$B$4:$CJ$476,4+$E$4))</f>
        <v/>
      </c>
      <c r="F313"/>
      <c r="G313" s="23" t="str">
        <f>IF(ISBLANK(VLOOKUP($A313,Results!$B$4:$CJ$476,4+$G$4)),"",VLOOKUP($A313,Results!$B$4:$CJ$5168,4+$G$4))</f>
        <v/>
      </c>
      <c r="H313"/>
      <c r="I313" s="24"/>
      <c r="J313"/>
      <c r="K313"/>
      <c r="L313"/>
    </row>
    <row r="314" spans="1:12" ht="24.75" customHeight="1" x14ac:dyDescent="0.35">
      <c r="A314" s="81">
        <v>308</v>
      </c>
      <c r="B314" s="35" t="str">
        <f>IF(LEN(Results!C313)=0,"",Results!C313)</f>
        <v/>
      </c>
      <c r="C314" s="36" t="str">
        <f>IF(LEN(Results!E311)=0,"",Results!E311)</f>
        <v/>
      </c>
      <c r="D314" s="69" t="str">
        <f>IF(LEN(Results!D311)=0,"",Results!D311)</f>
        <v/>
      </c>
      <c r="E314" s="22" t="str">
        <f>IF(ISBLANK(VLOOKUP($A314,Results!$B$4:$CJ$476,4+$E$4)),"",VLOOKUP($A314,Results!$B$4:$CJ$476,4+$E$4))</f>
        <v/>
      </c>
      <c r="F314"/>
      <c r="G314" s="23" t="str">
        <f>IF(ISBLANK(VLOOKUP($A314,Results!$B$4:$CJ$476,4+$G$4)),"",VLOOKUP($A314,Results!$B$4:$CJ$5168,4+$G$4))</f>
        <v/>
      </c>
      <c r="H314"/>
      <c r="I314" s="24"/>
      <c r="J314"/>
      <c r="K314"/>
      <c r="L314"/>
    </row>
    <row r="315" spans="1:12" ht="24.75" customHeight="1" x14ac:dyDescent="0.35">
      <c r="A315" s="81">
        <v>309</v>
      </c>
      <c r="B315" s="35" t="str">
        <f>IF(LEN(Results!C314)=0,"",Results!C314)</f>
        <v/>
      </c>
      <c r="C315" s="36" t="str">
        <f>IF(LEN(Results!E312)=0,"",Results!E312)</f>
        <v/>
      </c>
      <c r="D315" s="69" t="str">
        <f>IF(LEN(Results!D312)=0,"",Results!D312)</f>
        <v/>
      </c>
      <c r="E315" s="22" t="str">
        <f>IF(ISBLANK(VLOOKUP($A315,Results!$B$4:$CJ$476,4+$E$4)),"",VLOOKUP($A315,Results!$B$4:$CJ$476,4+$E$4))</f>
        <v/>
      </c>
      <c r="F315"/>
      <c r="G315" s="23" t="str">
        <f>IF(ISBLANK(VLOOKUP($A315,Results!$B$4:$CJ$476,4+$G$4)),"",VLOOKUP($A315,Results!$B$4:$CJ$5168,4+$G$4))</f>
        <v/>
      </c>
      <c r="H315"/>
      <c r="I315" s="24"/>
      <c r="J315"/>
      <c r="K315"/>
      <c r="L315"/>
    </row>
    <row r="316" spans="1:12" ht="24.75" customHeight="1" x14ac:dyDescent="0.35">
      <c r="A316" s="81">
        <v>310</v>
      </c>
      <c r="B316" s="35" t="str">
        <f>IF(LEN(Results!C315)=0,"",Results!C315)</f>
        <v/>
      </c>
      <c r="C316" s="36" t="str">
        <f>IF(LEN(Results!E313)=0,"",Results!E313)</f>
        <v/>
      </c>
      <c r="D316" s="69" t="str">
        <f>IF(LEN(Results!D313)=0,"",Results!D313)</f>
        <v/>
      </c>
      <c r="E316" s="22" t="str">
        <f>IF(ISBLANK(VLOOKUP($A316,Results!$B$4:$CJ$476,4+$E$4)),"",VLOOKUP($A316,Results!$B$4:$CJ$476,4+$E$4))</f>
        <v/>
      </c>
      <c r="F316"/>
      <c r="G316" s="23" t="str">
        <f>IF(ISBLANK(VLOOKUP($A316,Results!$B$4:$CJ$476,4+$G$4)),"",VLOOKUP($A316,Results!$B$4:$CJ$5168,4+$G$4))</f>
        <v/>
      </c>
      <c r="H316"/>
      <c r="I316" s="24"/>
      <c r="J316"/>
      <c r="K316"/>
      <c r="L316"/>
    </row>
    <row r="317" spans="1:12" ht="24.75" customHeight="1" x14ac:dyDescent="0.35">
      <c r="A317" s="81">
        <v>311</v>
      </c>
      <c r="B317" s="35" t="str">
        <f>IF(LEN(Results!C316)=0,"",Results!C316)</f>
        <v/>
      </c>
      <c r="C317" s="36" t="str">
        <f>IF(LEN(Results!E314)=0,"",Results!E314)</f>
        <v/>
      </c>
      <c r="D317" s="69" t="str">
        <f>IF(LEN(Results!D314)=0,"",Results!D314)</f>
        <v/>
      </c>
      <c r="E317" s="22" t="str">
        <f>IF(ISBLANK(VLOOKUP($A317,Results!$B$4:$CJ$476,4+$E$4)),"",VLOOKUP($A317,Results!$B$4:$CJ$476,4+$E$4))</f>
        <v/>
      </c>
      <c r="F317"/>
      <c r="G317" s="23" t="str">
        <f>IF(ISBLANK(VLOOKUP($A317,Results!$B$4:$CJ$476,4+$G$4)),"",VLOOKUP($A317,Results!$B$4:$CJ$5168,4+$G$4))</f>
        <v/>
      </c>
      <c r="H317"/>
      <c r="I317" s="24"/>
      <c r="J317"/>
      <c r="K317"/>
      <c r="L317"/>
    </row>
    <row r="318" spans="1:12" ht="24.75" customHeight="1" x14ac:dyDescent="0.35">
      <c r="A318" s="81">
        <v>312</v>
      </c>
      <c r="B318" s="35" t="str">
        <f>IF(LEN(Results!C317)=0,"",Results!C317)</f>
        <v/>
      </c>
      <c r="C318" s="36" t="str">
        <f>IF(LEN(Results!E315)=0,"",Results!E315)</f>
        <v/>
      </c>
      <c r="D318" s="69" t="str">
        <f>IF(LEN(Results!D315)=0,"",Results!D315)</f>
        <v/>
      </c>
      <c r="E318" s="22" t="str">
        <f>IF(ISBLANK(VLOOKUP($A318,Results!$B$4:$CJ$476,4+$E$4)),"",VLOOKUP($A318,Results!$B$4:$CJ$476,4+$E$4))</f>
        <v/>
      </c>
      <c r="F318"/>
      <c r="G318" s="23" t="str">
        <f>IF(ISBLANK(VLOOKUP($A318,Results!$B$4:$CJ$476,4+$G$4)),"",VLOOKUP($A318,Results!$B$4:$CJ$5168,4+$G$4))</f>
        <v/>
      </c>
      <c r="H318"/>
      <c r="I318" s="24"/>
      <c r="J318"/>
      <c r="K318"/>
      <c r="L318"/>
    </row>
    <row r="319" spans="1:12" ht="24.75" customHeight="1" x14ac:dyDescent="0.35">
      <c r="A319" s="81">
        <v>313</v>
      </c>
      <c r="B319" s="35" t="str">
        <f>IF(LEN(Results!C318)=0,"",Results!C318)</f>
        <v/>
      </c>
      <c r="C319" s="36" t="str">
        <f>IF(LEN(Results!E316)=0,"",Results!E316)</f>
        <v/>
      </c>
      <c r="D319" s="69" t="str">
        <f>IF(LEN(Results!D316)=0,"",Results!D316)</f>
        <v/>
      </c>
      <c r="E319" s="22" t="str">
        <f>IF(ISBLANK(VLOOKUP($A319,Results!$B$4:$CJ$476,4+$E$4)),"",VLOOKUP($A319,Results!$B$4:$CJ$476,4+$E$4))</f>
        <v/>
      </c>
      <c r="F319"/>
      <c r="G319" s="23" t="str">
        <f>IF(ISBLANK(VLOOKUP($A319,Results!$B$4:$CJ$476,4+$G$4)),"",VLOOKUP($A319,Results!$B$4:$CJ$5168,4+$G$4))</f>
        <v/>
      </c>
      <c r="H319"/>
      <c r="I319" s="24"/>
      <c r="J319"/>
      <c r="K319"/>
      <c r="L319"/>
    </row>
    <row r="320" spans="1:12" ht="24.75" customHeight="1" x14ac:dyDescent="0.35">
      <c r="A320" s="81">
        <v>314</v>
      </c>
      <c r="B320" s="35" t="str">
        <f>IF(LEN(Results!C319)=0,"",Results!C319)</f>
        <v/>
      </c>
      <c r="C320" s="36" t="str">
        <f>IF(LEN(Results!E317)=0,"",Results!E317)</f>
        <v/>
      </c>
      <c r="D320" s="69" t="str">
        <f>IF(LEN(Results!D317)=0,"",Results!D317)</f>
        <v/>
      </c>
      <c r="E320" s="22" t="str">
        <f>IF(ISBLANK(VLOOKUP($A320,Results!$B$4:$CJ$476,4+$E$4)),"",VLOOKUP($A320,Results!$B$4:$CJ$476,4+$E$4))</f>
        <v/>
      </c>
      <c r="F320"/>
      <c r="G320" s="23" t="str">
        <f>IF(ISBLANK(VLOOKUP($A320,Results!$B$4:$CJ$476,4+$G$4)),"",VLOOKUP($A320,Results!$B$4:$CJ$5168,4+$G$4))</f>
        <v/>
      </c>
      <c r="H320"/>
      <c r="I320" s="24"/>
      <c r="J320"/>
      <c r="K320"/>
      <c r="L320"/>
    </row>
    <row r="321" spans="1:12" ht="24.75" customHeight="1" x14ac:dyDescent="0.35">
      <c r="A321" s="81">
        <v>315</v>
      </c>
      <c r="B321" s="35" t="str">
        <f>IF(LEN(Results!C320)=0,"",Results!C320)</f>
        <v/>
      </c>
      <c r="C321" s="36" t="str">
        <f>IF(LEN(Results!E318)=0,"",Results!E318)</f>
        <v/>
      </c>
      <c r="D321" s="69" t="str">
        <f>IF(LEN(Results!D318)=0,"",Results!D318)</f>
        <v/>
      </c>
      <c r="E321" s="22" t="str">
        <f>IF(ISBLANK(VLOOKUP($A321,Results!$B$4:$CJ$476,4+$E$4)),"",VLOOKUP($A321,Results!$B$4:$CJ$476,4+$E$4))</f>
        <v/>
      </c>
      <c r="F321"/>
      <c r="G321" s="23" t="str">
        <f>IF(ISBLANK(VLOOKUP($A321,Results!$B$4:$CJ$476,4+$G$4)),"",VLOOKUP($A321,Results!$B$4:$CJ$5168,4+$G$4))</f>
        <v/>
      </c>
      <c r="H321"/>
      <c r="I321" s="24"/>
      <c r="J321"/>
      <c r="K321"/>
      <c r="L321"/>
    </row>
    <row r="322" spans="1:12" ht="24.75" customHeight="1" x14ac:dyDescent="0.35">
      <c r="A322" s="81">
        <v>316</v>
      </c>
      <c r="B322" s="35" t="str">
        <f>IF(LEN(Results!C321)=0,"",Results!C321)</f>
        <v/>
      </c>
      <c r="C322" s="36" t="str">
        <f>IF(LEN(Results!E319)=0,"",Results!E319)</f>
        <v/>
      </c>
      <c r="D322" s="69" t="str">
        <f>IF(LEN(Results!D319)=0,"",Results!D319)</f>
        <v/>
      </c>
      <c r="E322" s="22" t="str">
        <f>IF(ISBLANK(VLOOKUP($A322,Results!$B$4:$CJ$476,4+$E$4)),"",VLOOKUP($A322,Results!$B$4:$CJ$476,4+$E$4))</f>
        <v/>
      </c>
      <c r="F322"/>
      <c r="G322" s="23" t="str">
        <f>IF(ISBLANK(VLOOKUP($A322,Results!$B$4:$CJ$476,4+$G$4)),"",VLOOKUP($A322,Results!$B$4:$CJ$5168,4+$G$4))</f>
        <v/>
      </c>
      <c r="H322"/>
      <c r="I322" s="24"/>
      <c r="J322"/>
      <c r="K322"/>
      <c r="L322"/>
    </row>
    <row r="323" spans="1:12" ht="24.75" customHeight="1" x14ac:dyDescent="0.35">
      <c r="A323" s="81">
        <v>317</v>
      </c>
      <c r="B323" s="35" t="str">
        <f>IF(LEN(Results!C322)=0,"",Results!C322)</f>
        <v/>
      </c>
      <c r="C323" s="36" t="str">
        <f>IF(LEN(Results!E320)=0,"",Results!E320)</f>
        <v/>
      </c>
      <c r="D323" s="69" t="str">
        <f>IF(LEN(Results!D320)=0,"",Results!D320)</f>
        <v/>
      </c>
      <c r="E323" s="22" t="str">
        <f>IF(ISBLANK(VLOOKUP($A323,Results!$B$4:$CJ$476,4+$E$4)),"",VLOOKUP($A323,Results!$B$4:$CJ$476,4+$E$4))</f>
        <v/>
      </c>
      <c r="F323"/>
      <c r="G323" s="23" t="str">
        <f>IF(ISBLANK(VLOOKUP($A323,Results!$B$4:$CJ$476,4+$G$4)),"",VLOOKUP($A323,Results!$B$4:$CJ$5168,4+$G$4))</f>
        <v/>
      </c>
      <c r="H323"/>
      <c r="I323" s="24"/>
      <c r="J323"/>
      <c r="K323"/>
      <c r="L323"/>
    </row>
    <row r="324" spans="1:12" ht="24.75" customHeight="1" x14ac:dyDescent="0.35">
      <c r="A324" s="81">
        <v>318</v>
      </c>
      <c r="B324" s="35" t="str">
        <f>IF(LEN(Results!C323)=0,"",Results!C323)</f>
        <v/>
      </c>
      <c r="C324" s="36" t="str">
        <f>IF(LEN(Results!E321)=0,"",Results!E321)</f>
        <v/>
      </c>
      <c r="D324" s="69" t="str">
        <f>IF(LEN(Results!D321)=0,"",Results!D321)</f>
        <v/>
      </c>
      <c r="E324" s="22" t="str">
        <f>IF(ISBLANK(VLOOKUP($A324,Results!$B$4:$CJ$476,4+$E$4)),"",VLOOKUP($A324,Results!$B$4:$CJ$476,4+$E$4))</f>
        <v/>
      </c>
      <c r="F324"/>
      <c r="G324" s="23" t="str">
        <f>IF(ISBLANK(VLOOKUP($A324,Results!$B$4:$CJ$476,4+$G$4)),"",VLOOKUP($A324,Results!$B$4:$CJ$5168,4+$G$4))</f>
        <v/>
      </c>
      <c r="H324"/>
      <c r="I324" s="24"/>
      <c r="J324"/>
      <c r="K324"/>
      <c r="L324"/>
    </row>
    <row r="325" spans="1:12" ht="24.75" customHeight="1" x14ac:dyDescent="0.35">
      <c r="A325" s="81">
        <v>319</v>
      </c>
      <c r="B325" s="35" t="str">
        <f>IF(LEN(Results!C324)=0,"",Results!C324)</f>
        <v/>
      </c>
      <c r="C325" s="36" t="str">
        <f>IF(LEN(Results!E322)=0,"",Results!E322)</f>
        <v/>
      </c>
      <c r="D325" s="69" t="str">
        <f>IF(LEN(Results!D322)=0,"",Results!D322)</f>
        <v/>
      </c>
      <c r="E325" s="22" t="str">
        <f>IF(ISBLANK(VLOOKUP($A325,Results!$B$4:$CJ$476,4+$E$4)),"",VLOOKUP($A325,Results!$B$4:$CJ$476,4+$E$4))</f>
        <v/>
      </c>
      <c r="F325"/>
      <c r="G325" s="23" t="str">
        <f>IF(ISBLANK(VLOOKUP($A325,Results!$B$4:$CJ$476,4+$G$4)),"",VLOOKUP($A325,Results!$B$4:$CJ$5168,4+$G$4))</f>
        <v/>
      </c>
      <c r="H325"/>
      <c r="I325" s="24"/>
      <c r="J325"/>
      <c r="K325"/>
      <c r="L325"/>
    </row>
    <row r="326" spans="1:12" ht="24.75" customHeight="1" x14ac:dyDescent="0.35">
      <c r="A326" s="81">
        <v>320</v>
      </c>
      <c r="B326" s="35" t="str">
        <f>IF(LEN(Results!C325)=0,"",Results!C325)</f>
        <v/>
      </c>
      <c r="C326" s="36" t="str">
        <f>IF(LEN(Results!E323)=0,"",Results!E323)</f>
        <v/>
      </c>
      <c r="D326" s="69" t="str">
        <f>IF(LEN(Results!D323)=0,"",Results!D323)</f>
        <v/>
      </c>
      <c r="E326" s="22" t="str">
        <f>IF(ISBLANK(VLOOKUP($A326,Results!$B$4:$CJ$476,4+$E$4)),"",VLOOKUP($A326,Results!$B$4:$CJ$476,4+$E$4))</f>
        <v/>
      </c>
      <c r="F326"/>
      <c r="G326" s="23" t="str">
        <f>IF(ISBLANK(VLOOKUP($A326,Results!$B$4:$CJ$476,4+$G$4)),"",VLOOKUP($A326,Results!$B$4:$CJ$5168,4+$G$4))</f>
        <v/>
      </c>
      <c r="H326"/>
      <c r="I326" s="24"/>
      <c r="J326"/>
      <c r="K326"/>
      <c r="L326"/>
    </row>
    <row r="327" spans="1:12" ht="24.75" customHeight="1" x14ac:dyDescent="0.35">
      <c r="A327" s="81">
        <v>321</v>
      </c>
      <c r="B327" s="35" t="str">
        <f>IF(LEN(Results!C326)=0,"",Results!C326)</f>
        <v/>
      </c>
      <c r="C327" s="36" t="str">
        <f>IF(LEN(Results!E324)=0,"",Results!E324)</f>
        <v/>
      </c>
      <c r="D327" s="69" t="str">
        <f>IF(LEN(Results!D324)=0,"",Results!D324)</f>
        <v/>
      </c>
      <c r="E327" s="22" t="str">
        <f>IF(ISBLANK(VLOOKUP($A327,Results!$B$4:$CJ$476,4+$E$4)),"",VLOOKUP($A327,Results!$B$4:$CJ$476,4+$E$4))</f>
        <v/>
      </c>
      <c r="F327"/>
      <c r="G327" s="23" t="str">
        <f>IF(ISBLANK(VLOOKUP($A327,Results!$B$4:$CJ$476,4+$G$4)),"",VLOOKUP($A327,Results!$B$4:$CJ$5168,4+$G$4))</f>
        <v/>
      </c>
      <c r="H327"/>
      <c r="I327" s="24"/>
      <c r="J327"/>
      <c r="K327"/>
      <c r="L327"/>
    </row>
    <row r="328" spans="1:12" ht="24.75" customHeight="1" x14ac:dyDescent="0.35">
      <c r="A328" s="81">
        <v>322</v>
      </c>
      <c r="B328" s="35" t="str">
        <f>IF(LEN(Results!C327)=0,"",Results!C327)</f>
        <v/>
      </c>
      <c r="C328" s="36" t="str">
        <f>IF(LEN(Results!E325)=0,"",Results!E325)</f>
        <v/>
      </c>
      <c r="D328" s="69" t="str">
        <f>IF(LEN(Results!D325)=0,"",Results!D325)</f>
        <v/>
      </c>
      <c r="E328" s="22" t="str">
        <f>IF(ISBLANK(VLOOKUP($A328,Results!$B$4:$CJ$476,4+$E$4)),"",VLOOKUP($A328,Results!$B$4:$CJ$476,4+$E$4))</f>
        <v/>
      </c>
      <c r="F328"/>
      <c r="G328" s="23" t="str">
        <f>IF(ISBLANK(VLOOKUP($A328,Results!$B$4:$CJ$476,4+$G$4)),"",VLOOKUP($A328,Results!$B$4:$CJ$5168,4+$G$4))</f>
        <v/>
      </c>
      <c r="H328"/>
      <c r="I328" s="24"/>
      <c r="J328"/>
      <c r="K328"/>
      <c r="L328"/>
    </row>
    <row r="329" spans="1:12" ht="24.75" customHeight="1" x14ac:dyDescent="0.35">
      <c r="A329" s="81">
        <v>323</v>
      </c>
      <c r="B329" s="35" t="str">
        <f>IF(LEN(Results!C328)=0,"",Results!C328)</f>
        <v/>
      </c>
      <c r="C329" s="36" t="str">
        <f>IF(LEN(Results!E326)=0,"",Results!E326)</f>
        <v/>
      </c>
      <c r="D329" s="69" t="str">
        <f>IF(LEN(Results!D326)=0,"",Results!D326)</f>
        <v/>
      </c>
      <c r="E329" s="22" t="str">
        <f>IF(ISBLANK(VLOOKUP($A329,Results!$B$4:$CJ$476,4+$E$4)),"",VLOOKUP($A329,Results!$B$4:$CJ$476,4+$E$4))</f>
        <v/>
      </c>
      <c r="F329"/>
      <c r="G329" s="23" t="str">
        <f>IF(ISBLANK(VLOOKUP($A329,Results!$B$4:$CJ$476,4+$G$4)),"",VLOOKUP($A329,Results!$B$4:$CJ$5168,4+$G$4))</f>
        <v/>
      </c>
      <c r="H329"/>
      <c r="I329" s="24"/>
      <c r="J329"/>
      <c r="K329"/>
      <c r="L329"/>
    </row>
    <row r="330" spans="1:12" ht="24.75" customHeight="1" x14ac:dyDescent="0.35">
      <c r="A330" s="81">
        <v>324</v>
      </c>
      <c r="B330" s="35" t="str">
        <f>IF(LEN(Results!C329)=0,"",Results!C329)</f>
        <v/>
      </c>
      <c r="C330" s="36" t="str">
        <f>IF(LEN(Results!E327)=0,"",Results!E327)</f>
        <v/>
      </c>
      <c r="D330" s="69" t="str">
        <f>IF(LEN(Results!D327)=0,"",Results!D327)</f>
        <v/>
      </c>
      <c r="E330" s="22" t="str">
        <f>IF(ISBLANK(VLOOKUP($A330,Results!$B$4:$CJ$476,4+$E$4)),"",VLOOKUP($A330,Results!$B$4:$CJ$476,4+$E$4))</f>
        <v/>
      </c>
      <c r="F330"/>
      <c r="G330" s="23" t="str">
        <f>IF(ISBLANK(VLOOKUP($A330,Results!$B$4:$CJ$476,4+$G$4)),"",VLOOKUP($A330,Results!$B$4:$CJ$5168,4+$G$4))</f>
        <v/>
      </c>
      <c r="H330"/>
      <c r="I330" s="24"/>
    </row>
    <row r="331" spans="1:12" ht="24.75" customHeight="1" x14ac:dyDescent="0.35">
      <c r="A331" s="81">
        <v>325</v>
      </c>
      <c r="B331" s="35" t="str">
        <f>IF(LEN(Results!C330)=0,"",Results!C330)</f>
        <v/>
      </c>
      <c r="C331" s="36" t="str">
        <f>IF(LEN(Results!E328)=0,"",Results!E328)</f>
        <v/>
      </c>
      <c r="D331" s="69" t="str">
        <f>IF(LEN(Results!D328)=0,"",Results!D328)</f>
        <v/>
      </c>
      <c r="E331" s="22" t="str">
        <f>IF(ISBLANK(VLOOKUP($A331,Results!$B$4:$CJ$476,4+$E$4)),"",VLOOKUP($A331,Results!$B$4:$CJ$476,4+$E$4))</f>
        <v/>
      </c>
      <c r="F331"/>
      <c r="G331" s="23" t="str">
        <f>IF(ISBLANK(VLOOKUP($A331,Results!$B$4:$CJ$476,4+$G$4)),"",VLOOKUP($A331,Results!$B$4:$CJ$5168,4+$G$4))</f>
        <v/>
      </c>
      <c r="H331"/>
      <c r="I331" s="24" t="str">
        <f t="shared" ref="I331:I340" si="5">IF(OR(E331="",G331=""),"",IF(G331&gt;0,ROUNDUP((E331-G331)/G331*100,1),""))</f>
        <v/>
      </c>
    </row>
    <row r="332" spans="1:12" ht="24.75" customHeight="1" x14ac:dyDescent="0.35">
      <c r="A332" s="81">
        <v>326</v>
      </c>
      <c r="B332" s="35" t="str">
        <f>IF(LEN(Results!C331)=0,"",Results!C331)</f>
        <v/>
      </c>
      <c r="C332" s="36" t="str">
        <f>IF(LEN(Results!E329)=0,"",Results!E329)</f>
        <v/>
      </c>
      <c r="D332" s="69" t="str">
        <f>IF(LEN(Results!D329)=0,"",Results!D329)</f>
        <v/>
      </c>
      <c r="E332" s="22" t="str">
        <f>IF(ISBLANK(VLOOKUP($A332,Results!$B$4:$CJ$476,4+$E$4)),"",VLOOKUP($A332,Results!$B$4:$CJ$476,4+$E$4))</f>
        <v/>
      </c>
      <c r="F332"/>
      <c r="G332" s="23" t="str">
        <f>IF(ISBLANK(VLOOKUP($A332,Results!$B$4:$CJ$476,4+$G$4)),"",VLOOKUP($A332,Results!$B$4:$CJ$5168,4+$G$4))</f>
        <v/>
      </c>
      <c r="H332"/>
      <c r="I332" s="24" t="str">
        <f t="shared" si="5"/>
        <v/>
      </c>
    </row>
    <row r="333" spans="1:12" ht="24.75" customHeight="1" x14ac:dyDescent="0.35">
      <c r="A333" s="81">
        <v>327</v>
      </c>
      <c r="B333" s="35" t="str">
        <f>IF(LEN(Results!C332)=0,"",Results!C332)</f>
        <v/>
      </c>
      <c r="C333" s="36" t="str">
        <f>IF(LEN(Results!E330)=0,"",Results!E330)</f>
        <v/>
      </c>
      <c r="D333" s="69" t="str">
        <f>IF(LEN(Results!D330)=0,"",Results!D330)</f>
        <v/>
      </c>
      <c r="E333" s="22" t="str">
        <f>IF(ISBLANK(VLOOKUP($A333,Results!$B$4:$CJ$476,4+$E$4)),"",VLOOKUP($A333,Results!$B$4:$CJ$476,4+$E$4))</f>
        <v/>
      </c>
      <c r="F333"/>
      <c r="G333" s="23" t="str">
        <f>IF(ISBLANK(VLOOKUP($A333,Results!$B$4:$CJ$476,4+$G$4)),"",VLOOKUP($A333,Results!$B$4:$CJ$5168,4+$G$4))</f>
        <v/>
      </c>
      <c r="H333"/>
      <c r="I333" s="24" t="str">
        <f t="shared" si="5"/>
        <v/>
      </c>
    </row>
    <row r="334" spans="1:12" ht="24.75" customHeight="1" x14ac:dyDescent="0.35">
      <c r="A334" s="81">
        <v>328</v>
      </c>
      <c r="B334" s="35" t="str">
        <f>IF(LEN(Results!C333)=0,"",Results!C333)</f>
        <v/>
      </c>
      <c r="C334" s="36" t="str">
        <f>IF(LEN(Results!E331)=0,"",Results!E331)</f>
        <v/>
      </c>
      <c r="D334" s="69" t="str">
        <f>IF(LEN(Results!D331)=0,"",Results!D331)</f>
        <v/>
      </c>
      <c r="E334" s="22" t="str">
        <f>IF(ISBLANK(VLOOKUP($A334,Results!$B$4:$CJ$476,4+$E$4)),"",VLOOKUP($A334,Results!$B$4:$CJ$476,4+$E$4))</f>
        <v/>
      </c>
      <c r="F334"/>
      <c r="G334" s="23" t="str">
        <f>IF(ISBLANK(VLOOKUP($A334,Results!$B$4:$CJ$476,4+$G$4)),"",VLOOKUP($A334,Results!$B$4:$CJ$5168,4+$G$4))</f>
        <v/>
      </c>
      <c r="H334"/>
      <c r="I334" s="24" t="str">
        <f t="shared" si="5"/>
        <v/>
      </c>
    </row>
    <row r="335" spans="1:12" ht="24.75" customHeight="1" x14ac:dyDescent="0.35">
      <c r="A335" s="81">
        <v>329</v>
      </c>
      <c r="B335" s="35" t="str">
        <f>IF(LEN(Results!C334)=0,"",Results!C334)</f>
        <v/>
      </c>
      <c r="C335" s="36" t="str">
        <f>IF(LEN(Results!E332)=0,"",Results!E332)</f>
        <v/>
      </c>
      <c r="D335" s="69" t="str">
        <f>IF(LEN(Results!D332)=0,"",Results!D332)</f>
        <v/>
      </c>
      <c r="E335" s="22" t="str">
        <f>IF(ISBLANK(VLOOKUP($A335,Results!$B$4:$CJ$476,4+$E$4)),"",VLOOKUP($A335,Results!$B$4:$CJ$476,4+$E$4))</f>
        <v/>
      </c>
      <c r="F335"/>
      <c r="G335" s="23" t="str">
        <f>IF(ISBLANK(VLOOKUP($A335,Results!$B$4:$CJ$476,4+$G$4)),"",VLOOKUP($A335,Results!$B$4:$CJ$5168,4+$G$4))</f>
        <v/>
      </c>
      <c r="H335"/>
      <c r="I335" s="24" t="str">
        <f t="shared" si="5"/>
        <v/>
      </c>
    </row>
    <row r="336" spans="1:12" ht="24.75" customHeight="1" x14ac:dyDescent="0.35">
      <c r="A336" s="81">
        <v>330</v>
      </c>
      <c r="B336" s="35" t="str">
        <f>IF(LEN(Results!C335)=0,"",Results!C335)</f>
        <v/>
      </c>
      <c r="C336" s="36" t="str">
        <f>IF(LEN(Results!E333)=0,"",Results!E333)</f>
        <v/>
      </c>
      <c r="D336" s="69" t="str">
        <f>IF(LEN(Results!D333)=0,"",Results!D333)</f>
        <v/>
      </c>
      <c r="E336" s="22" t="str">
        <f>IF(ISBLANK(VLOOKUP($A336,Results!$B$4:$CJ$476,4+$E$4)),"",VLOOKUP($A336,Results!$B$4:$CJ$476,4+$E$4))</f>
        <v/>
      </c>
      <c r="F336"/>
      <c r="G336" s="23" t="str">
        <f>IF(ISBLANK(VLOOKUP($A336,Results!$B$4:$CJ$476,4+$G$4)),"",VLOOKUP($A336,Results!$B$4:$CJ$5168,4+$G$4))</f>
        <v/>
      </c>
      <c r="H336"/>
      <c r="I336" s="24" t="str">
        <f t="shared" si="5"/>
        <v/>
      </c>
    </row>
    <row r="337" spans="1:10" ht="24.75" customHeight="1" x14ac:dyDescent="0.35">
      <c r="A337" s="71">
        <v>331</v>
      </c>
      <c r="B337" s="58" t="str">
        <f>IF(LEN(Results!C336)=0,"",Results!C336)</f>
        <v/>
      </c>
      <c r="C337" s="36" t="str">
        <f>IF(LEN(Results!E334)=0,"",Results!E334)</f>
        <v/>
      </c>
      <c r="D337" s="69" t="str">
        <f>IF(LEN(Results!D334)=0,"",Results!D334)</f>
        <v/>
      </c>
      <c r="E337" s="22" t="str">
        <f>IF(ISBLANK(VLOOKUP($A337,Results!$B$4:$CJ$476,4+$E$4)),"",VLOOKUP($A337,Results!$B$4:$CJ$476,4+$E$4))</f>
        <v/>
      </c>
      <c r="F337"/>
      <c r="G337" s="23" t="str">
        <f>IF(ISBLANK(VLOOKUP($A337,Results!$B$4:$CJ$476,4+$G$4)),"",VLOOKUP($A337,Results!$B$4:$CJ$5168,4+$G$4))</f>
        <v/>
      </c>
      <c r="H337"/>
      <c r="I337" s="24" t="str">
        <f t="shared" si="5"/>
        <v/>
      </c>
    </row>
    <row r="338" spans="1:10" ht="24.75" customHeight="1" x14ac:dyDescent="0.35">
      <c r="A338" s="71">
        <v>332</v>
      </c>
      <c r="B338" s="58" t="str">
        <f>IF(LEN(Results!C337)=0,"",Results!C337)</f>
        <v/>
      </c>
      <c r="C338" s="36" t="str">
        <f>IF(LEN(Results!E335)=0,"",Results!E335)</f>
        <v/>
      </c>
      <c r="D338" s="69" t="str">
        <f>IF(LEN(Results!D335)=0,"",Results!D335)</f>
        <v/>
      </c>
      <c r="E338" s="22" t="str">
        <f>IF(ISBLANK(VLOOKUP($A338,Results!$B$4:$CJ$476,4+$E$4)),"",VLOOKUP($A338,Results!$B$4:$CJ$476,4+$E$4))</f>
        <v/>
      </c>
      <c r="F338"/>
      <c r="G338" s="23" t="str">
        <f>IF(ISBLANK(VLOOKUP($A338,Results!$B$4:$CJ$476,4+$G$4)),"",VLOOKUP($A338,Results!$B$4:$CJ$5168,4+$G$4))</f>
        <v/>
      </c>
      <c r="H338"/>
      <c r="I338" s="24" t="str">
        <f t="shared" si="5"/>
        <v/>
      </c>
    </row>
    <row r="339" spans="1:10" ht="24.75" customHeight="1" x14ac:dyDescent="0.35">
      <c r="A339" s="71">
        <v>333</v>
      </c>
      <c r="B339" s="58" t="str">
        <f>IF(LEN(Results!C338)=0,"",Results!C338)</f>
        <v/>
      </c>
      <c r="C339" s="36" t="str">
        <f>IF(LEN(Results!E336)=0,"",Results!E336)</f>
        <v/>
      </c>
      <c r="D339" s="69" t="str">
        <f>IF(LEN(Results!D336)=0,"",Results!D336)</f>
        <v/>
      </c>
      <c r="E339" s="22" t="str">
        <f>IF(ISBLANK(VLOOKUP($A339,Results!$B$4:$CJ$476,4+$E$4)),"",VLOOKUP($A339,Results!$B$4:$CJ$476,4+$E$4))</f>
        <v/>
      </c>
      <c r="F339"/>
      <c r="G339" s="23" t="str">
        <f>IF(ISBLANK(VLOOKUP($A339,Results!$B$4:$CJ$476,4+$G$4)),"",VLOOKUP($A339,Results!$B$4:$CJ$5168,4+$G$4))</f>
        <v/>
      </c>
      <c r="H339"/>
      <c r="I339" s="24" t="str">
        <f t="shared" si="5"/>
        <v/>
      </c>
    </row>
    <row r="340" spans="1:10" ht="24.75" customHeight="1" x14ac:dyDescent="0.35">
      <c r="A340" s="71">
        <v>334</v>
      </c>
      <c r="B340" s="58" t="str">
        <f>IF(LEN(Results!C339)=0,"",Results!C339)</f>
        <v/>
      </c>
      <c r="C340" s="36" t="str">
        <f>IF(LEN(Results!E337)=0,"",Results!E337)</f>
        <v/>
      </c>
      <c r="D340" s="69" t="str">
        <f>IF(LEN(Results!D337)=0,"",Results!D337)</f>
        <v/>
      </c>
      <c r="E340" s="22" t="str">
        <f>IF(ISBLANK(VLOOKUP($A340,Results!$B$4:$CJ$476,4+$E$4)),"",VLOOKUP($A340,Results!$B$4:$CJ$476,4+$E$4))</f>
        <v/>
      </c>
      <c r="F340"/>
      <c r="G340" s="23" t="str">
        <f>IF(ISBLANK(VLOOKUP($A340,Results!$B$4:$CJ$476,4+$G$4)),"",VLOOKUP($A340,Results!$B$4:$CJ$5168,4+$G$4))</f>
        <v/>
      </c>
      <c r="H340"/>
      <c r="I340" s="24" t="str">
        <f t="shared" si="5"/>
        <v/>
      </c>
    </row>
    <row r="341" spans="1:10" ht="24.75" customHeight="1" x14ac:dyDescent="0.35">
      <c r="A341"/>
      <c r="B341"/>
      <c r="C341"/>
      <c r="D341"/>
      <c r="E341"/>
      <c r="F341"/>
      <c r="G341"/>
      <c r="H341"/>
      <c r="I341"/>
      <c r="J341"/>
    </row>
    <row r="342" spans="1:10" ht="24.75" customHeight="1" x14ac:dyDescent="0.35">
      <c r="A342"/>
      <c r="B342"/>
      <c r="C342"/>
      <c r="D342"/>
      <c r="E342"/>
      <c r="F342"/>
      <c r="G342"/>
      <c r="H342"/>
      <c r="I342"/>
      <c r="J342"/>
    </row>
    <row r="343" spans="1:10" ht="24.75" customHeight="1" x14ac:dyDescent="0.35">
      <c r="A343"/>
      <c r="B343"/>
      <c r="C343"/>
      <c r="D343"/>
      <c r="E343"/>
      <c r="F343"/>
      <c r="G343"/>
      <c r="H343"/>
      <c r="I343"/>
      <c r="J343"/>
    </row>
    <row r="344" spans="1:10" ht="24.75" customHeight="1" x14ac:dyDescent="0.35">
      <c r="A344"/>
      <c r="B344"/>
      <c r="C344"/>
      <c r="D344"/>
      <c r="E344"/>
      <c r="F344"/>
      <c r="G344"/>
      <c r="H344"/>
      <c r="I344"/>
      <c r="J344"/>
    </row>
    <row r="345" spans="1:10" ht="24.75" customHeight="1" x14ac:dyDescent="0.35">
      <c r="A345"/>
      <c r="B345"/>
      <c r="C345"/>
      <c r="D345"/>
      <c r="E345"/>
      <c r="F345"/>
      <c r="G345"/>
      <c r="H345"/>
      <c r="I345"/>
      <c r="J345"/>
    </row>
    <row r="346" spans="1:10" ht="24.75" customHeight="1" x14ac:dyDescent="0.35">
      <c r="A346"/>
      <c r="B346"/>
      <c r="C346"/>
      <c r="D346"/>
      <c r="E346"/>
      <c r="F346"/>
      <c r="G346"/>
      <c r="H346"/>
      <c r="I346"/>
      <c r="J346"/>
    </row>
    <row r="347" spans="1:10" ht="24.75" customHeight="1" x14ac:dyDescent="0.35">
      <c r="A347"/>
      <c r="B347"/>
      <c r="C347"/>
      <c r="D347"/>
      <c r="E347"/>
      <c r="F347"/>
      <c r="G347"/>
      <c r="H347"/>
      <c r="I347"/>
      <c r="J347"/>
    </row>
    <row r="348" spans="1:10" ht="24.75" customHeight="1" x14ac:dyDescent="0.35">
      <c r="A348"/>
      <c r="B348"/>
      <c r="C348"/>
      <c r="D348"/>
      <c r="E348"/>
      <c r="F348"/>
      <c r="G348"/>
      <c r="H348"/>
      <c r="I348"/>
      <c r="J348"/>
    </row>
    <row r="349" spans="1:10" ht="24.75" customHeight="1" x14ac:dyDescent="0.35">
      <c r="A349"/>
      <c r="B349"/>
      <c r="C349"/>
      <c r="D349"/>
      <c r="E349"/>
      <c r="F349"/>
      <c r="G349"/>
      <c r="H349"/>
      <c r="I349"/>
      <c r="J349"/>
    </row>
    <row r="350" spans="1:10" ht="24.75" customHeight="1" x14ac:dyDescent="0.35">
      <c r="A350"/>
      <c r="B350"/>
      <c r="C350"/>
      <c r="D350"/>
      <c r="E350"/>
      <c r="F350"/>
      <c r="G350"/>
      <c r="H350"/>
      <c r="I350"/>
      <c r="J350"/>
    </row>
    <row r="351" spans="1:10" ht="24.75" customHeight="1" x14ac:dyDescent="0.35">
      <c r="A351"/>
      <c r="B351"/>
      <c r="C351"/>
      <c r="D351"/>
      <c r="E351"/>
      <c r="F351"/>
      <c r="G351"/>
      <c r="H351"/>
      <c r="I351"/>
      <c r="J351"/>
    </row>
    <row r="352" spans="1:10" ht="24.75" customHeight="1" x14ac:dyDescent="0.35">
      <c r="A352"/>
      <c r="B352"/>
      <c r="C352"/>
      <c r="D352"/>
      <c r="E352"/>
      <c r="F352"/>
      <c r="G352"/>
      <c r="H352"/>
      <c r="I352"/>
      <c r="J352"/>
    </row>
    <row r="353" spans="1:10" ht="24.75" customHeight="1" x14ac:dyDescent="0.35">
      <c r="A353"/>
      <c r="B353"/>
      <c r="C353"/>
      <c r="D353"/>
      <c r="E353"/>
      <c r="F353"/>
      <c r="G353"/>
      <c r="H353"/>
      <c r="I353"/>
      <c r="J353"/>
    </row>
    <row r="354" spans="1:10" ht="24.75" customHeight="1" x14ac:dyDescent="0.35">
      <c r="A354"/>
      <c r="B354"/>
      <c r="C354"/>
      <c r="D354"/>
      <c r="E354"/>
      <c r="F354"/>
      <c r="G354"/>
      <c r="H354"/>
      <c r="I354"/>
      <c r="J354"/>
    </row>
    <row r="355" spans="1:10" ht="24.75" customHeight="1" x14ac:dyDescent="0.35">
      <c r="A355"/>
      <c r="B355"/>
      <c r="C355"/>
      <c r="D355"/>
      <c r="E355"/>
      <c r="F355"/>
      <c r="G355"/>
      <c r="H355"/>
      <c r="I355"/>
      <c r="J355"/>
    </row>
    <row r="356" spans="1:10" ht="24.75" customHeight="1" x14ac:dyDescent="0.35">
      <c r="A356"/>
      <c r="B356"/>
      <c r="C356"/>
      <c r="D356"/>
      <c r="E356"/>
      <c r="F356"/>
      <c r="G356"/>
      <c r="H356"/>
      <c r="I356"/>
      <c r="J356"/>
    </row>
    <row r="357" spans="1:10" ht="24.75" customHeight="1" x14ac:dyDescent="0.35">
      <c r="A357"/>
      <c r="B357"/>
      <c r="C357"/>
      <c r="D357"/>
      <c r="E357"/>
      <c r="F357"/>
      <c r="G357"/>
      <c r="H357"/>
      <c r="I357"/>
      <c r="J357"/>
    </row>
    <row r="358" spans="1:10" ht="24.75" customHeight="1" x14ac:dyDescent="0.35">
      <c r="A358"/>
      <c r="B358"/>
      <c r="C358"/>
      <c r="D358"/>
      <c r="E358"/>
      <c r="F358"/>
      <c r="G358"/>
      <c r="H358"/>
      <c r="I358"/>
      <c r="J358"/>
    </row>
    <row r="359" spans="1:10" ht="24.75" customHeight="1" x14ac:dyDescent="0.35">
      <c r="A359"/>
      <c r="B359"/>
      <c r="C359"/>
      <c r="D359"/>
      <c r="E359"/>
      <c r="F359"/>
      <c r="G359"/>
      <c r="H359"/>
      <c r="I359"/>
      <c r="J359"/>
    </row>
    <row r="360" spans="1:10" ht="24.75" customHeight="1" x14ac:dyDescent="0.35">
      <c r="A360"/>
      <c r="B360"/>
      <c r="C360"/>
      <c r="D360"/>
      <c r="E360"/>
      <c r="F360"/>
      <c r="G360"/>
      <c r="H360"/>
      <c r="I360"/>
      <c r="J360"/>
    </row>
    <row r="361" spans="1:10" ht="24.75" customHeight="1" x14ac:dyDescent="0.35">
      <c r="A361"/>
      <c r="B361"/>
      <c r="C361"/>
      <c r="D361"/>
      <c r="E361"/>
      <c r="F361"/>
      <c r="G361"/>
      <c r="H361"/>
      <c r="I361"/>
      <c r="J361"/>
    </row>
    <row r="362" spans="1:10" ht="24.75" customHeight="1" x14ac:dyDescent="0.35">
      <c r="A362"/>
      <c r="B362"/>
      <c r="C362"/>
      <c r="D362"/>
      <c r="E362"/>
      <c r="F362"/>
      <c r="G362"/>
      <c r="H362"/>
      <c r="I362"/>
      <c r="J362"/>
    </row>
    <row r="363" spans="1:10" ht="24.75" customHeight="1" x14ac:dyDescent="0.35">
      <c r="A363"/>
      <c r="B363"/>
      <c r="C363"/>
      <c r="D363"/>
      <c r="E363"/>
      <c r="F363"/>
      <c r="G363"/>
      <c r="H363"/>
      <c r="I363"/>
      <c r="J363"/>
    </row>
    <row r="364" spans="1:10" ht="24.75" customHeight="1" x14ac:dyDescent="0.35">
      <c r="A364"/>
      <c r="B364"/>
      <c r="C364"/>
      <c r="D364"/>
      <c r="E364"/>
      <c r="F364"/>
      <c r="G364"/>
      <c r="H364"/>
      <c r="I364"/>
      <c r="J364"/>
    </row>
    <row r="365" spans="1:10" ht="24.75" customHeight="1" x14ac:dyDescent="0.35">
      <c r="A365"/>
      <c r="B365"/>
      <c r="C365"/>
      <c r="D365"/>
      <c r="E365"/>
      <c r="F365"/>
      <c r="G365"/>
      <c r="H365"/>
      <c r="I365"/>
      <c r="J365"/>
    </row>
    <row r="366" spans="1:10" ht="24.75" customHeight="1" x14ac:dyDescent="0.35">
      <c r="A366"/>
      <c r="B366"/>
      <c r="C366"/>
      <c r="D366"/>
      <c r="E366"/>
      <c r="F366"/>
      <c r="G366"/>
      <c r="H366"/>
      <c r="I366"/>
      <c r="J366"/>
    </row>
    <row r="367" spans="1:10" ht="24.75" customHeight="1" x14ac:dyDescent="0.35">
      <c r="A367"/>
      <c r="B367"/>
      <c r="C367"/>
      <c r="D367"/>
      <c r="E367"/>
      <c r="F367"/>
      <c r="G367"/>
      <c r="H367"/>
      <c r="I367"/>
      <c r="J367"/>
    </row>
    <row r="368" spans="1:10" ht="24.75" customHeight="1" x14ac:dyDescent="0.35">
      <c r="A368"/>
      <c r="B368"/>
      <c r="C368"/>
      <c r="D368"/>
      <c r="E368"/>
      <c r="F368"/>
      <c r="G368"/>
      <c r="H368"/>
      <c r="I368"/>
      <c r="J368"/>
    </row>
    <row r="369" spans="1:10" ht="24.75" customHeight="1" x14ac:dyDescent="0.35">
      <c r="A369"/>
      <c r="B369"/>
      <c r="C369"/>
      <c r="D369"/>
      <c r="E369"/>
      <c r="F369"/>
      <c r="G369"/>
      <c r="H369"/>
      <c r="I369"/>
      <c r="J369"/>
    </row>
    <row r="370" spans="1:10" ht="24.75" customHeight="1" x14ac:dyDescent="0.35">
      <c r="A370"/>
      <c r="B370"/>
      <c r="C370"/>
      <c r="D370"/>
      <c r="E370"/>
      <c r="F370"/>
      <c r="G370"/>
      <c r="H370"/>
      <c r="I370"/>
      <c r="J370"/>
    </row>
    <row r="371" spans="1:10" ht="24.75" customHeight="1" x14ac:dyDescent="0.35">
      <c r="A371"/>
      <c r="B371"/>
      <c r="C371"/>
      <c r="D371"/>
      <c r="E371"/>
      <c r="F371"/>
      <c r="G371"/>
      <c r="H371"/>
      <c r="I371"/>
      <c r="J371"/>
    </row>
    <row r="372" spans="1:10" ht="24.75" customHeight="1" x14ac:dyDescent="0.35">
      <c r="A372"/>
      <c r="B372"/>
      <c r="C372"/>
      <c r="D372"/>
      <c r="E372"/>
      <c r="F372"/>
      <c r="G372"/>
      <c r="H372"/>
      <c r="I372"/>
      <c r="J372"/>
    </row>
    <row r="373" spans="1:10" ht="24.75" customHeight="1" x14ac:dyDescent="0.35">
      <c r="A373"/>
      <c r="B373"/>
      <c r="C373"/>
      <c r="D373"/>
      <c r="E373"/>
      <c r="F373"/>
      <c r="G373"/>
      <c r="H373"/>
      <c r="I373"/>
      <c r="J373"/>
    </row>
    <row r="374" spans="1:10" ht="24.75" customHeight="1" x14ac:dyDescent="0.35">
      <c r="A374"/>
      <c r="B374"/>
      <c r="C374"/>
      <c r="D374"/>
      <c r="E374"/>
      <c r="F374"/>
      <c r="G374"/>
      <c r="H374"/>
      <c r="I374"/>
      <c r="J374"/>
    </row>
    <row r="375" spans="1:10" ht="24.75" customHeight="1" x14ac:dyDescent="0.35">
      <c r="A375"/>
      <c r="B375"/>
      <c r="C375"/>
      <c r="D375"/>
      <c r="E375"/>
      <c r="F375"/>
      <c r="G375"/>
      <c r="H375"/>
      <c r="I375"/>
      <c r="J375"/>
    </row>
    <row r="376" spans="1:10" ht="24.75" customHeight="1" x14ac:dyDescent="0.35">
      <c r="A376"/>
      <c r="B376"/>
      <c r="C376"/>
      <c r="D376"/>
      <c r="E376"/>
      <c r="F376"/>
      <c r="G376"/>
      <c r="H376"/>
      <c r="I376"/>
      <c r="J376"/>
    </row>
    <row r="377" spans="1:10" x14ac:dyDescent="0.35">
      <c r="A377"/>
      <c r="B377"/>
      <c r="C377"/>
      <c r="D377"/>
      <c r="E377"/>
      <c r="F377"/>
      <c r="G377"/>
      <c r="H377"/>
      <c r="I377"/>
      <c r="J377"/>
    </row>
    <row r="378" spans="1:10" ht="24.75" customHeight="1" x14ac:dyDescent="0.35">
      <c r="A378"/>
      <c r="B378"/>
      <c r="C378"/>
      <c r="D378"/>
      <c r="E378"/>
      <c r="F378"/>
      <c r="G378"/>
      <c r="H378"/>
      <c r="I378"/>
      <c r="J378"/>
    </row>
    <row r="379" spans="1:10" ht="24.75" customHeight="1" x14ac:dyDescent="0.35">
      <c r="A379"/>
      <c r="B379"/>
      <c r="C379"/>
      <c r="D379"/>
      <c r="E379"/>
      <c r="F379"/>
      <c r="G379"/>
      <c r="H379"/>
      <c r="I379"/>
      <c r="J379"/>
    </row>
    <row r="380" spans="1:10" ht="24.75" customHeight="1" x14ac:dyDescent="0.35">
      <c r="A380"/>
      <c r="B380"/>
      <c r="C380"/>
      <c r="D380"/>
      <c r="E380"/>
      <c r="F380"/>
      <c r="G380"/>
      <c r="H380"/>
      <c r="I380"/>
      <c r="J380"/>
    </row>
    <row r="381" spans="1:10" ht="24.75" customHeight="1" x14ac:dyDescent="0.35">
      <c r="A381"/>
      <c r="B381"/>
      <c r="C381"/>
      <c r="D381"/>
      <c r="E381"/>
      <c r="F381"/>
      <c r="G381"/>
      <c r="H381"/>
      <c r="I381"/>
      <c r="J381"/>
    </row>
    <row r="382" spans="1:10" ht="24.75" customHeight="1" x14ac:dyDescent="0.35">
      <c r="A382"/>
      <c r="B382"/>
      <c r="C382"/>
      <c r="D382"/>
      <c r="E382"/>
      <c r="F382"/>
      <c r="G382"/>
      <c r="H382"/>
      <c r="I382"/>
      <c r="J382"/>
    </row>
    <row r="383" spans="1:10" ht="24.75" customHeight="1" x14ac:dyDescent="0.35">
      <c r="A383"/>
      <c r="B383"/>
      <c r="C383"/>
      <c r="D383"/>
      <c r="E383"/>
      <c r="F383"/>
      <c r="G383"/>
      <c r="H383"/>
      <c r="I383"/>
      <c r="J383"/>
    </row>
    <row r="384" spans="1:10" ht="24.75" customHeight="1" x14ac:dyDescent="0.35">
      <c r="A384"/>
      <c r="B384"/>
      <c r="C384"/>
      <c r="D384"/>
      <c r="E384"/>
      <c r="F384"/>
      <c r="G384"/>
      <c r="H384"/>
      <c r="I384"/>
      <c r="J384"/>
    </row>
    <row r="385" spans="1:10" ht="24.75" customHeight="1" x14ac:dyDescent="0.35">
      <c r="A385"/>
      <c r="B385"/>
      <c r="C385"/>
      <c r="D385"/>
      <c r="E385"/>
      <c r="F385"/>
      <c r="G385"/>
      <c r="H385"/>
      <c r="I385"/>
      <c r="J385"/>
    </row>
    <row r="386" spans="1:10" ht="24.75" customHeight="1" x14ac:dyDescent="0.35">
      <c r="A386"/>
      <c r="B386"/>
      <c r="C386"/>
      <c r="D386"/>
      <c r="E386"/>
      <c r="F386"/>
      <c r="G386"/>
      <c r="H386"/>
      <c r="I386"/>
      <c r="J386"/>
    </row>
    <row r="387" spans="1:10" ht="24.75" customHeight="1" x14ac:dyDescent="0.35">
      <c r="A387"/>
      <c r="B387"/>
      <c r="C387"/>
      <c r="D387"/>
      <c r="E387"/>
      <c r="F387"/>
      <c r="G387"/>
      <c r="H387"/>
      <c r="I387"/>
      <c r="J387"/>
    </row>
    <row r="388" spans="1:10" ht="24.75" customHeight="1" x14ac:dyDescent="0.35">
      <c r="A388"/>
      <c r="B388"/>
      <c r="C388"/>
      <c r="D388"/>
      <c r="E388"/>
      <c r="F388"/>
      <c r="G388"/>
      <c r="H388"/>
      <c r="I388"/>
      <c r="J388"/>
    </row>
    <row r="389" spans="1:10" ht="24.75" customHeight="1" x14ac:dyDescent="0.35">
      <c r="A389"/>
      <c r="B389"/>
      <c r="C389"/>
      <c r="D389"/>
      <c r="E389"/>
      <c r="F389"/>
      <c r="G389"/>
      <c r="H389"/>
      <c r="I389"/>
      <c r="J389"/>
    </row>
    <row r="390" spans="1:10" ht="24.75" customHeight="1" x14ac:dyDescent="0.35">
      <c r="A390"/>
      <c r="B390"/>
      <c r="C390"/>
      <c r="D390"/>
      <c r="E390"/>
      <c r="F390"/>
      <c r="G390"/>
      <c r="H390"/>
      <c r="I390"/>
      <c r="J390"/>
    </row>
    <row r="391" spans="1:10" ht="24.75" customHeight="1" x14ac:dyDescent="0.35">
      <c r="A391"/>
      <c r="B391"/>
      <c r="C391"/>
      <c r="D391"/>
      <c r="E391"/>
      <c r="F391"/>
      <c r="G391"/>
      <c r="H391"/>
      <c r="I391"/>
      <c r="J391"/>
    </row>
    <row r="392" spans="1:10" ht="24.75" customHeight="1" x14ac:dyDescent="0.35">
      <c r="A392"/>
      <c r="B392"/>
      <c r="C392"/>
      <c r="D392"/>
      <c r="E392"/>
      <c r="F392"/>
      <c r="G392"/>
      <c r="H392"/>
      <c r="I392"/>
      <c r="J392"/>
    </row>
    <row r="393" spans="1:10" ht="24.75" customHeight="1" x14ac:dyDescent="0.35">
      <c r="A393"/>
      <c r="B393"/>
      <c r="C393"/>
      <c r="D393"/>
      <c r="E393"/>
      <c r="F393"/>
      <c r="G393"/>
      <c r="H393"/>
      <c r="I393"/>
      <c r="J393"/>
    </row>
    <row r="394" spans="1:10" ht="24.75" customHeight="1" x14ac:dyDescent="0.35">
      <c r="A394"/>
      <c r="B394"/>
      <c r="C394"/>
      <c r="D394"/>
      <c r="E394"/>
      <c r="F394"/>
      <c r="G394"/>
      <c r="H394"/>
      <c r="I394"/>
      <c r="J394"/>
    </row>
    <row r="395" spans="1:10" ht="24.75" customHeight="1" x14ac:dyDescent="0.35">
      <c r="A395"/>
      <c r="B395"/>
      <c r="C395"/>
      <c r="D395"/>
      <c r="E395"/>
      <c r="F395"/>
      <c r="G395"/>
      <c r="H395"/>
      <c r="I395"/>
      <c r="J395"/>
    </row>
    <row r="396" spans="1:10" ht="24.75" customHeight="1" x14ac:dyDescent="0.35">
      <c r="A396"/>
      <c r="B396"/>
      <c r="C396"/>
      <c r="D396"/>
      <c r="E396"/>
      <c r="F396"/>
      <c r="G396"/>
      <c r="H396"/>
      <c r="I396"/>
      <c r="J396"/>
    </row>
    <row r="397" spans="1:10" ht="24.75" customHeight="1" x14ac:dyDescent="0.35">
      <c r="A397"/>
      <c r="B397"/>
      <c r="C397"/>
      <c r="D397"/>
      <c r="E397"/>
      <c r="F397"/>
      <c r="G397"/>
      <c r="H397"/>
      <c r="I397"/>
      <c r="J397"/>
    </row>
    <row r="398" spans="1:10" ht="24.75" customHeight="1" x14ac:dyDescent="0.35">
      <c r="A398"/>
      <c r="B398"/>
      <c r="C398"/>
      <c r="D398"/>
      <c r="E398"/>
      <c r="F398"/>
      <c r="G398"/>
      <c r="H398"/>
      <c r="I398"/>
      <c r="J398"/>
    </row>
    <row r="399" spans="1:10" ht="24.75" customHeight="1" x14ac:dyDescent="0.35">
      <c r="A399"/>
      <c r="B399"/>
      <c r="C399"/>
      <c r="D399"/>
      <c r="E399"/>
      <c r="F399"/>
      <c r="G399"/>
      <c r="H399"/>
      <c r="I399"/>
      <c r="J399"/>
    </row>
    <row r="400" spans="1:10" ht="24.75" customHeight="1" x14ac:dyDescent="0.35">
      <c r="A400"/>
      <c r="B400"/>
      <c r="C400"/>
      <c r="D400"/>
      <c r="E400"/>
      <c r="F400"/>
      <c r="G400"/>
      <c r="H400"/>
      <c r="I400"/>
      <c r="J400"/>
    </row>
    <row r="401" spans="1:10" ht="24.75" customHeight="1" x14ac:dyDescent="0.35">
      <c r="A401"/>
      <c r="B401"/>
      <c r="C401"/>
      <c r="D401"/>
      <c r="E401"/>
      <c r="F401"/>
      <c r="G401"/>
      <c r="H401"/>
      <c r="I401"/>
      <c r="J401"/>
    </row>
    <row r="402" spans="1:10" ht="24.75" customHeight="1" x14ac:dyDescent="0.35">
      <c r="A402"/>
      <c r="B402"/>
      <c r="C402"/>
      <c r="D402"/>
      <c r="E402"/>
      <c r="F402"/>
      <c r="G402"/>
      <c r="H402"/>
      <c r="I402"/>
      <c r="J402"/>
    </row>
    <row r="403" spans="1:10" ht="24.75" customHeight="1" x14ac:dyDescent="0.35">
      <c r="A403"/>
      <c r="B403"/>
      <c r="C403"/>
      <c r="D403"/>
      <c r="E403"/>
      <c r="F403"/>
      <c r="G403"/>
      <c r="H403"/>
      <c r="I403"/>
      <c r="J403"/>
    </row>
    <row r="404" spans="1:10" ht="24.75" customHeight="1" x14ac:dyDescent="0.35">
      <c r="A404"/>
      <c r="B404"/>
      <c r="C404"/>
      <c r="D404"/>
      <c r="E404"/>
      <c r="F404"/>
      <c r="G404"/>
      <c r="H404"/>
      <c r="I404"/>
      <c r="J404"/>
    </row>
    <row r="405" spans="1:10" ht="24.75" customHeight="1" x14ac:dyDescent="0.35">
      <c r="A405"/>
      <c r="B405"/>
      <c r="C405"/>
      <c r="D405"/>
      <c r="E405"/>
      <c r="F405"/>
      <c r="G405"/>
      <c r="H405"/>
      <c r="I405"/>
      <c r="J405"/>
    </row>
    <row r="406" spans="1:10" ht="24.75" customHeight="1" x14ac:dyDescent="0.35">
      <c r="A406"/>
      <c r="B406"/>
      <c r="C406"/>
      <c r="D406"/>
      <c r="E406"/>
      <c r="F406"/>
      <c r="G406"/>
      <c r="H406"/>
      <c r="I406"/>
      <c r="J406"/>
    </row>
    <row r="407" spans="1:10" ht="24.75" customHeight="1" x14ac:dyDescent="0.35">
      <c r="A407"/>
      <c r="B407"/>
      <c r="C407"/>
      <c r="D407"/>
      <c r="E407"/>
      <c r="F407"/>
      <c r="G407"/>
      <c r="H407"/>
      <c r="I407"/>
      <c r="J407"/>
    </row>
    <row r="408" spans="1:10" ht="24.75" customHeight="1" x14ac:dyDescent="0.35">
      <c r="A408"/>
      <c r="B408"/>
      <c r="C408"/>
      <c r="D408"/>
      <c r="E408"/>
      <c r="F408"/>
      <c r="G408"/>
      <c r="H408"/>
      <c r="I408"/>
      <c r="J408"/>
    </row>
    <row r="409" spans="1:10" ht="24.75" customHeight="1" x14ac:dyDescent="0.35">
      <c r="A409"/>
      <c r="B409"/>
      <c r="C409"/>
      <c r="D409"/>
      <c r="E409"/>
      <c r="F409"/>
      <c r="G409"/>
      <c r="H409"/>
      <c r="I409"/>
      <c r="J409"/>
    </row>
    <row r="410" spans="1:10" ht="24.75" customHeight="1" x14ac:dyDescent="0.35">
      <c r="A410"/>
      <c r="B410"/>
      <c r="C410"/>
      <c r="D410"/>
      <c r="E410"/>
      <c r="F410"/>
      <c r="G410"/>
      <c r="H410"/>
      <c r="I410"/>
      <c r="J410"/>
    </row>
    <row r="411" spans="1:10" ht="24.75" customHeight="1" x14ac:dyDescent="0.35">
      <c r="A411"/>
      <c r="B411"/>
      <c r="C411"/>
      <c r="D411"/>
      <c r="E411"/>
      <c r="F411"/>
      <c r="G411"/>
      <c r="H411"/>
      <c r="I411"/>
      <c r="J411"/>
    </row>
    <row r="412" spans="1:10" ht="24.75" customHeight="1" x14ac:dyDescent="0.35">
      <c r="A412"/>
      <c r="B412"/>
      <c r="C412"/>
      <c r="D412"/>
      <c r="E412"/>
      <c r="F412"/>
      <c r="G412"/>
      <c r="H412"/>
      <c r="I412"/>
      <c r="J412"/>
    </row>
    <row r="413" spans="1:10" ht="24.75" customHeight="1" x14ac:dyDescent="0.35">
      <c r="A413"/>
      <c r="B413"/>
      <c r="C413"/>
      <c r="D413"/>
      <c r="E413"/>
      <c r="F413"/>
      <c r="G413"/>
      <c r="H413"/>
      <c r="I413"/>
      <c r="J413"/>
    </row>
    <row r="414" spans="1:10" ht="24.75" customHeight="1" x14ac:dyDescent="0.35">
      <c r="A414"/>
      <c r="B414"/>
      <c r="C414"/>
      <c r="D414"/>
      <c r="E414"/>
      <c r="F414"/>
      <c r="G414"/>
      <c r="H414"/>
      <c r="I414"/>
      <c r="J414"/>
    </row>
    <row r="415" spans="1:10" ht="24.75" customHeight="1" x14ac:dyDescent="0.35">
      <c r="A415"/>
      <c r="B415"/>
      <c r="C415"/>
      <c r="D415"/>
      <c r="E415"/>
      <c r="F415"/>
      <c r="G415"/>
      <c r="H415"/>
      <c r="I415"/>
      <c r="J415"/>
    </row>
    <row r="416" spans="1:10" ht="24.75" customHeight="1" x14ac:dyDescent="0.35">
      <c r="A416"/>
      <c r="B416"/>
      <c r="C416"/>
      <c r="D416"/>
      <c r="E416"/>
      <c r="F416"/>
      <c r="G416"/>
      <c r="H416"/>
      <c r="I416"/>
      <c r="J416"/>
    </row>
    <row r="417" spans="1:10" ht="24.75" customHeight="1" x14ac:dyDescent="0.35">
      <c r="A417"/>
      <c r="B417"/>
      <c r="C417"/>
      <c r="D417"/>
      <c r="E417"/>
      <c r="F417"/>
      <c r="G417"/>
      <c r="H417"/>
      <c r="I417"/>
      <c r="J417"/>
    </row>
    <row r="418" spans="1:10" ht="24.75" customHeight="1" x14ac:dyDescent="0.35">
      <c r="A418"/>
      <c r="B418"/>
      <c r="C418"/>
      <c r="D418"/>
      <c r="E418"/>
      <c r="F418"/>
      <c r="G418"/>
      <c r="H418"/>
      <c r="I418"/>
      <c r="J418"/>
    </row>
    <row r="419" spans="1:10" ht="24.75" customHeight="1" x14ac:dyDescent="0.35">
      <c r="A419"/>
      <c r="B419"/>
      <c r="C419"/>
      <c r="D419"/>
      <c r="E419"/>
      <c r="F419"/>
      <c r="G419"/>
      <c r="H419"/>
      <c r="I419"/>
      <c r="J419"/>
    </row>
    <row r="420" spans="1:10" ht="24.75" customHeight="1" x14ac:dyDescent="0.35">
      <c r="A420"/>
      <c r="B420"/>
      <c r="C420"/>
      <c r="D420"/>
      <c r="E420"/>
      <c r="F420"/>
      <c r="G420"/>
      <c r="H420"/>
      <c r="I420"/>
      <c r="J420"/>
    </row>
    <row r="421" spans="1:10" ht="24.75" customHeight="1" x14ac:dyDescent="0.35">
      <c r="A421"/>
      <c r="B421"/>
      <c r="C421"/>
      <c r="D421"/>
      <c r="E421"/>
      <c r="F421"/>
      <c r="G421"/>
      <c r="H421"/>
      <c r="I421"/>
      <c r="J421"/>
    </row>
    <row r="422" spans="1:10" ht="24.75" customHeight="1" x14ac:dyDescent="0.35">
      <c r="A422"/>
      <c r="B422"/>
      <c r="C422"/>
      <c r="D422"/>
      <c r="E422"/>
      <c r="F422"/>
      <c r="G422"/>
      <c r="H422"/>
      <c r="I422"/>
      <c r="J422"/>
    </row>
    <row r="423" spans="1:10" ht="24.75" customHeight="1" x14ac:dyDescent="0.35">
      <c r="A423"/>
      <c r="B423"/>
      <c r="C423"/>
      <c r="D423"/>
      <c r="E423"/>
      <c r="F423"/>
      <c r="G423"/>
      <c r="H423"/>
      <c r="I423"/>
      <c r="J423"/>
    </row>
    <row r="424" spans="1:10" ht="24.75" customHeight="1" x14ac:dyDescent="0.35">
      <c r="A424"/>
      <c r="B424"/>
      <c r="C424"/>
      <c r="D424"/>
      <c r="E424"/>
      <c r="F424"/>
      <c r="G424"/>
      <c r="H424"/>
      <c r="I424"/>
      <c r="J424"/>
    </row>
    <row r="425" spans="1:10" ht="24.75" customHeight="1" x14ac:dyDescent="0.35">
      <c r="A425"/>
      <c r="B425"/>
      <c r="C425"/>
      <c r="D425"/>
      <c r="E425"/>
      <c r="F425"/>
      <c r="G425"/>
      <c r="H425"/>
      <c r="I425"/>
      <c r="J425"/>
    </row>
    <row r="426" spans="1:10" ht="24.75" customHeight="1" x14ac:dyDescent="0.35">
      <c r="A426"/>
      <c r="B426"/>
      <c r="C426"/>
      <c r="D426"/>
      <c r="E426"/>
      <c r="F426"/>
      <c r="G426"/>
      <c r="H426"/>
      <c r="I426"/>
      <c r="J426"/>
    </row>
    <row r="427" spans="1:10" ht="24.75" customHeight="1" x14ac:dyDescent="0.35">
      <c r="A427"/>
      <c r="B427"/>
      <c r="C427"/>
      <c r="D427"/>
      <c r="E427"/>
      <c r="F427"/>
      <c r="G427"/>
      <c r="H427"/>
      <c r="I427"/>
      <c r="J427"/>
    </row>
    <row r="428" spans="1:10" ht="24.75" customHeight="1" x14ac:dyDescent="0.35">
      <c r="A428"/>
      <c r="B428"/>
      <c r="C428"/>
      <c r="D428"/>
      <c r="E428"/>
      <c r="F428"/>
      <c r="G428"/>
      <c r="H428"/>
      <c r="I428"/>
      <c r="J428"/>
    </row>
    <row r="429" spans="1:10" ht="24.75" customHeight="1" x14ac:dyDescent="0.35">
      <c r="A429"/>
      <c r="B429"/>
      <c r="C429"/>
      <c r="D429"/>
      <c r="E429"/>
      <c r="F429"/>
      <c r="G429"/>
      <c r="H429"/>
      <c r="I429"/>
      <c r="J429"/>
    </row>
    <row r="430" spans="1:10" ht="24.75" customHeight="1" x14ac:dyDescent="0.35">
      <c r="A430"/>
      <c r="B430"/>
      <c r="C430"/>
      <c r="D430"/>
      <c r="E430"/>
      <c r="F430"/>
      <c r="G430"/>
      <c r="H430"/>
      <c r="I430"/>
      <c r="J430"/>
    </row>
    <row r="431" spans="1:10" ht="24.75" customHeight="1" x14ac:dyDescent="0.35">
      <c r="A431"/>
      <c r="B431"/>
      <c r="C431"/>
      <c r="D431"/>
      <c r="E431"/>
      <c r="F431"/>
      <c r="G431"/>
      <c r="H431"/>
      <c r="I431"/>
      <c r="J431"/>
    </row>
    <row r="432" spans="1:10" ht="24.75" customHeight="1" x14ac:dyDescent="0.35">
      <c r="A432"/>
      <c r="B432"/>
      <c r="C432"/>
      <c r="D432"/>
      <c r="E432"/>
      <c r="F432"/>
      <c r="G432"/>
      <c r="H432"/>
      <c r="I432"/>
      <c r="J432"/>
    </row>
    <row r="433" spans="1:10" ht="24.75" customHeight="1" x14ac:dyDescent="0.35">
      <c r="A433"/>
      <c r="B433"/>
      <c r="C433"/>
      <c r="D433"/>
      <c r="E433"/>
      <c r="F433"/>
      <c r="G433"/>
      <c r="H433"/>
      <c r="I433"/>
      <c r="J433"/>
    </row>
    <row r="434" spans="1:10" ht="24.75" customHeight="1" x14ac:dyDescent="0.35">
      <c r="A434"/>
      <c r="B434"/>
      <c r="C434"/>
      <c r="D434"/>
      <c r="E434"/>
      <c r="F434"/>
      <c r="G434"/>
      <c r="H434"/>
      <c r="I434"/>
      <c r="J434"/>
    </row>
    <row r="435" spans="1:10" ht="24.75" customHeight="1" x14ac:dyDescent="0.35">
      <c r="A435"/>
      <c r="B435"/>
      <c r="C435"/>
      <c r="D435"/>
      <c r="E435"/>
      <c r="F435"/>
      <c r="G435"/>
      <c r="H435"/>
      <c r="I435"/>
      <c r="J435"/>
    </row>
    <row r="436" spans="1:10" ht="24.75" customHeight="1" x14ac:dyDescent="0.35">
      <c r="A436"/>
      <c r="B436"/>
      <c r="C436"/>
      <c r="D436"/>
      <c r="E436"/>
      <c r="F436"/>
      <c r="G436"/>
      <c r="H436"/>
      <c r="I436"/>
      <c r="J436"/>
    </row>
    <row r="437" spans="1:10" ht="24.75" customHeight="1" x14ac:dyDescent="0.35">
      <c r="A437"/>
      <c r="B437"/>
      <c r="C437"/>
      <c r="D437"/>
      <c r="E437"/>
      <c r="F437"/>
      <c r="G437"/>
      <c r="H437"/>
      <c r="I437"/>
      <c r="J437"/>
    </row>
    <row r="438" spans="1:10" ht="24.75" customHeight="1" x14ac:dyDescent="0.35">
      <c r="A438"/>
      <c r="B438"/>
      <c r="C438"/>
      <c r="D438"/>
      <c r="E438"/>
      <c r="F438"/>
      <c r="G438"/>
      <c r="H438"/>
      <c r="I438"/>
      <c r="J438"/>
    </row>
    <row r="439" spans="1:10" ht="24.75" customHeight="1" x14ac:dyDescent="0.35">
      <c r="A439"/>
      <c r="B439"/>
      <c r="C439"/>
      <c r="D439"/>
      <c r="E439"/>
      <c r="F439"/>
      <c r="G439"/>
      <c r="H439"/>
      <c r="I439"/>
      <c r="J439"/>
    </row>
    <row r="440" spans="1:10" ht="24.75" customHeight="1" x14ac:dyDescent="0.35">
      <c r="A440"/>
      <c r="B440"/>
      <c r="C440"/>
      <c r="D440"/>
      <c r="E440"/>
      <c r="F440"/>
      <c r="G440"/>
      <c r="H440"/>
      <c r="I440"/>
      <c r="J440"/>
    </row>
    <row r="441" spans="1:10" ht="24.75" customHeight="1" x14ac:dyDescent="0.35">
      <c r="A441"/>
      <c r="B441"/>
      <c r="C441"/>
      <c r="D441"/>
      <c r="E441"/>
      <c r="F441"/>
      <c r="G441"/>
      <c r="H441"/>
      <c r="I441"/>
      <c r="J441"/>
    </row>
    <row r="442" spans="1:10" ht="24.75" customHeight="1" x14ac:dyDescent="0.35">
      <c r="A442"/>
      <c r="B442"/>
      <c r="C442"/>
      <c r="D442"/>
      <c r="E442"/>
      <c r="F442"/>
      <c r="G442"/>
      <c r="H442"/>
      <c r="I442"/>
      <c r="J442"/>
    </row>
    <row r="443" spans="1:10" ht="24.75" customHeight="1" x14ac:dyDescent="0.35">
      <c r="A443"/>
      <c r="B443"/>
      <c r="C443"/>
      <c r="D443"/>
      <c r="E443"/>
      <c r="F443"/>
      <c r="G443"/>
      <c r="H443"/>
      <c r="I443"/>
      <c r="J443"/>
    </row>
    <row r="444" spans="1:10" ht="24.75" customHeight="1" x14ac:dyDescent="0.35">
      <c r="A444"/>
      <c r="B444"/>
      <c r="C444"/>
      <c r="D444"/>
      <c r="E444"/>
      <c r="F444"/>
      <c r="G444"/>
      <c r="H444"/>
      <c r="I444"/>
      <c r="J444"/>
    </row>
    <row r="445" spans="1:10" ht="24.75" customHeight="1" x14ac:dyDescent="0.35">
      <c r="A445"/>
      <c r="B445"/>
      <c r="C445"/>
      <c r="D445"/>
      <c r="E445"/>
      <c r="F445"/>
      <c r="G445"/>
      <c r="H445"/>
      <c r="I445"/>
      <c r="J445"/>
    </row>
    <row r="446" spans="1:10" ht="24.75" customHeight="1" x14ac:dyDescent="0.35">
      <c r="A446"/>
      <c r="B446"/>
      <c r="C446"/>
      <c r="D446"/>
      <c r="E446"/>
      <c r="F446"/>
      <c r="G446"/>
      <c r="H446"/>
      <c r="I446"/>
      <c r="J446"/>
    </row>
    <row r="447" spans="1:10" ht="24.75" customHeight="1" x14ac:dyDescent="0.35">
      <c r="A447"/>
      <c r="B447"/>
      <c r="C447"/>
      <c r="D447"/>
      <c r="E447"/>
      <c r="F447"/>
      <c r="G447"/>
      <c r="H447"/>
      <c r="I447"/>
      <c r="J447"/>
    </row>
    <row r="448" spans="1:10" ht="24.75" customHeight="1" x14ac:dyDescent="0.35">
      <c r="A448"/>
      <c r="B448"/>
      <c r="C448"/>
      <c r="D448"/>
      <c r="E448"/>
      <c r="F448"/>
      <c r="G448"/>
      <c r="H448"/>
      <c r="I448"/>
      <c r="J448"/>
    </row>
    <row r="449" spans="1:10" ht="24.75" customHeight="1" x14ac:dyDescent="0.35">
      <c r="A449"/>
      <c r="B449"/>
      <c r="C449"/>
      <c r="D449"/>
      <c r="E449"/>
      <c r="F449"/>
      <c r="G449"/>
      <c r="H449"/>
      <c r="I449"/>
      <c r="J449"/>
    </row>
    <row r="450" spans="1:10" ht="24.75" customHeight="1" x14ac:dyDescent="0.35">
      <c r="A450"/>
      <c r="B450"/>
      <c r="C450"/>
      <c r="D450"/>
      <c r="E450"/>
      <c r="F450"/>
      <c r="G450"/>
      <c r="H450"/>
      <c r="I450"/>
      <c r="J450"/>
    </row>
    <row r="451" spans="1:10" ht="24.75" customHeight="1" x14ac:dyDescent="0.35">
      <c r="A451"/>
      <c r="B451"/>
      <c r="C451"/>
      <c r="D451"/>
      <c r="E451"/>
      <c r="F451"/>
      <c r="G451"/>
      <c r="H451"/>
      <c r="I451"/>
      <c r="J451"/>
    </row>
    <row r="452" spans="1:10" ht="24.75" customHeight="1" x14ac:dyDescent="0.35">
      <c r="A452"/>
      <c r="B452"/>
      <c r="C452"/>
      <c r="D452"/>
      <c r="E452"/>
      <c r="F452"/>
      <c r="G452"/>
      <c r="H452"/>
      <c r="I452"/>
      <c r="J452"/>
    </row>
    <row r="453" spans="1:10" ht="24.75" customHeight="1" x14ac:dyDescent="0.35">
      <c r="A453"/>
      <c r="B453"/>
      <c r="C453"/>
      <c r="D453"/>
      <c r="E453"/>
      <c r="F453"/>
      <c r="G453"/>
      <c r="H453"/>
      <c r="I453"/>
      <c r="J453"/>
    </row>
    <row r="454" spans="1:10" ht="24.75" customHeight="1" x14ac:dyDescent="0.35">
      <c r="A454"/>
      <c r="B454"/>
      <c r="C454"/>
      <c r="D454"/>
      <c r="E454"/>
      <c r="F454"/>
      <c r="G454"/>
      <c r="H454"/>
      <c r="I454"/>
      <c r="J454"/>
    </row>
    <row r="455" spans="1:10" ht="24.75" customHeight="1" x14ac:dyDescent="0.35">
      <c r="A455"/>
      <c r="B455"/>
      <c r="C455"/>
      <c r="D455"/>
      <c r="E455"/>
      <c r="F455"/>
      <c r="G455"/>
      <c r="H455"/>
      <c r="I455"/>
      <c r="J455"/>
    </row>
    <row r="456" spans="1:10" ht="24.75" customHeight="1" x14ac:dyDescent="0.35">
      <c r="A456"/>
      <c r="B456"/>
      <c r="C456"/>
      <c r="D456"/>
      <c r="E456"/>
      <c r="F456"/>
      <c r="G456"/>
      <c r="H456"/>
      <c r="I456"/>
      <c r="J456"/>
    </row>
    <row r="457" spans="1:10" ht="24.75" customHeight="1" x14ac:dyDescent="0.35">
      <c r="A457"/>
      <c r="B457"/>
      <c r="C457"/>
      <c r="D457"/>
      <c r="E457"/>
      <c r="F457"/>
      <c r="G457"/>
      <c r="H457"/>
      <c r="I457"/>
      <c r="J457"/>
    </row>
    <row r="458" spans="1:10" ht="24.75" customHeight="1" x14ac:dyDescent="0.35">
      <c r="A458"/>
      <c r="B458"/>
      <c r="C458"/>
      <c r="D458"/>
      <c r="E458"/>
      <c r="F458"/>
      <c r="G458"/>
      <c r="H458"/>
      <c r="I458"/>
      <c r="J458"/>
    </row>
    <row r="459" spans="1:10" ht="24.75" customHeight="1" x14ac:dyDescent="0.35">
      <c r="A459"/>
      <c r="B459"/>
      <c r="C459"/>
      <c r="D459"/>
      <c r="E459"/>
      <c r="F459"/>
      <c r="G459"/>
      <c r="H459"/>
      <c r="I459"/>
      <c r="J459"/>
    </row>
    <row r="460" spans="1:10" ht="24.75" customHeight="1" x14ac:dyDescent="0.35">
      <c r="A460"/>
      <c r="B460"/>
      <c r="C460"/>
      <c r="D460"/>
      <c r="E460"/>
      <c r="F460"/>
      <c r="G460"/>
      <c r="H460"/>
      <c r="I460"/>
      <c r="J460"/>
    </row>
    <row r="461" spans="1:10" ht="24.75" customHeight="1" x14ac:dyDescent="0.35">
      <c r="A461"/>
      <c r="B461"/>
      <c r="C461"/>
      <c r="D461"/>
      <c r="E461"/>
      <c r="F461"/>
      <c r="G461"/>
      <c r="H461"/>
      <c r="I461"/>
      <c r="J461"/>
    </row>
    <row r="462" spans="1:10" ht="24.75" customHeight="1" x14ac:dyDescent="0.35">
      <c r="A462"/>
      <c r="B462"/>
      <c r="C462"/>
      <c r="D462"/>
      <c r="E462"/>
      <c r="F462"/>
      <c r="G462"/>
      <c r="H462"/>
      <c r="I462"/>
      <c r="J462"/>
    </row>
    <row r="463" spans="1:10" ht="24.75" customHeight="1" x14ac:dyDescent="0.35">
      <c r="A463"/>
      <c r="B463"/>
      <c r="C463"/>
      <c r="D463"/>
      <c r="E463"/>
      <c r="F463"/>
      <c r="G463"/>
      <c r="H463"/>
      <c r="I463"/>
      <c r="J463"/>
    </row>
    <row r="464" spans="1:10" ht="24.75" customHeight="1" x14ac:dyDescent="0.35">
      <c r="A464"/>
      <c r="B464"/>
      <c r="C464"/>
      <c r="D464"/>
      <c r="E464"/>
      <c r="F464"/>
      <c r="G464"/>
      <c r="H464"/>
      <c r="I464"/>
      <c r="J464"/>
    </row>
    <row r="465" spans="1:10" ht="24.75" customHeight="1" x14ac:dyDescent="0.35">
      <c r="A465"/>
      <c r="B465"/>
      <c r="C465"/>
      <c r="D465"/>
      <c r="E465"/>
      <c r="F465"/>
      <c r="G465"/>
      <c r="H465"/>
      <c r="I465"/>
      <c r="J465"/>
    </row>
    <row r="466" spans="1:10" ht="24.75" customHeight="1" x14ac:dyDescent="0.35">
      <c r="A466"/>
      <c r="B466"/>
      <c r="C466"/>
      <c r="D466"/>
      <c r="E466"/>
      <c r="F466"/>
      <c r="G466"/>
      <c r="H466"/>
      <c r="I466"/>
      <c r="J466"/>
    </row>
    <row r="467" spans="1:10" ht="24.75" customHeight="1" x14ac:dyDescent="0.35">
      <c r="A467"/>
      <c r="B467"/>
      <c r="C467"/>
      <c r="D467"/>
      <c r="E467"/>
      <c r="F467"/>
      <c r="G467"/>
      <c r="H467"/>
      <c r="I467"/>
      <c r="J467"/>
    </row>
    <row r="468" spans="1:10" ht="24.75" customHeight="1" x14ac:dyDescent="0.35">
      <c r="A468"/>
      <c r="B468"/>
      <c r="C468"/>
      <c r="D468"/>
      <c r="E468"/>
      <c r="F468"/>
      <c r="G468"/>
      <c r="H468"/>
      <c r="I468"/>
      <c r="J468"/>
    </row>
    <row r="469" spans="1:10" ht="24.75" customHeight="1" x14ac:dyDescent="0.35">
      <c r="A469"/>
      <c r="B469"/>
      <c r="C469"/>
      <c r="D469"/>
      <c r="E469"/>
      <c r="F469"/>
      <c r="G469"/>
      <c r="H469"/>
      <c r="I469"/>
      <c r="J469"/>
    </row>
    <row r="470" spans="1:10" ht="24.75" customHeight="1" x14ac:dyDescent="0.35">
      <c r="A470"/>
      <c r="B470"/>
      <c r="C470"/>
      <c r="D470"/>
      <c r="E470"/>
      <c r="F470"/>
      <c r="G470"/>
      <c r="H470"/>
      <c r="I470"/>
      <c r="J470"/>
    </row>
    <row r="471" spans="1:10" ht="24.75" customHeight="1" x14ac:dyDescent="0.35">
      <c r="A471"/>
      <c r="B471"/>
      <c r="C471"/>
      <c r="D471"/>
      <c r="E471"/>
      <c r="F471"/>
      <c r="G471"/>
      <c r="H471"/>
      <c r="I471"/>
      <c r="J471"/>
    </row>
    <row r="472" spans="1:10" ht="24.75" customHeight="1" x14ac:dyDescent="0.35">
      <c r="A472"/>
      <c r="B472"/>
      <c r="C472"/>
      <c r="D472"/>
      <c r="E472"/>
      <c r="F472"/>
      <c r="G472"/>
      <c r="H472"/>
      <c r="I472"/>
      <c r="J472"/>
    </row>
    <row r="473" spans="1:10" ht="24.75" customHeight="1" x14ac:dyDescent="0.35">
      <c r="A473"/>
      <c r="B473"/>
      <c r="C473"/>
      <c r="D473"/>
      <c r="E473"/>
      <c r="F473"/>
      <c r="G473"/>
      <c r="H473"/>
      <c r="I473"/>
      <c r="J473"/>
    </row>
    <row r="474" spans="1:10" ht="24.75" customHeight="1" x14ac:dyDescent="0.35">
      <c r="A474"/>
      <c r="B474"/>
      <c r="C474"/>
      <c r="D474"/>
      <c r="E474"/>
      <c r="F474"/>
      <c r="G474"/>
      <c r="H474"/>
      <c r="I474"/>
      <c r="J474"/>
    </row>
    <row r="475" spans="1:10" ht="24.75" customHeight="1" x14ac:dyDescent="0.35">
      <c r="A475"/>
      <c r="B475"/>
      <c r="C475"/>
      <c r="D475"/>
      <c r="E475"/>
      <c r="F475"/>
      <c r="G475"/>
      <c r="H475"/>
      <c r="I475"/>
      <c r="J475"/>
    </row>
    <row r="476" spans="1:10" ht="24.75" customHeight="1" x14ac:dyDescent="0.35">
      <c r="A476"/>
      <c r="B476"/>
      <c r="C476"/>
      <c r="D476"/>
      <c r="E476"/>
      <c r="F476"/>
      <c r="G476"/>
      <c r="H476"/>
      <c r="I476"/>
      <c r="J476"/>
    </row>
    <row r="477" spans="1:10" ht="24.75" customHeight="1" x14ac:dyDescent="0.35">
      <c r="A477"/>
      <c r="B477"/>
      <c r="C477"/>
      <c r="D477"/>
      <c r="E477"/>
      <c r="F477"/>
      <c r="G477"/>
      <c r="H477"/>
      <c r="I477"/>
      <c r="J477"/>
    </row>
    <row r="478" spans="1:10" ht="24.75" customHeight="1" x14ac:dyDescent="0.35">
      <c r="A478"/>
      <c r="B478"/>
      <c r="C478"/>
      <c r="D478"/>
      <c r="E478"/>
      <c r="F478"/>
      <c r="G478"/>
      <c r="H478"/>
      <c r="I478"/>
      <c r="J478"/>
    </row>
    <row r="479" spans="1:10" ht="24.75" customHeight="1" x14ac:dyDescent="0.35">
      <c r="A479"/>
      <c r="B479"/>
      <c r="C479"/>
      <c r="D479"/>
      <c r="E479"/>
      <c r="F479"/>
      <c r="G479"/>
      <c r="H479"/>
      <c r="I479"/>
      <c r="J479"/>
    </row>
    <row r="480" spans="1:10" ht="24.75" customHeight="1" x14ac:dyDescent="0.35">
      <c r="A480"/>
      <c r="B480"/>
      <c r="C480"/>
      <c r="D480"/>
      <c r="E480"/>
      <c r="F480"/>
      <c r="G480"/>
      <c r="H480"/>
      <c r="I480"/>
      <c r="J480"/>
    </row>
    <row r="481" spans="1:10" ht="24.75" customHeight="1" x14ac:dyDescent="0.35">
      <c r="A481"/>
      <c r="B481"/>
      <c r="C481"/>
      <c r="D481"/>
      <c r="E481"/>
      <c r="F481"/>
      <c r="G481"/>
      <c r="H481"/>
      <c r="I481"/>
      <c r="J481"/>
    </row>
    <row r="482" spans="1:10" ht="24.75" customHeight="1" x14ac:dyDescent="0.35">
      <c r="A482"/>
      <c r="B482"/>
      <c r="C482"/>
      <c r="D482"/>
      <c r="E482"/>
      <c r="F482"/>
      <c r="G482"/>
      <c r="H482"/>
      <c r="I482"/>
      <c r="J482"/>
    </row>
    <row r="483" spans="1:10" ht="24.75" customHeight="1" x14ac:dyDescent="0.35">
      <c r="A483"/>
      <c r="B483"/>
      <c r="C483"/>
      <c r="D483"/>
      <c r="E483"/>
      <c r="F483"/>
      <c r="G483"/>
      <c r="H483"/>
      <c r="I483"/>
      <c r="J483"/>
    </row>
    <row r="484" spans="1:10" ht="24.75" customHeight="1" x14ac:dyDescent="0.35">
      <c r="A484"/>
      <c r="B484"/>
      <c r="C484"/>
      <c r="D484"/>
      <c r="E484"/>
      <c r="F484"/>
      <c r="G484"/>
      <c r="H484"/>
      <c r="I484"/>
      <c r="J484"/>
    </row>
    <row r="485" spans="1:10" ht="24.75" customHeight="1" x14ac:dyDescent="0.35">
      <c r="A485"/>
      <c r="B485"/>
      <c r="C485"/>
      <c r="D485"/>
      <c r="E485"/>
      <c r="F485"/>
      <c r="G485"/>
      <c r="H485"/>
      <c r="I485"/>
      <c r="J485"/>
    </row>
    <row r="486" spans="1:10" ht="24.75" customHeight="1" x14ac:dyDescent="0.35">
      <c r="A486"/>
      <c r="B486"/>
      <c r="C486"/>
      <c r="D486"/>
      <c r="E486"/>
      <c r="F486"/>
      <c r="G486"/>
      <c r="H486"/>
      <c r="I486"/>
      <c r="J486"/>
    </row>
    <row r="487" spans="1:10" ht="24.75" customHeight="1" x14ac:dyDescent="0.35">
      <c r="A487"/>
      <c r="B487"/>
      <c r="C487"/>
      <c r="D487"/>
      <c r="E487"/>
      <c r="F487"/>
      <c r="G487"/>
      <c r="H487"/>
      <c r="I487"/>
      <c r="J487"/>
    </row>
    <row r="488" spans="1:10" ht="24.75" customHeight="1" x14ac:dyDescent="0.35">
      <c r="A488"/>
      <c r="B488"/>
      <c r="C488"/>
      <c r="D488"/>
      <c r="E488"/>
      <c r="F488"/>
      <c r="G488"/>
      <c r="H488"/>
      <c r="I488"/>
      <c r="J488"/>
    </row>
    <row r="489" spans="1:10" ht="24.75" customHeight="1" x14ac:dyDescent="0.35">
      <c r="A489"/>
      <c r="B489"/>
      <c r="C489"/>
      <c r="D489"/>
      <c r="E489"/>
      <c r="F489"/>
      <c r="G489"/>
      <c r="H489"/>
      <c r="I489"/>
      <c r="J489"/>
    </row>
    <row r="490" spans="1:10" ht="24.75" customHeight="1" x14ac:dyDescent="0.35">
      <c r="A490"/>
      <c r="B490"/>
      <c r="C490"/>
      <c r="D490"/>
      <c r="E490"/>
      <c r="F490"/>
      <c r="G490"/>
      <c r="H490"/>
      <c r="I490"/>
      <c r="J490"/>
    </row>
    <row r="491" spans="1:10" ht="24.75" customHeight="1" x14ac:dyDescent="0.35">
      <c r="A491"/>
      <c r="B491"/>
      <c r="C491"/>
      <c r="D491"/>
      <c r="E491"/>
      <c r="F491"/>
      <c r="G491"/>
      <c r="H491"/>
      <c r="I491"/>
      <c r="J491"/>
    </row>
    <row r="492" spans="1:10" ht="24.75" customHeight="1" x14ac:dyDescent="0.35">
      <c r="A492"/>
      <c r="B492"/>
      <c r="C492"/>
      <c r="D492"/>
      <c r="E492"/>
      <c r="F492"/>
      <c r="G492"/>
      <c r="H492"/>
      <c r="I492"/>
      <c r="J492"/>
    </row>
    <row r="493" spans="1:10" ht="24.75" customHeight="1" x14ac:dyDescent="0.35">
      <c r="A493"/>
      <c r="B493"/>
      <c r="C493"/>
      <c r="D493"/>
      <c r="E493"/>
      <c r="F493"/>
      <c r="G493"/>
      <c r="H493"/>
      <c r="I493"/>
      <c r="J493"/>
    </row>
    <row r="494" spans="1:10" ht="24.75" customHeight="1" x14ac:dyDescent="0.35">
      <c r="A494"/>
      <c r="B494"/>
      <c r="C494"/>
      <c r="D494"/>
      <c r="E494"/>
      <c r="F494"/>
      <c r="G494"/>
      <c r="H494"/>
      <c r="I494"/>
      <c r="J494"/>
    </row>
    <row r="495" spans="1:10" ht="24.75" customHeight="1" x14ac:dyDescent="0.35">
      <c r="A495"/>
      <c r="B495"/>
      <c r="C495"/>
      <c r="D495"/>
      <c r="E495"/>
      <c r="F495"/>
      <c r="G495"/>
      <c r="H495"/>
      <c r="I495"/>
      <c r="J495"/>
    </row>
    <row r="496" spans="1:10" ht="24.75" customHeight="1" x14ac:dyDescent="0.35">
      <c r="A496"/>
      <c r="B496"/>
      <c r="C496"/>
      <c r="D496"/>
      <c r="E496"/>
      <c r="F496"/>
      <c r="G496"/>
      <c r="H496"/>
      <c r="I496"/>
      <c r="J496"/>
    </row>
    <row r="497" spans="1:10" ht="24.75" customHeight="1" x14ac:dyDescent="0.35">
      <c r="A497"/>
      <c r="B497"/>
      <c r="C497"/>
      <c r="D497"/>
      <c r="E497"/>
      <c r="F497"/>
      <c r="G497"/>
      <c r="H497"/>
      <c r="I497"/>
      <c r="J497"/>
    </row>
    <row r="498" spans="1:10" ht="24.75" customHeight="1" x14ac:dyDescent="0.35">
      <c r="A498"/>
      <c r="B498"/>
      <c r="C498"/>
      <c r="D498"/>
      <c r="E498"/>
      <c r="F498"/>
      <c r="G498"/>
      <c r="H498"/>
      <c r="I498"/>
      <c r="J498"/>
    </row>
    <row r="499" spans="1:10" ht="24.75" customHeight="1" x14ac:dyDescent="0.35">
      <c r="A499"/>
      <c r="B499"/>
      <c r="C499"/>
      <c r="D499"/>
      <c r="E499"/>
      <c r="F499"/>
      <c r="G499"/>
      <c r="H499"/>
      <c r="I499"/>
      <c r="J499"/>
    </row>
    <row r="500" spans="1:10" ht="24.75" customHeight="1" x14ac:dyDescent="0.35">
      <c r="A500"/>
      <c r="B500"/>
      <c r="C500"/>
      <c r="D500"/>
      <c r="E500"/>
      <c r="F500"/>
      <c r="G500"/>
      <c r="H500"/>
      <c r="I500"/>
      <c r="J500"/>
    </row>
    <row r="501" spans="1:10" ht="24.75" customHeight="1" x14ac:dyDescent="0.35">
      <c r="A501"/>
      <c r="B501"/>
      <c r="C501"/>
      <c r="D501"/>
      <c r="E501"/>
      <c r="F501"/>
      <c r="G501"/>
      <c r="H501"/>
      <c r="I501"/>
      <c r="J501"/>
    </row>
    <row r="502" spans="1:10" ht="24.75" customHeight="1" x14ac:dyDescent="0.35">
      <c r="A502"/>
      <c r="B502"/>
      <c r="C502"/>
      <c r="D502"/>
      <c r="E502"/>
      <c r="F502"/>
      <c r="G502"/>
      <c r="H502"/>
      <c r="I502"/>
      <c r="J502"/>
    </row>
    <row r="503" spans="1:10" ht="24.75" customHeight="1" x14ac:dyDescent="0.35">
      <c r="A503"/>
      <c r="B503"/>
      <c r="C503"/>
      <c r="D503"/>
      <c r="E503"/>
      <c r="F503"/>
      <c r="G503"/>
      <c r="H503"/>
      <c r="I503"/>
      <c r="J503"/>
    </row>
    <row r="504" spans="1:10" ht="24.75" customHeight="1" x14ac:dyDescent="0.35">
      <c r="A504"/>
      <c r="B504"/>
      <c r="C504"/>
      <c r="D504"/>
      <c r="E504"/>
      <c r="F504"/>
      <c r="G504"/>
      <c r="H504"/>
      <c r="I504"/>
      <c r="J504"/>
    </row>
    <row r="505" spans="1:10" ht="24.75" customHeight="1" x14ac:dyDescent="0.35">
      <c r="A505"/>
      <c r="B505"/>
      <c r="C505"/>
      <c r="D505"/>
      <c r="E505"/>
      <c r="F505"/>
      <c r="G505"/>
      <c r="H505"/>
      <c r="I505"/>
      <c r="J505"/>
    </row>
    <row r="506" spans="1:10" ht="24.75" customHeight="1" x14ac:dyDescent="0.35">
      <c r="A506"/>
      <c r="B506"/>
      <c r="C506"/>
      <c r="D506"/>
      <c r="E506"/>
      <c r="F506"/>
      <c r="G506"/>
      <c r="H506"/>
      <c r="I506"/>
      <c r="J506"/>
    </row>
    <row r="507" spans="1:10" ht="24.75" customHeight="1" x14ac:dyDescent="0.35">
      <c r="A507"/>
      <c r="B507"/>
      <c r="C507"/>
      <c r="D507"/>
      <c r="E507"/>
      <c r="F507"/>
      <c r="G507"/>
      <c r="H507"/>
      <c r="I507"/>
      <c r="J507"/>
    </row>
    <row r="508" spans="1:10" ht="24.75" customHeight="1" x14ac:dyDescent="0.35">
      <c r="A508"/>
      <c r="B508"/>
      <c r="C508"/>
      <c r="D508"/>
      <c r="E508"/>
      <c r="F508"/>
      <c r="G508"/>
      <c r="H508"/>
      <c r="I508"/>
      <c r="J508"/>
    </row>
    <row r="509" spans="1:10" ht="24.75" customHeight="1" x14ac:dyDescent="0.35">
      <c r="A509"/>
      <c r="B509"/>
      <c r="C509"/>
      <c r="D509"/>
      <c r="E509"/>
      <c r="F509"/>
      <c r="G509"/>
      <c r="H509"/>
      <c r="I509"/>
      <c r="J509"/>
    </row>
    <row r="510" spans="1:10" ht="24.75" customHeight="1" x14ac:dyDescent="0.35">
      <c r="A510"/>
      <c r="B510"/>
      <c r="C510"/>
      <c r="D510"/>
      <c r="E510"/>
      <c r="F510"/>
      <c r="G510"/>
      <c r="H510"/>
      <c r="I510"/>
      <c r="J510"/>
    </row>
    <row r="511" spans="1:10" ht="24.75" customHeight="1" x14ac:dyDescent="0.35">
      <c r="A511"/>
      <c r="B511"/>
      <c r="C511"/>
      <c r="D511"/>
      <c r="E511"/>
      <c r="F511"/>
      <c r="G511"/>
      <c r="H511"/>
      <c r="I511"/>
      <c r="J511"/>
    </row>
    <row r="512" spans="1:10" ht="24.75" customHeight="1" x14ac:dyDescent="0.35">
      <c r="A512"/>
      <c r="B512"/>
      <c r="C512"/>
      <c r="D512"/>
      <c r="E512"/>
      <c r="F512"/>
      <c r="G512"/>
      <c r="H512"/>
      <c r="I512"/>
      <c r="J512"/>
    </row>
    <row r="513" spans="1:10" ht="24.75" customHeight="1" x14ac:dyDescent="0.35">
      <c r="A513"/>
      <c r="B513"/>
      <c r="C513"/>
      <c r="D513"/>
      <c r="E513"/>
      <c r="F513"/>
      <c r="G513"/>
      <c r="H513"/>
      <c r="I513"/>
      <c r="J513"/>
    </row>
    <row r="514" spans="1:10" ht="24.75" customHeight="1" x14ac:dyDescent="0.35">
      <c r="A514"/>
      <c r="B514"/>
      <c r="C514"/>
      <c r="D514"/>
      <c r="E514"/>
      <c r="F514"/>
      <c r="G514"/>
      <c r="H514"/>
      <c r="I514"/>
      <c r="J514"/>
    </row>
    <row r="515" spans="1:10" ht="24.75" customHeight="1" x14ac:dyDescent="0.35">
      <c r="A515"/>
      <c r="B515"/>
      <c r="C515"/>
      <c r="D515"/>
      <c r="E515"/>
      <c r="F515"/>
      <c r="G515"/>
      <c r="H515"/>
      <c r="I515"/>
      <c r="J515"/>
    </row>
    <row r="516" spans="1:10" ht="24.75" customHeight="1" x14ac:dyDescent="0.35">
      <c r="A516"/>
      <c r="B516"/>
      <c r="C516"/>
      <c r="D516"/>
      <c r="E516"/>
      <c r="F516"/>
      <c r="G516"/>
      <c r="H516"/>
      <c r="I516"/>
      <c r="J516"/>
    </row>
    <row r="517" spans="1:10" ht="24.75" customHeight="1" x14ac:dyDescent="0.35">
      <c r="A517"/>
      <c r="B517"/>
      <c r="C517"/>
      <c r="D517"/>
      <c r="E517"/>
      <c r="F517"/>
      <c r="G517"/>
      <c r="H517"/>
      <c r="I517"/>
      <c r="J517"/>
    </row>
    <row r="518" spans="1:10" ht="24.75" customHeight="1" x14ac:dyDescent="0.35">
      <c r="A518"/>
      <c r="B518"/>
      <c r="C518"/>
      <c r="D518"/>
      <c r="E518"/>
      <c r="F518"/>
      <c r="G518"/>
      <c r="H518"/>
      <c r="I518"/>
      <c r="J518"/>
    </row>
    <row r="519" spans="1:10" ht="24.75" customHeight="1" x14ac:dyDescent="0.35">
      <c r="A519"/>
      <c r="B519"/>
      <c r="C519"/>
      <c r="D519"/>
      <c r="E519"/>
      <c r="F519"/>
      <c r="G519"/>
      <c r="H519"/>
      <c r="I519"/>
      <c r="J519"/>
    </row>
    <row r="520" spans="1:10" ht="24.75" customHeight="1" x14ac:dyDescent="0.35">
      <c r="A520"/>
      <c r="B520"/>
      <c r="C520"/>
      <c r="D520"/>
      <c r="E520"/>
      <c r="F520"/>
      <c r="G520"/>
      <c r="H520"/>
      <c r="I520"/>
      <c r="J520"/>
    </row>
    <row r="521" spans="1:10" ht="24.75" customHeight="1" x14ac:dyDescent="0.35">
      <c r="A521"/>
      <c r="B521"/>
      <c r="C521"/>
      <c r="D521"/>
      <c r="E521"/>
      <c r="F521"/>
      <c r="G521"/>
      <c r="H521"/>
      <c r="I521"/>
      <c r="J521"/>
    </row>
    <row r="522" spans="1:10" ht="24.75" customHeight="1" x14ac:dyDescent="0.35">
      <c r="A522"/>
      <c r="B522"/>
      <c r="C522"/>
      <c r="D522"/>
      <c r="E522"/>
      <c r="F522"/>
      <c r="G522"/>
      <c r="H522"/>
      <c r="I522"/>
      <c r="J522"/>
    </row>
    <row r="523" spans="1:10" ht="24.75" customHeight="1" x14ac:dyDescent="0.35">
      <c r="A523"/>
      <c r="B523"/>
      <c r="C523"/>
      <c r="D523"/>
      <c r="E523"/>
      <c r="F523"/>
      <c r="G523"/>
      <c r="H523"/>
      <c r="I523"/>
      <c r="J523"/>
    </row>
    <row r="524" spans="1:10" ht="24.75" customHeight="1" x14ac:dyDescent="0.35">
      <c r="A524"/>
      <c r="B524"/>
      <c r="C524"/>
      <c r="D524"/>
      <c r="E524"/>
      <c r="F524"/>
      <c r="G524"/>
      <c r="H524"/>
      <c r="I524"/>
      <c r="J524"/>
    </row>
    <row r="525" spans="1:10" x14ac:dyDescent="0.35">
      <c r="A525"/>
      <c r="B525"/>
      <c r="C525"/>
      <c r="D525"/>
      <c r="E525"/>
      <c r="F525"/>
      <c r="G525"/>
      <c r="H525"/>
      <c r="I525"/>
      <c r="J525"/>
    </row>
    <row r="526" spans="1:10" x14ac:dyDescent="0.35">
      <c r="A526"/>
      <c r="B526"/>
      <c r="C526"/>
      <c r="D526"/>
      <c r="E526"/>
      <c r="F526"/>
      <c r="G526"/>
      <c r="H526"/>
      <c r="I526"/>
      <c r="J526"/>
    </row>
    <row r="527" spans="1:10" x14ac:dyDescent="0.35">
      <c r="A527"/>
      <c r="B527"/>
      <c r="C527"/>
      <c r="D527"/>
      <c r="E527"/>
      <c r="F527"/>
      <c r="G527"/>
      <c r="H527"/>
      <c r="I527"/>
      <c r="J527"/>
    </row>
  </sheetData>
  <sheetProtection sheet="1" autoFilter="0"/>
  <autoFilter ref="B4:B524" xr:uid="{A341A73F-B85D-4BEE-945B-0DE4F2177D35}"/>
  <mergeCells count="4">
    <mergeCell ref="C1:I1"/>
    <mergeCell ref="C2:I2"/>
    <mergeCell ref="I4:I6"/>
    <mergeCell ref="B4:B6"/>
  </mergeCells>
  <conditionalFormatting sqref="I8:I21 I23:I36 I38:I59 I61:I79 I81:I104 I106:I127 I129:I137 I139:I155 I157:I160 I162:I172 I174:I178 I180:I192 I194:I206 I208:I211 I213:I232 I234:I239 I241:I247 I249:I254 I256:I262 I264:I340">
    <cfRule type="expression" dxfId="1" priority="153" stopIfTrue="1">
      <formula>OR(E8="",G8="")</formula>
    </cfRule>
    <cfRule type="expression" dxfId="0" priority="263" stopIfTrue="1">
      <formula>OR($I8&gt;25,$I8&lt;-25)</formula>
    </cfRule>
  </conditionalFormatting>
  <pageMargins left="0.78740157480314965" right="0.39370078740157483" top="0.39370078740157483" bottom="0.39370078740157483" header="0.31496062992125984" footer="0.31496062992125984"/>
  <pageSetup paperSize="9" scale="65" fitToHeight="19" orientation="portrait" r:id="rId1"/>
  <rowBreaks count="2" manualBreakCount="2">
    <brk id="138" min="2" max="8" man="1"/>
    <brk id="490" min="2"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Drop Down 1">
              <controlPr defaultSize="0" autoLine="0" autoPict="0">
                <anchor moveWithCells="1">
                  <from>
                    <xdr:col>3</xdr:col>
                    <xdr:colOff>2901950</xdr:colOff>
                    <xdr:row>2</xdr:row>
                    <xdr:rowOff>101600</xdr:rowOff>
                  </from>
                  <to>
                    <xdr:col>5</xdr:col>
                    <xdr:colOff>0</xdr:colOff>
                    <xdr:row>4</xdr:row>
                    <xdr:rowOff>12700</xdr:rowOff>
                  </to>
                </anchor>
              </controlPr>
            </control>
          </mc:Choice>
        </mc:AlternateContent>
        <mc:AlternateContent xmlns:mc="http://schemas.openxmlformats.org/markup-compatibility/2006">
          <mc:Choice Requires="x14">
            <control shapeId="23555" r:id="rId5" name="Drop Down 3">
              <controlPr defaultSize="0" autoLine="0" autoPict="0">
                <anchor moveWithCells="1">
                  <from>
                    <xdr:col>6</xdr:col>
                    <xdr:colOff>25400</xdr:colOff>
                    <xdr:row>2</xdr:row>
                    <xdr:rowOff>101600</xdr:rowOff>
                  </from>
                  <to>
                    <xdr:col>8</xdr:col>
                    <xdr:colOff>88900</xdr:colOff>
                    <xdr:row>4</xdr:row>
                    <xdr:rowOff>25400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74AA9-2252-46A2-92C9-42979F00006C}">
  <sheetPr codeName="Sheet4">
    <tabColor theme="6" tint="-0.499984740745262"/>
    <pageSetUpPr fitToPage="1"/>
  </sheetPr>
  <dimension ref="A1:U501"/>
  <sheetViews>
    <sheetView showGridLines="0" showRowColHeaders="0" zoomScale="80" zoomScaleNormal="80" workbookViewId="0">
      <pane xSplit="12" ySplit="4" topLeftCell="M24" activePane="bottomRight" state="frozen"/>
      <selection pane="topRight" activeCell="M1" sqref="M1"/>
      <selection pane="bottomLeft" activeCell="A5" sqref="A5"/>
      <selection pane="bottomRight" activeCell="N64" sqref="N64"/>
    </sheetView>
  </sheetViews>
  <sheetFormatPr defaultColWidth="9.08984375" defaultRowHeight="10.5" customHeight="1" x14ac:dyDescent="0.2"/>
  <cols>
    <col min="1" max="1" width="6.08984375" style="17" customWidth="1"/>
    <col min="2" max="2" width="16" style="16" bestFit="1" customWidth="1"/>
    <col min="3" max="5" width="9.08984375" style="16"/>
    <col min="6" max="7" width="8.1796875" style="17" customWidth="1"/>
    <col min="8" max="8" width="9.08984375" style="17"/>
    <col min="9" max="9" width="9.08984375" style="16"/>
    <col min="10" max="10" width="10.36328125" style="16" customWidth="1"/>
    <col min="11" max="20" width="9.08984375" style="16"/>
    <col min="21" max="21" width="63.81640625" style="16" customWidth="1"/>
    <col min="22" max="16384" width="9.08984375" style="16"/>
  </cols>
  <sheetData>
    <row r="1" spans="1:21" ht="26.25" customHeight="1" x14ac:dyDescent="0.2">
      <c r="A1" s="80" t="s">
        <v>98</v>
      </c>
      <c r="B1" s="80"/>
      <c r="C1" s="80"/>
      <c r="D1" s="80"/>
      <c r="E1" s="80"/>
      <c r="F1" s="80"/>
      <c r="G1" s="80"/>
      <c r="H1" s="80"/>
      <c r="I1" s="80"/>
      <c r="J1" s="80"/>
      <c r="K1" s="80"/>
      <c r="L1" s="80"/>
    </row>
    <row r="2" spans="1:21" ht="20" x14ac:dyDescent="0.4">
      <c r="A2" s="72"/>
      <c r="B2" s="3" t="s">
        <v>317</v>
      </c>
      <c r="C2" s="3"/>
      <c r="D2" s="3"/>
    </row>
    <row r="3" spans="1:21" ht="12.75" customHeight="1" x14ac:dyDescent="0.2"/>
    <row r="4" spans="1:21" ht="12.75" customHeight="1" x14ac:dyDescent="0.2">
      <c r="C4" s="74">
        <v>219</v>
      </c>
    </row>
    <row r="5" spans="1:21" ht="12.75" customHeight="1" x14ac:dyDescent="0.2">
      <c r="A5" s="27"/>
      <c r="B5" s="26"/>
      <c r="C5" s="26" t="s">
        <v>94</v>
      </c>
      <c r="D5" s="26"/>
      <c r="E5" s="26"/>
      <c r="F5" s="27" t="s">
        <v>95</v>
      </c>
      <c r="G5" s="27" t="s">
        <v>96</v>
      </c>
      <c r="H5" s="27" t="s">
        <v>97</v>
      </c>
      <c r="I5" s="26"/>
      <c r="J5" s="26"/>
      <c r="K5" s="26"/>
      <c r="L5" s="26"/>
      <c r="U5" s="8" t="str">
        <f>Results!D4</f>
        <v>PHYSICAL HEALTH</v>
      </c>
    </row>
    <row r="6" spans="1:21" ht="10.5" customHeight="1" x14ac:dyDescent="0.2">
      <c r="A6" s="27">
        <v>1</v>
      </c>
      <c r="B6" s="26" t="s">
        <v>2</v>
      </c>
      <c r="C6" s="27">
        <f>VLOOKUP($C$4,Results!$B$4:$CG$476,4+$A6)</f>
        <v>23.244520000000001</v>
      </c>
      <c r="D6" s="26"/>
      <c r="E6" s="26"/>
      <c r="F6" s="27">
        <v>1</v>
      </c>
      <c r="G6" s="27">
        <f>C6+0.000001*F6</f>
        <v>23.244521000000002</v>
      </c>
      <c r="H6" s="27">
        <f>RANK(G6,G$6:G$84)</f>
        <v>49</v>
      </c>
      <c r="I6" s="26" t="str">
        <f>VLOOKUP(MATCH($F6,H$6:H$84,0),$A$6:$C$84,2)</f>
        <v>Buloke</v>
      </c>
      <c r="J6" s="26">
        <f>VLOOKUP(MATCH($F6,H$6:H$84,0),$A$6:$C$84,3)</f>
        <v>34.355319999999999</v>
      </c>
      <c r="K6" s="26"/>
      <c r="L6" s="26"/>
      <c r="U6" s="8" t="str">
        <f>Results!D5</f>
        <v>General health</v>
      </c>
    </row>
    <row r="7" spans="1:21" ht="10.5" customHeight="1" x14ac:dyDescent="0.2">
      <c r="A7" s="27">
        <v>2</v>
      </c>
      <c r="B7" s="26" t="s">
        <v>3</v>
      </c>
      <c r="C7" s="27">
        <f>VLOOKUP($C$4,Results!$B$4:$CG$476,4+$A7)</f>
        <v>29.52291</v>
      </c>
      <c r="D7" s="26"/>
      <c r="E7" s="26"/>
      <c r="F7" s="27">
        <v>2</v>
      </c>
      <c r="G7" s="27">
        <f t="shared" ref="G7:G70" si="0">C7+0.000001*F7</f>
        <v>29.522911999999998</v>
      </c>
      <c r="H7" s="27">
        <f t="shared" ref="H7:H70" si="1">RANK(G7,G$6:G$84)</f>
        <v>9</v>
      </c>
      <c r="I7" s="26" t="str">
        <f t="shared" ref="I7:I70" si="2">VLOOKUP(MATCH($F7,H$6:H$84,0),$A$6:$C$84,2)</f>
        <v>Central Goldfields</v>
      </c>
      <c r="J7" s="26">
        <f t="shared" ref="J7:J70" si="3">VLOOKUP(MATCH($F7,H$6:H$84,0),$A$6:$C$84,3)</f>
        <v>33.409880000000001</v>
      </c>
      <c r="K7" s="26"/>
      <c r="L7" s="26"/>
      <c r="U7" s="8" t="str">
        <f>Results!D6</f>
        <v>Fair'  or 'poor' self-reported health 2023</v>
      </c>
    </row>
    <row r="8" spans="1:21" ht="10.5" customHeight="1" x14ac:dyDescent="0.2">
      <c r="A8" s="27">
        <v>3</v>
      </c>
      <c r="B8" s="26" t="s">
        <v>4</v>
      </c>
      <c r="C8" s="27">
        <f>VLOOKUP($C$4,Results!$B$4:$CG$476,4+$A8)</f>
        <v>23.12349</v>
      </c>
      <c r="D8" s="26"/>
      <c r="E8" s="26"/>
      <c r="F8" s="27">
        <v>3</v>
      </c>
      <c r="G8" s="27">
        <f t="shared" si="0"/>
        <v>23.123493</v>
      </c>
      <c r="H8" s="27">
        <f t="shared" si="1"/>
        <v>50</v>
      </c>
      <c r="I8" s="26" t="str">
        <f t="shared" si="2"/>
        <v>Frankston</v>
      </c>
      <c r="J8" s="26">
        <f t="shared" si="3"/>
        <v>33.351559999999999</v>
      </c>
      <c r="K8" s="26"/>
      <c r="L8" s="26"/>
      <c r="U8" s="8" t="str">
        <f>Results!D7</f>
        <v>% Population self-rated health: "Fair" or "poor", 2020</v>
      </c>
    </row>
    <row r="9" spans="1:21" ht="10.5" customHeight="1" x14ac:dyDescent="0.2">
      <c r="A9" s="27">
        <v>4</v>
      </c>
      <c r="B9" s="26" t="s">
        <v>5</v>
      </c>
      <c r="C9" s="27">
        <f>VLOOKUP($C$4,Results!$B$4:$CG$476,4+$A9)</f>
        <v>18.171289999999999</v>
      </c>
      <c r="D9" s="26"/>
      <c r="E9" s="26"/>
      <c r="F9" s="27">
        <v>4</v>
      </c>
      <c r="G9" s="27">
        <f t="shared" si="0"/>
        <v>18.171294</v>
      </c>
      <c r="H9" s="27">
        <f t="shared" si="1"/>
        <v>70</v>
      </c>
      <c r="I9" s="26" t="str">
        <f t="shared" si="2"/>
        <v>West Wimmera</v>
      </c>
      <c r="J9" s="26">
        <f t="shared" si="3"/>
        <v>32.11112</v>
      </c>
      <c r="K9" s="26"/>
      <c r="L9" s="26"/>
      <c r="U9" s="8" t="str">
        <f>Results!D8</f>
        <v>Standardized Death Rate 2023</v>
      </c>
    </row>
    <row r="10" spans="1:21" ht="10.5" customHeight="1" x14ac:dyDescent="0.2">
      <c r="A10" s="27">
        <v>5</v>
      </c>
      <c r="B10" s="26" t="s">
        <v>6</v>
      </c>
      <c r="C10" s="27">
        <f>VLOOKUP($C$4,Results!$B$4:$CG$476,4+$A10)</f>
        <v>26.699059999999999</v>
      </c>
      <c r="D10" s="26"/>
      <c r="E10" s="26"/>
      <c r="F10" s="27">
        <v>5</v>
      </c>
      <c r="G10" s="27">
        <f t="shared" si="0"/>
        <v>26.699065000000001</v>
      </c>
      <c r="H10" s="27">
        <f t="shared" si="1"/>
        <v>23</v>
      </c>
      <c r="I10" s="26" t="str">
        <f t="shared" si="2"/>
        <v>Glenelg</v>
      </c>
      <c r="J10" s="26">
        <f t="shared" si="3"/>
        <v>32.000030000000002</v>
      </c>
      <c r="K10" s="26"/>
      <c r="L10" s="26"/>
      <c r="U10" s="8">
        <f>Results!D9</f>
        <v>0</v>
      </c>
    </row>
    <row r="11" spans="1:21" ht="10.5" customHeight="1" x14ac:dyDescent="0.2">
      <c r="A11" s="27">
        <v>6</v>
      </c>
      <c r="B11" s="26" t="s">
        <v>7</v>
      </c>
      <c r="C11" s="27">
        <f>VLOOKUP($C$4,Results!$B$4:$CG$476,4+$A11)</f>
        <v>26.694610000000001</v>
      </c>
      <c r="D11" s="26"/>
      <c r="E11" s="26"/>
      <c r="F11" s="27">
        <v>6</v>
      </c>
      <c r="G11" s="27">
        <f t="shared" si="0"/>
        <v>26.694616</v>
      </c>
      <c r="H11" s="27">
        <f t="shared" si="1"/>
        <v>24</v>
      </c>
      <c r="I11" s="26" t="str">
        <f t="shared" si="2"/>
        <v>Moira</v>
      </c>
      <c r="J11" s="26">
        <f t="shared" si="3"/>
        <v>31.438469999999999</v>
      </c>
      <c r="K11" s="26"/>
      <c r="L11" s="26"/>
      <c r="U11" s="8" t="str">
        <f>Results!D10</f>
        <v>Obesity</v>
      </c>
    </row>
    <row r="12" spans="1:21" ht="10.5" customHeight="1" x14ac:dyDescent="0.2">
      <c r="A12" s="27">
        <v>7</v>
      </c>
      <c r="B12" s="26" t="s">
        <v>8</v>
      </c>
      <c r="C12" s="27">
        <f>VLOOKUP($C$4,Results!$B$4:$CG$476,4+$A12)</f>
        <v>12.769159999999999</v>
      </c>
      <c r="D12" s="26"/>
      <c r="E12" s="26"/>
      <c r="F12" s="27">
        <v>7</v>
      </c>
      <c r="G12" s="27">
        <f t="shared" si="0"/>
        <v>12.769166999999999</v>
      </c>
      <c r="H12" s="27">
        <f t="shared" si="1"/>
        <v>79</v>
      </c>
      <c r="I12" s="26" t="str">
        <f t="shared" si="2"/>
        <v>Yarriambiak</v>
      </c>
      <c r="J12" s="26">
        <f t="shared" si="3"/>
        <v>29.617619999999999</v>
      </c>
      <c r="K12" s="26"/>
      <c r="L12" s="26"/>
      <c r="U12" s="8" t="str">
        <f>Results!D11</f>
        <v>% Population obese, 2023</v>
      </c>
    </row>
    <row r="13" spans="1:21" ht="10.5" customHeight="1" x14ac:dyDescent="0.2">
      <c r="A13" s="27">
        <v>8</v>
      </c>
      <c r="B13" s="26" t="s">
        <v>9</v>
      </c>
      <c r="C13" s="27">
        <f>VLOOKUP($C$4,Results!$B$4:$CG$476,4+$A13)</f>
        <v>28.53603</v>
      </c>
      <c r="D13" s="26"/>
      <c r="E13" s="26"/>
      <c r="F13" s="27">
        <v>8</v>
      </c>
      <c r="G13" s="27">
        <f t="shared" si="0"/>
        <v>28.536038000000001</v>
      </c>
      <c r="H13" s="27">
        <f t="shared" si="1"/>
        <v>14</v>
      </c>
      <c r="I13" s="26" t="str">
        <f t="shared" si="2"/>
        <v>Pyrenees</v>
      </c>
      <c r="J13" s="26">
        <f t="shared" si="3"/>
        <v>29.566459999999999</v>
      </c>
      <c r="K13" s="26"/>
      <c r="L13" s="26"/>
      <c r="U13" s="8">
        <f>Results!D12</f>
        <v>0</v>
      </c>
    </row>
    <row r="14" spans="1:21" ht="10.5" customHeight="1" x14ac:dyDescent="0.2">
      <c r="A14" s="27">
        <v>9</v>
      </c>
      <c r="B14" s="26" t="s">
        <v>10</v>
      </c>
      <c r="C14" s="27">
        <f>VLOOKUP($C$4,Results!$B$4:$CG$476,4+$A14)</f>
        <v>13.21585</v>
      </c>
      <c r="D14" s="26"/>
      <c r="E14" s="26"/>
      <c r="F14" s="27">
        <v>9</v>
      </c>
      <c r="G14" s="27">
        <f t="shared" si="0"/>
        <v>13.215859</v>
      </c>
      <c r="H14" s="27">
        <f t="shared" si="1"/>
        <v>78</v>
      </c>
      <c r="I14" s="26" t="str">
        <f t="shared" si="2"/>
        <v>Ararat</v>
      </c>
      <c r="J14" s="26">
        <f t="shared" si="3"/>
        <v>29.52291</v>
      </c>
      <c r="K14" s="26"/>
      <c r="L14" s="26"/>
      <c r="U14" s="8" t="str">
        <f>Results!D13</f>
        <v>Accidents</v>
      </c>
    </row>
    <row r="15" spans="1:21" ht="10.5" customHeight="1" x14ac:dyDescent="0.2">
      <c r="A15" s="27">
        <v>10</v>
      </c>
      <c r="B15" s="26" t="s">
        <v>11</v>
      </c>
      <c r="C15" s="27">
        <f>VLOOKUP($C$4,Results!$B$4:$CG$476,4+$A15)</f>
        <v>24.822220000000002</v>
      </c>
      <c r="D15" s="26"/>
      <c r="E15" s="26"/>
      <c r="F15" s="27">
        <v>10</v>
      </c>
      <c r="G15" s="27">
        <f t="shared" si="0"/>
        <v>24.822230000000001</v>
      </c>
      <c r="H15" s="27">
        <f t="shared" si="1"/>
        <v>39</v>
      </c>
      <c r="I15" s="26" t="str">
        <f t="shared" si="2"/>
        <v>Colac- Otway</v>
      </c>
      <c r="J15" s="26">
        <f t="shared" si="3"/>
        <v>29.351109999999998</v>
      </c>
      <c r="K15" s="26"/>
      <c r="L15" s="26"/>
      <c r="U15" s="8" t="str">
        <f>Results!D14</f>
        <v>Emergency Department presentations per 1,000 pop., 2014</v>
      </c>
    </row>
    <row r="16" spans="1:21" ht="10.5" customHeight="1" x14ac:dyDescent="0.2">
      <c r="A16" s="27">
        <v>11</v>
      </c>
      <c r="B16" s="26" t="s">
        <v>12</v>
      </c>
      <c r="C16" s="27">
        <f>VLOOKUP($C$4,Results!$B$4:$CG$476,4+$A16)</f>
        <v>34.355319999999999</v>
      </c>
      <c r="D16" s="26"/>
      <c r="E16" s="26"/>
      <c r="F16" s="27">
        <v>11</v>
      </c>
      <c r="G16" s="27">
        <f t="shared" si="0"/>
        <v>34.355331</v>
      </c>
      <c r="H16" s="27">
        <f t="shared" si="1"/>
        <v>1</v>
      </c>
      <c r="I16" s="26" t="str">
        <f t="shared" si="2"/>
        <v>Latrobe</v>
      </c>
      <c r="J16" s="26">
        <f t="shared" si="3"/>
        <v>29.347490000000001</v>
      </c>
      <c r="K16" s="26"/>
      <c r="L16" s="26"/>
      <c r="U16" s="8" t="str">
        <f>Results!D15</f>
        <v>Primary care type presentations at EDs per 1,000 pop, 2014</v>
      </c>
    </row>
    <row r="17" spans="1:21" ht="10.5" customHeight="1" x14ac:dyDescent="0.2">
      <c r="A17" s="17">
        <v>12</v>
      </c>
      <c r="B17" s="16" t="s">
        <v>13</v>
      </c>
      <c r="C17" s="17">
        <f>VLOOKUP($C$4,Results!$B$4:$CG$476,4+$A17)</f>
        <v>26.518039999999999</v>
      </c>
      <c r="F17" s="17">
        <v>12</v>
      </c>
      <c r="G17" s="17">
        <f t="shared" si="0"/>
        <v>26.518052000000001</v>
      </c>
      <c r="H17" s="17">
        <f t="shared" si="1"/>
        <v>26</v>
      </c>
      <c r="I17" s="16" t="str">
        <f t="shared" si="2"/>
        <v>Murrindindi</v>
      </c>
      <c r="J17" s="16">
        <f t="shared" si="3"/>
        <v>28.984359999999999</v>
      </c>
      <c r="U17" s="8">
        <f>Results!D16</f>
        <v>0</v>
      </c>
    </row>
    <row r="18" spans="1:21" ht="10.5" customHeight="1" x14ac:dyDescent="0.2">
      <c r="A18" s="17">
        <v>13</v>
      </c>
      <c r="B18" s="16" t="s">
        <v>14</v>
      </c>
      <c r="C18" s="17">
        <f>VLOOKUP($C$4,Results!$B$4:$CG$476,4+$A18)</f>
        <v>28.83109</v>
      </c>
      <c r="F18" s="17">
        <v>13</v>
      </c>
      <c r="G18" s="17">
        <f t="shared" si="0"/>
        <v>28.831102999999999</v>
      </c>
      <c r="H18" s="17">
        <f t="shared" si="1"/>
        <v>13</v>
      </c>
      <c r="I18" s="16" t="str">
        <f t="shared" si="2"/>
        <v>Cardinia</v>
      </c>
      <c r="J18" s="16">
        <f t="shared" si="3"/>
        <v>28.83109</v>
      </c>
      <c r="U18" s="8">
        <f>Results!D17</f>
        <v>0</v>
      </c>
    </row>
    <row r="19" spans="1:21" ht="10.5" customHeight="1" x14ac:dyDescent="0.2">
      <c r="A19" s="17">
        <v>14</v>
      </c>
      <c r="B19" s="16" t="s">
        <v>15</v>
      </c>
      <c r="C19" s="17">
        <f>VLOOKUP($C$4,Results!$B$4:$CG$476,4+$A19)</f>
        <v>27.405860000000001</v>
      </c>
      <c r="F19" s="17">
        <v>14</v>
      </c>
      <c r="G19" s="17">
        <f t="shared" si="0"/>
        <v>27.405874000000001</v>
      </c>
      <c r="H19" s="17">
        <f t="shared" si="1"/>
        <v>21</v>
      </c>
      <c r="I19" s="16" t="str">
        <f t="shared" si="2"/>
        <v>Benalla</v>
      </c>
      <c r="J19" s="16">
        <f t="shared" si="3"/>
        <v>28.53603</v>
      </c>
      <c r="U19" s="8">
        <f>Results!D18</f>
        <v>0</v>
      </c>
    </row>
    <row r="20" spans="1:21" ht="10.5" customHeight="1" x14ac:dyDescent="0.2">
      <c r="A20" s="17">
        <v>15</v>
      </c>
      <c r="B20" s="16" t="s">
        <v>16</v>
      </c>
      <c r="C20" s="17">
        <f>VLOOKUP($C$4,Results!$B$4:$CG$476,4+$A20)</f>
        <v>33.409880000000001</v>
      </c>
      <c r="F20" s="17">
        <v>15</v>
      </c>
      <c r="G20" s="17">
        <f t="shared" si="0"/>
        <v>33.409894999999999</v>
      </c>
      <c r="H20" s="17">
        <f t="shared" si="1"/>
        <v>2</v>
      </c>
      <c r="I20" s="16" t="str">
        <f t="shared" si="2"/>
        <v>Wodonga</v>
      </c>
      <c r="J20" s="16">
        <f t="shared" si="3"/>
        <v>28.04965</v>
      </c>
      <c r="U20" s="8" t="str">
        <f>Results!D19</f>
        <v>PHYSICAL ACTIVITY</v>
      </c>
    </row>
    <row r="21" spans="1:21" ht="10.5" customHeight="1" x14ac:dyDescent="0.2">
      <c r="A21" s="17">
        <v>16</v>
      </c>
      <c r="B21" s="16" t="s">
        <v>17</v>
      </c>
      <c r="C21" s="17">
        <f>VLOOKUP($C$4,Results!$B$4:$CG$476,4+$A21)</f>
        <v>29.351109999999998</v>
      </c>
      <c r="F21" s="17">
        <v>16</v>
      </c>
      <c r="G21" s="17">
        <f t="shared" si="0"/>
        <v>29.351125999999997</v>
      </c>
      <c r="H21" s="17">
        <f t="shared" si="1"/>
        <v>10</v>
      </c>
      <c r="I21" s="16" t="str">
        <f t="shared" si="2"/>
        <v>Towong</v>
      </c>
      <c r="J21" s="16">
        <f t="shared" si="3"/>
        <v>27.934370000000001</v>
      </c>
      <c r="U21" s="8" t="str">
        <f>Results!D20</f>
        <v>Did not do any moderate to vigorous physical activity in the past week 2023</v>
      </c>
    </row>
    <row r="22" spans="1:21" ht="10.5" customHeight="1" x14ac:dyDescent="0.2">
      <c r="A22" s="17">
        <v>17</v>
      </c>
      <c r="B22" s="16" t="s">
        <v>18</v>
      </c>
      <c r="C22" s="17">
        <f>VLOOKUP($C$4,Results!$B$4:$CG$476,4+$A22)</f>
        <v>25.818339999999999</v>
      </c>
      <c r="F22" s="17">
        <v>17</v>
      </c>
      <c r="G22" s="17">
        <f t="shared" si="0"/>
        <v>25.818356999999999</v>
      </c>
      <c r="H22" s="17">
        <f t="shared" si="1"/>
        <v>32</v>
      </c>
      <c r="I22" s="16" t="str">
        <f t="shared" si="2"/>
        <v>Moorabool</v>
      </c>
      <c r="J22" s="16">
        <f t="shared" si="3"/>
        <v>27.92906</v>
      </c>
      <c r="U22" s="8" t="str">
        <f>Results!D21</f>
        <v>Sit for 8 hrs or more on a typical weekday 2023</v>
      </c>
    </row>
    <row r="23" spans="1:21" ht="10.5" customHeight="1" x14ac:dyDescent="0.2">
      <c r="A23" s="17">
        <v>18</v>
      </c>
      <c r="B23" s="16" t="s">
        <v>19</v>
      </c>
      <c r="C23" s="17">
        <f>VLOOKUP($C$4,Results!$B$4:$CG$476,4+$A23)</f>
        <v>25.34028</v>
      </c>
      <c r="F23" s="17">
        <v>18</v>
      </c>
      <c r="G23" s="17">
        <f t="shared" si="0"/>
        <v>25.340298000000001</v>
      </c>
      <c r="H23" s="17">
        <f t="shared" si="1"/>
        <v>35</v>
      </c>
      <c r="I23" s="16" t="str">
        <f t="shared" si="2"/>
        <v>East Gippsland</v>
      </c>
      <c r="J23" s="16">
        <f t="shared" si="3"/>
        <v>27.580660000000002</v>
      </c>
      <c r="U23" s="8" t="str">
        <f>Results!D22</f>
        <v>Participation in any organized physical activity, weekly: 2015</v>
      </c>
    </row>
    <row r="24" spans="1:21" ht="10.5" customHeight="1" x14ac:dyDescent="0.2">
      <c r="A24" s="17">
        <v>19</v>
      </c>
      <c r="B24" s="16" t="s">
        <v>20</v>
      </c>
      <c r="C24" s="17">
        <f>VLOOKUP($C$4,Results!$B$4:$CG$476,4+$A24)</f>
        <v>27.580660000000002</v>
      </c>
      <c r="F24" s="17">
        <v>19</v>
      </c>
      <c r="G24" s="17">
        <f t="shared" si="0"/>
        <v>27.580679000000003</v>
      </c>
      <c r="H24" s="17">
        <f t="shared" si="1"/>
        <v>18</v>
      </c>
      <c r="I24" s="16" t="str">
        <f t="shared" si="2"/>
        <v>Wellington</v>
      </c>
      <c r="J24" s="16">
        <f t="shared" si="3"/>
        <v>27.567830000000001</v>
      </c>
      <c r="U24" s="8" t="str">
        <f>Results!D23</f>
        <v>Participation in physical activity organized by a fitness, leisure or indoor sports center, weekly: 2015</v>
      </c>
    </row>
    <row r="25" spans="1:21" ht="10.5" customHeight="1" x14ac:dyDescent="0.2">
      <c r="A25" s="17">
        <v>20</v>
      </c>
      <c r="B25" s="16" t="s">
        <v>21</v>
      </c>
      <c r="C25" s="17">
        <f>VLOOKUP($C$4,Results!$B$4:$CG$476,4+$A25)</f>
        <v>33.351559999999999</v>
      </c>
      <c r="F25" s="17">
        <v>20</v>
      </c>
      <c r="G25" s="17">
        <f t="shared" si="0"/>
        <v>33.351579999999998</v>
      </c>
      <c r="H25" s="17">
        <f t="shared" si="1"/>
        <v>3</v>
      </c>
      <c r="I25" s="16" t="str">
        <f t="shared" si="2"/>
        <v>Whittlesea</v>
      </c>
      <c r="J25" s="16">
        <f t="shared" si="3"/>
        <v>27.455500000000001</v>
      </c>
      <c r="U25" s="8" t="str">
        <f>Results!D24</f>
        <v>Participation in physical activity organized by a sports club or association, weekly: 2015</v>
      </c>
    </row>
    <row r="26" spans="1:21" ht="10.5" customHeight="1" x14ac:dyDescent="0.2">
      <c r="A26" s="17">
        <v>21</v>
      </c>
      <c r="B26" s="16" t="s">
        <v>22</v>
      </c>
      <c r="C26" s="17">
        <f>VLOOKUP($C$4,Results!$B$4:$CG$476,4+$A26)</f>
        <v>24.748930000000001</v>
      </c>
      <c r="F26" s="17">
        <v>21</v>
      </c>
      <c r="G26" s="17">
        <f t="shared" si="0"/>
        <v>24.748951000000002</v>
      </c>
      <c r="H26" s="17">
        <f t="shared" si="1"/>
        <v>40</v>
      </c>
      <c r="I26" s="16" t="str">
        <f t="shared" si="2"/>
        <v>Casey</v>
      </c>
      <c r="J26" s="16">
        <f t="shared" si="3"/>
        <v>27.405860000000001</v>
      </c>
      <c r="U26" s="8" t="str">
        <f>Results!D25</f>
        <v>Participation in any non-organized physical activity, weekly: 2015</v>
      </c>
    </row>
    <row r="27" spans="1:21" ht="10.5" customHeight="1" x14ac:dyDescent="0.2">
      <c r="A27" s="17">
        <v>22</v>
      </c>
      <c r="B27" s="16" t="s">
        <v>23</v>
      </c>
      <c r="C27" s="17">
        <f>VLOOKUP($C$4,Results!$B$4:$CG$476,4+$A27)</f>
        <v>16.403089999999999</v>
      </c>
      <c r="F27" s="17">
        <v>22</v>
      </c>
      <c r="G27" s="17">
        <f t="shared" si="0"/>
        <v>16.403112</v>
      </c>
      <c r="H27" s="17">
        <f t="shared" si="1"/>
        <v>72</v>
      </c>
      <c r="I27" s="16" t="str">
        <f t="shared" si="2"/>
        <v>Hepburn</v>
      </c>
      <c r="J27" s="16">
        <f t="shared" si="3"/>
        <v>26.846029999999999</v>
      </c>
      <c r="U27" s="8" t="str">
        <f>Results!D26</f>
        <v>Participation in non-organized activity, weekly: usual activity - walking: 2015</v>
      </c>
    </row>
    <row r="28" spans="1:21" ht="10.5" customHeight="1" x14ac:dyDescent="0.2">
      <c r="A28" s="17">
        <v>23</v>
      </c>
      <c r="B28" s="16" t="s">
        <v>24</v>
      </c>
      <c r="C28" s="17">
        <f>VLOOKUP($C$4,Results!$B$4:$CG$476,4+$A28)</f>
        <v>32.000030000000002</v>
      </c>
      <c r="F28" s="17">
        <v>23</v>
      </c>
      <c r="G28" s="17">
        <f t="shared" si="0"/>
        <v>32.000053000000001</v>
      </c>
      <c r="H28" s="17">
        <f t="shared" si="1"/>
        <v>5</v>
      </c>
      <c r="I28" s="16" t="str">
        <f t="shared" si="2"/>
        <v>Bass Coast</v>
      </c>
      <c r="J28" s="16">
        <f t="shared" si="3"/>
        <v>26.699059999999999</v>
      </c>
      <c r="U28" s="8" t="str">
        <f>Results!D27</f>
        <v>Participation in non-organized activity, weekly: usual activity - jogging or running: 2015</v>
      </c>
    </row>
    <row r="29" spans="1:21" ht="10.5" customHeight="1" x14ac:dyDescent="0.2">
      <c r="A29" s="17">
        <v>24</v>
      </c>
      <c r="B29" s="16" t="s">
        <v>25</v>
      </c>
      <c r="C29" s="17">
        <f>VLOOKUP($C$4,Results!$B$4:$CG$476,4+$A29)</f>
        <v>25.306519999999999</v>
      </c>
      <c r="F29" s="17">
        <v>24</v>
      </c>
      <c r="G29" s="17">
        <f t="shared" si="0"/>
        <v>25.306543999999999</v>
      </c>
      <c r="H29" s="17">
        <f t="shared" si="1"/>
        <v>37</v>
      </c>
      <c r="I29" s="16" t="str">
        <f t="shared" si="2"/>
        <v>Baw Baw</v>
      </c>
      <c r="J29" s="16">
        <f t="shared" si="3"/>
        <v>26.694610000000001</v>
      </c>
      <c r="U29" s="8" t="str">
        <f>Results!D28</f>
        <v>Participation in non-organized activity, weekly: usual activity - gym or fitness: 2015</v>
      </c>
    </row>
    <row r="30" spans="1:21" ht="10.5" customHeight="1" x14ac:dyDescent="0.2">
      <c r="A30" s="17">
        <v>25</v>
      </c>
      <c r="B30" s="16" t="s">
        <v>26</v>
      </c>
      <c r="C30" s="17">
        <f>VLOOKUP($C$4,Results!$B$4:$CG$476,4+$A30)</f>
        <v>21.885929999999998</v>
      </c>
      <c r="F30" s="17">
        <v>25</v>
      </c>
      <c r="G30" s="17">
        <f t="shared" si="0"/>
        <v>21.885954999999999</v>
      </c>
      <c r="H30" s="17">
        <f t="shared" si="1"/>
        <v>56</v>
      </c>
      <c r="I30" s="16" t="str">
        <f t="shared" si="2"/>
        <v>Greater Shepparton</v>
      </c>
      <c r="J30" s="16">
        <f t="shared" si="3"/>
        <v>26.593530000000001</v>
      </c>
      <c r="U30" s="8" t="str">
        <f>Results!D29</f>
        <v>Days Cycled for Transport, for trips longer than 10 mins, in past week - NONE, adults: 2014</v>
      </c>
    </row>
    <row r="31" spans="1:21" ht="10.5" customHeight="1" x14ac:dyDescent="0.2">
      <c r="A31" s="17">
        <v>26</v>
      </c>
      <c r="B31" s="16" t="s">
        <v>0</v>
      </c>
      <c r="C31" s="17">
        <f>VLOOKUP($C$4,Results!$B$4:$CG$476,4+$A31)</f>
        <v>22.379770000000001</v>
      </c>
      <c r="F31" s="17">
        <v>26</v>
      </c>
      <c r="G31" s="17">
        <f t="shared" si="0"/>
        <v>22.379795999999999</v>
      </c>
      <c r="H31" s="17">
        <f t="shared" si="1"/>
        <v>55</v>
      </c>
      <c r="I31" s="16" t="str">
        <f t="shared" si="2"/>
        <v>Campaspe</v>
      </c>
      <c r="J31" s="16">
        <f t="shared" si="3"/>
        <v>26.518039999999999</v>
      </c>
      <c r="U31" s="8" t="str">
        <f>Results!D30</f>
        <v>Days walked for Transport, for trips longer than 10 mins, in past week - 4 or more days, adults: 2014</v>
      </c>
    </row>
    <row r="32" spans="1:21" ht="10.5" customHeight="1" x14ac:dyDescent="0.2">
      <c r="A32" s="17">
        <v>27</v>
      </c>
      <c r="B32" s="16" t="s">
        <v>27</v>
      </c>
      <c r="C32" s="17">
        <f>VLOOKUP($C$4,Results!$B$4:$CG$476,4+$A32)</f>
        <v>20.673929999999999</v>
      </c>
      <c r="F32" s="17">
        <v>27</v>
      </c>
      <c r="G32" s="17">
        <f t="shared" si="0"/>
        <v>20.673956999999998</v>
      </c>
      <c r="H32" s="17">
        <f t="shared" si="1"/>
        <v>61</v>
      </c>
      <c r="I32" s="16" t="str">
        <f t="shared" si="2"/>
        <v>Hume</v>
      </c>
      <c r="J32" s="16">
        <f t="shared" si="3"/>
        <v>26.376200000000001</v>
      </c>
      <c r="U32" s="8">
        <f>Results!D31</f>
        <v>0</v>
      </c>
    </row>
    <row r="33" spans="1:21" ht="10.5" customHeight="1" x14ac:dyDescent="0.2">
      <c r="A33" s="17">
        <v>28</v>
      </c>
      <c r="B33" s="16" t="s">
        <v>28</v>
      </c>
      <c r="C33" s="17">
        <f>VLOOKUP($C$4,Results!$B$4:$CG$476,4+$A33)</f>
        <v>26.593530000000001</v>
      </c>
      <c r="F33" s="17">
        <v>28</v>
      </c>
      <c r="G33" s="17">
        <f t="shared" si="0"/>
        <v>26.593558000000002</v>
      </c>
      <c r="H33" s="17">
        <f t="shared" si="1"/>
        <v>25</v>
      </c>
      <c r="I33" s="16" t="str">
        <f t="shared" si="2"/>
        <v>Wyndham</v>
      </c>
      <c r="J33" s="16">
        <f t="shared" si="3"/>
        <v>26.099419999999999</v>
      </c>
      <c r="U33" s="8">
        <f>Results!D32</f>
        <v>0</v>
      </c>
    </row>
    <row r="34" spans="1:21" ht="10.5" customHeight="1" x14ac:dyDescent="0.2">
      <c r="A34" s="17">
        <v>29</v>
      </c>
      <c r="B34" s="16" t="s">
        <v>29</v>
      </c>
      <c r="C34" s="17">
        <f>VLOOKUP($C$4,Results!$B$4:$CG$476,4+$A34)</f>
        <v>26.846029999999999</v>
      </c>
      <c r="F34" s="17">
        <v>29</v>
      </c>
      <c r="G34" s="17">
        <f t="shared" si="0"/>
        <v>26.846059</v>
      </c>
      <c r="H34" s="17">
        <f t="shared" si="1"/>
        <v>22</v>
      </c>
      <c r="I34" s="16" t="str">
        <f t="shared" si="2"/>
        <v>Northern Grampians</v>
      </c>
      <c r="J34" s="16">
        <f t="shared" si="3"/>
        <v>26.036110000000001</v>
      </c>
      <c r="U34" s="8">
        <f>Results!D33</f>
        <v>0</v>
      </c>
    </row>
    <row r="35" spans="1:21" ht="10.5" customHeight="1" x14ac:dyDescent="0.2">
      <c r="A35" s="17">
        <v>30</v>
      </c>
      <c r="B35" s="16" t="s">
        <v>30</v>
      </c>
      <c r="C35" s="17">
        <f>VLOOKUP($C$4,Results!$B$4:$CG$476,4+$A35)</f>
        <v>25.57105</v>
      </c>
      <c r="F35" s="17">
        <v>30</v>
      </c>
      <c r="G35" s="17">
        <f t="shared" si="0"/>
        <v>25.571079999999998</v>
      </c>
      <c r="H35" s="17">
        <f t="shared" si="1"/>
        <v>34</v>
      </c>
      <c r="I35" s="16" t="str">
        <f t="shared" si="2"/>
        <v>Horsham</v>
      </c>
      <c r="J35" s="16">
        <f t="shared" si="3"/>
        <v>25.870799999999999</v>
      </c>
      <c r="U35" s="8" t="str">
        <f>Results!D34</f>
        <v>NUTRITION</v>
      </c>
    </row>
    <row r="36" spans="1:21" ht="10.5" customHeight="1" x14ac:dyDescent="0.2">
      <c r="A36" s="17">
        <v>31</v>
      </c>
      <c r="B36" s="16" t="s">
        <v>31</v>
      </c>
      <c r="C36" s="17">
        <f>VLOOKUP($C$4,Results!$B$4:$CG$476,4+$A36)</f>
        <v>19.76118</v>
      </c>
      <c r="F36" s="17">
        <v>31</v>
      </c>
      <c r="G36" s="17">
        <f t="shared" si="0"/>
        <v>19.761210999999999</v>
      </c>
      <c r="H36" s="17">
        <f t="shared" si="1"/>
        <v>65</v>
      </c>
      <c r="I36" s="16" t="str">
        <f t="shared" si="2"/>
        <v>Warrnambool</v>
      </c>
      <c r="J36" s="16">
        <f t="shared" si="3"/>
        <v>25.866790000000002</v>
      </c>
      <c r="U36" s="8" t="str">
        <f>Results!D35</f>
        <v>Fruit &amp; vegetable consumption</v>
      </c>
    </row>
    <row r="37" spans="1:21" ht="10.5" customHeight="1" x14ac:dyDescent="0.2">
      <c r="A37" s="17">
        <v>32</v>
      </c>
      <c r="B37" s="16" t="s">
        <v>32</v>
      </c>
      <c r="C37" s="17">
        <f>VLOOKUP($C$4,Results!$B$4:$CG$476,4+$A37)</f>
        <v>25.870799999999999</v>
      </c>
      <c r="F37" s="17">
        <v>32</v>
      </c>
      <c r="G37" s="17">
        <f t="shared" si="0"/>
        <v>25.870832</v>
      </c>
      <c r="H37" s="17">
        <f t="shared" si="1"/>
        <v>30</v>
      </c>
      <c r="I37" s="16" t="str">
        <f t="shared" si="2"/>
        <v>Corangamite</v>
      </c>
      <c r="J37" s="16">
        <f t="shared" si="3"/>
        <v>25.818339999999999</v>
      </c>
      <c r="U37" s="8" t="str">
        <f>Results!D36</f>
        <v>Did not meet dietary guidelines for either fruit or veg consumption, 2017</v>
      </c>
    </row>
    <row r="38" spans="1:21" ht="10.5" customHeight="1" x14ac:dyDescent="0.2">
      <c r="A38" s="17">
        <v>33</v>
      </c>
      <c r="B38" s="16" t="s">
        <v>33</v>
      </c>
      <c r="C38" s="17">
        <f>VLOOKUP($C$4,Results!$B$4:$CG$476,4+$A38)</f>
        <v>26.376200000000001</v>
      </c>
      <c r="F38" s="17">
        <v>33</v>
      </c>
      <c r="G38" s="17">
        <f t="shared" si="0"/>
        <v>26.376232999999999</v>
      </c>
      <c r="H38" s="17">
        <f t="shared" si="1"/>
        <v>27</v>
      </c>
      <c r="I38" s="16" t="str">
        <f t="shared" si="2"/>
        <v>Midura</v>
      </c>
      <c r="J38" s="16">
        <f t="shared" si="3"/>
        <v>25.651689999999999</v>
      </c>
      <c r="U38" s="8" t="str">
        <f>Results!D37</f>
        <v>Met fruit consumption guidelines, 2017</v>
      </c>
    </row>
    <row r="39" spans="1:21" ht="10.5" customHeight="1" x14ac:dyDescent="0.2">
      <c r="A39" s="17">
        <v>34</v>
      </c>
      <c r="B39" s="16" t="s">
        <v>34</v>
      </c>
      <c r="C39" s="17">
        <f>VLOOKUP($C$4,Results!$B$4:$CG$476,4+$A39)</f>
        <v>23.866389999999999</v>
      </c>
      <c r="F39" s="17">
        <v>34</v>
      </c>
      <c r="G39" s="17">
        <f t="shared" si="0"/>
        <v>23.866423999999999</v>
      </c>
      <c r="H39" s="17">
        <f t="shared" si="1"/>
        <v>44</v>
      </c>
      <c r="I39" s="16" t="str">
        <f t="shared" si="2"/>
        <v>Hindmarsh</v>
      </c>
      <c r="J39" s="16">
        <f t="shared" si="3"/>
        <v>25.57105</v>
      </c>
      <c r="U39" s="8" t="str">
        <f>Results!D38</f>
        <v>Met vegetable consumption guidelines , 2017</v>
      </c>
    </row>
    <row r="40" spans="1:21" ht="10.5" customHeight="1" x14ac:dyDescent="0.2">
      <c r="A40" s="17">
        <v>35</v>
      </c>
      <c r="B40" s="16" t="s">
        <v>35</v>
      </c>
      <c r="C40" s="17">
        <f>VLOOKUP($C$4,Results!$B$4:$CG$476,4+$A40)</f>
        <v>21.64527</v>
      </c>
      <c r="F40" s="17">
        <v>35</v>
      </c>
      <c r="G40" s="17">
        <f t="shared" si="0"/>
        <v>21.645305</v>
      </c>
      <c r="H40" s="17">
        <f t="shared" si="1"/>
        <v>58</v>
      </c>
      <c r="I40" s="16" t="str">
        <f t="shared" si="2"/>
        <v>Darebin</v>
      </c>
      <c r="J40" s="16">
        <f t="shared" si="3"/>
        <v>25.34028</v>
      </c>
      <c r="U40" s="8">
        <f>Results!D39</f>
        <v>0</v>
      </c>
    </row>
    <row r="41" spans="1:21" ht="10.5" customHeight="1" x14ac:dyDescent="0.2">
      <c r="A41" s="17">
        <v>36</v>
      </c>
      <c r="B41" s="16" t="s">
        <v>36</v>
      </c>
      <c r="C41" s="17">
        <f>VLOOKUP($C$4,Results!$B$4:$CG$476,4+$A41)</f>
        <v>22.50433</v>
      </c>
      <c r="F41" s="17">
        <v>36</v>
      </c>
      <c r="G41" s="17">
        <f t="shared" si="0"/>
        <v>22.504366000000001</v>
      </c>
      <c r="H41" s="17">
        <f t="shared" si="1"/>
        <v>54</v>
      </c>
      <c r="I41" s="16" t="str">
        <f t="shared" si="2"/>
        <v>Strathbogie</v>
      </c>
      <c r="J41" s="16">
        <f t="shared" si="3"/>
        <v>25.316929999999999</v>
      </c>
      <c r="U41" s="8" t="str">
        <f>Results!D40</f>
        <v>Take-away foods</v>
      </c>
    </row>
    <row r="42" spans="1:21" ht="10.5" customHeight="1" x14ac:dyDescent="0.2">
      <c r="A42" s="17">
        <v>37</v>
      </c>
      <c r="B42" s="16" t="s">
        <v>37</v>
      </c>
      <c r="C42" s="17">
        <f>VLOOKUP($C$4,Results!$B$4:$CG$476,4+$A42)</f>
        <v>29.347490000000001</v>
      </c>
      <c r="F42" s="17">
        <v>37</v>
      </c>
      <c r="G42" s="17">
        <f t="shared" si="0"/>
        <v>29.347526999999999</v>
      </c>
      <c r="H42" s="17">
        <f t="shared" si="1"/>
        <v>11</v>
      </c>
      <c r="I42" s="16" t="str">
        <f t="shared" si="2"/>
        <v>Golden Plains</v>
      </c>
      <c r="J42" s="16">
        <f t="shared" si="3"/>
        <v>25.306519999999999</v>
      </c>
      <c r="U42" s="8" t="str">
        <f>Results!D41</f>
        <v>Consume take-away meals, or snacks, more than once a week, 2017</v>
      </c>
    </row>
    <row r="43" spans="1:21" ht="10.5" customHeight="1" x14ac:dyDescent="0.2">
      <c r="A43" s="17">
        <v>38</v>
      </c>
      <c r="B43" s="16" t="s">
        <v>38</v>
      </c>
      <c r="C43" s="17">
        <f>VLOOKUP($C$4,Results!$B$4:$CG$476,4+$A43)</f>
        <v>25.089559999999999</v>
      </c>
      <c r="F43" s="17">
        <v>38</v>
      </c>
      <c r="G43" s="17">
        <f t="shared" si="0"/>
        <v>25.089597999999999</v>
      </c>
      <c r="H43" s="17">
        <f t="shared" si="1"/>
        <v>38</v>
      </c>
      <c r="I43" s="16" t="str">
        <f t="shared" si="2"/>
        <v>Loddon</v>
      </c>
      <c r="J43" s="16">
        <f t="shared" si="3"/>
        <v>25.089559999999999</v>
      </c>
      <c r="U43" s="8">
        <f>Results!D42</f>
        <v>0</v>
      </c>
    </row>
    <row r="44" spans="1:21" ht="10.5" customHeight="1" x14ac:dyDescent="0.2">
      <c r="A44" s="17">
        <v>39</v>
      </c>
      <c r="B44" s="16" t="s">
        <v>39</v>
      </c>
      <c r="C44" s="17">
        <f>VLOOKUP($C$4,Results!$B$4:$CG$476,4+$A44)</f>
        <v>21.610029999999998</v>
      </c>
      <c r="F44" s="17">
        <v>39</v>
      </c>
      <c r="G44" s="17">
        <f t="shared" si="0"/>
        <v>21.610068999999999</v>
      </c>
      <c r="H44" s="17">
        <f t="shared" si="1"/>
        <v>59</v>
      </c>
      <c r="I44" s="16" t="str">
        <f t="shared" si="2"/>
        <v>Brimbank</v>
      </c>
      <c r="J44" s="16">
        <f t="shared" si="3"/>
        <v>24.822220000000002</v>
      </c>
      <c r="U44" s="8" t="str">
        <f>Results!D43</f>
        <v>Sweetened drinks</v>
      </c>
    </row>
    <row r="45" spans="1:21" ht="10.5" customHeight="1" x14ac:dyDescent="0.2">
      <c r="A45" s="17">
        <v>40</v>
      </c>
      <c r="B45" s="16" t="s">
        <v>40</v>
      </c>
      <c r="C45" s="17">
        <f>VLOOKUP($C$4,Results!$B$4:$CG$476,4+$A45)</f>
        <v>20.009419999999999</v>
      </c>
      <c r="F45" s="17">
        <v>40</v>
      </c>
      <c r="G45" s="17">
        <f t="shared" si="0"/>
        <v>20.009459999999997</v>
      </c>
      <c r="H45" s="17">
        <f t="shared" si="1"/>
        <v>63</v>
      </c>
      <c r="I45" s="16" t="str">
        <f t="shared" si="2"/>
        <v>Gannawarra</v>
      </c>
      <c r="J45" s="16">
        <f t="shared" si="3"/>
        <v>24.748930000000001</v>
      </c>
      <c r="U45" s="8" t="str">
        <f>Results!D44</f>
        <v>Consumption of sugar-sweetened drinks: daily or more often 2023</v>
      </c>
    </row>
    <row r="46" spans="1:21" ht="10.5" customHeight="1" x14ac:dyDescent="0.2">
      <c r="A46" s="17">
        <v>41</v>
      </c>
      <c r="B46" s="16" t="s">
        <v>41</v>
      </c>
      <c r="C46" s="17">
        <f>VLOOKUP($C$4,Results!$B$4:$CG$476,4+$A46)</f>
        <v>24.36814</v>
      </c>
      <c r="F46" s="17">
        <v>41</v>
      </c>
      <c r="G46" s="17">
        <f t="shared" si="0"/>
        <v>24.368181</v>
      </c>
      <c r="H46" s="17">
        <f t="shared" si="1"/>
        <v>41</v>
      </c>
      <c r="I46" s="16" t="str">
        <f t="shared" si="2"/>
        <v>Mansfield</v>
      </c>
      <c r="J46" s="16">
        <f t="shared" si="3"/>
        <v>24.36814</v>
      </c>
      <c r="U46" s="8">
        <f>Results!D45</f>
        <v>0</v>
      </c>
    </row>
    <row r="47" spans="1:21" ht="10.5" customHeight="1" x14ac:dyDescent="0.2">
      <c r="A47" s="17">
        <v>42</v>
      </c>
      <c r="B47" s="16" t="s">
        <v>42</v>
      </c>
      <c r="C47" s="17">
        <f>VLOOKUP($C$4,Results!$B$4:$CG$476,4+$A47)</f>
        <v>22.75046</v>
      </c>
      <c r="F47" s="17">
        <v>42</v>
      </c>
      <c r="G47" s="17">
        <f t="shared" si="0"/>
        <v>22.750502000000001</v>
      </c>
      <c r="H47" s="17">
        <f t="shared" si="1"/>
        <v>52</v>
      </c>
      <c r="I47" s="16" t="str">
        <f t="shared" si="2"/>
        <v>Maroondah</v>
      </c>
      <c r="J47" s="16">
        <f t="shared" si="3"/>
        <v>24.323530000000002</v>
      </c>
      <c r="U47" s="8" t="str">
        <f>Results!D46</f>
        <v>Water consumption</v>
      </c>
    </row>
    <row r="48" spans="1:21" ht="10.5" customHeight="1" x14ac:dyDescent="0.2">
      <c r="A48" s="17">
        <v>43</v>
      </c>
      <c r="B48" s="16" t="s">
        <v>43</v>
      </c>
      <c r="C48" s="17">
        <f>VLOOKUP($C$4,Results!$B$4:$CG$476,4+$A48)</f>
        <v>24.323530000000002</v>
      </c>
      <c r="F48" s="17">
        <v>43</v>
      </c>
      <c r="G48" s="17">
        <f t="shared" si="0"/>
        <v>24.323573000000003</v>
      </c>
      <c r="H48" s="17">
        <f t="shared" si="1"/>
        <v>42</v>
      </c>
      <c r="I48" s="16" t="str">
        <f t="shared" si="2"/>
        <v>Swan Hill</v>
      </c>
      <c r="J48" s="16">
        <f t="shared" si="3"/>
        <v>24.168510000000001</v>
      </c>
      <c r="U48" s="8" t="str">
        <f>Results!D47</f>
        <v>No water consumed per day: 2015</v>
      </c>
    </row>
    <row r="49" spans="1:21" ht="10.5" customHeight="1" x14ac:dyDescent="0.2">
      <c r="A49" s="17">
        <v>44</v>
      </c>
      <c r="B49" s="16" t="s">
        <v>44</v>
      </c>
      <c r="C49" s="17">
        <f>VLOOKUP($C$4,Results!$B$4:$CG$476,4+$A49)</f>
        <v>14.842930000000001</v>
      </c>
      <c r="F49" s="17">
        <v>44</v>
      </c>
      <c r="G49" s="17">
        <f t="shared" si="0"/>
        <v>14.842974000000002</v>
      </c>
      <c r="H49" s="17">
        <f t="shared" si="1"/>
        <v>76</v>
      </c>
      <c r="I49" s="16" t="str">
        <f t="shared" si="2"/>
        <v>Indigo</v>
      </c>
      <c r="J49" s="16">
        <f t="shared" si="3"/>
        <v>23.866389999999999</v>
      </c>
      <c r="U49" s="8" t="str">
        <f>Results!D48</f>
        <v>Number of cups of water consumed per day: 2015</v>
      </c>
    </row>
    <row r="50" spans="1:21" ht="10.5" customHeight="1" x14ac:dyDescent="0.2">
      <c r="A50" s="17">
        <v>45</v>
      </c>
      <c r="B50" s="16" t="s">
        <v>45</v>
      </c>
      <c r="C50" s="17">
        <f>VLOOKUP($C$4,Results!$B$4:$CG$476,4+$A50)</f>
        <v>22.55724</v>
      </c>
      <c r="F50" s="17">
        <v>45</v>
      </c>
      <c r="G50" s="17">
        <f t="shared" si="0"/>
        <v>22.557285</v>
      </c>
      <c r="H50" s="17">
        <f t="shared" si="1"/>
        <v>53</v>
      </c>
      <c r="I50" s="16" t="str">
        <f t="shared" si="2"/>
        <v>Southern Grampians</v>
      </c>
      <c r="J50" s="16">
        <f t="shared" si="3"/>
        <v>23.83004</v>
      </c>
      <c r="U50" s="8">
        <f>Results!D49</f>
        <v>0</v>
      </c>
    </row>
    <row r="51" spans="1:21" ht="10.5" customHeight="1" x14ac:dyDescent="0.2">
      <c r="A51" s="17">
        <v>46</v>
      </c>
      <c r="B51" s="16" t="s">
        <v>46</v>
      </c>
      <c r="C51" s="17">
        <f>VLOOKUP($C$4,Results!$B$4:$CG$476,4+$A51)</f>
        <v>25.651689999999999</v>
      </c>
      <c r="F51" s="17">
        <v>46</v>
      </c>
      <c r="G51" s="17">
        <f t="shared" si="0"/>
        <v>25.651736</v>
      </c>
      <c r="H51" s="17">
        <f t="shared" si="1"/>
        <v>33</v>
      </c>
      <c r="I51" s="16" t="str">
        <f t="shared" si="2"/>
        <v>Moyne</v>
      </c>
      <c r="J51" s="16">
        <f t="shared" si="3"/>
        <v>23.817630000000001</v>
      </c>
      <c r="U51" s="8" t="str">
        <f>Results!D50</f>
        <v>Food security</v>
      </c>
    </row>
    <row r="52" spans="1:21" ht="10.5" customHeight="1" x14ac:dyDescent="0.2">
      <c r="A52" s="17">
        <v>47</v>
      </c>
      <c r="B52" s="16" t="s">
        <v>47</v>
      </c>
      <c r="C52" s="17">
        <f>VLOOKUP($C$4,Results!$B$4:$CG$476,4+$A52)</f>
        <v>21.808599999999998</v>
      </c>
      <c r="F52" s="17">
        <v>47</v>
      </c>
      <c r="G52" s="17">
        <f t="shared" si="0"/>
        <v>21.808646999999997</v>
      </c>
      <c r="H52" s="17">
        <f t="shared" si="1"/>
        <v>57</v>
      </c>
      <c r="I52" s="16" t="str">
        <f t="shared" si="2"/>
        <v>Wangaratta</v>
      </c>
      <c r="J52" s="16">
        <f t="shared" si="3"/>
        <v>23.794370000000001</v>
      </c>
      <c r="U52" s="8" t="str">
        <f>Results!D51</f>
        <v>Ran out of food, and couldn’t afford to buy more in the past 12 months 2023</v>
      </c>
    </row>
    <row r="53" spans="1:21" ht="10.5" customHeight="1" x14ac:dyDescent="0.2">
      <c r="A53" s="17">
        <v>48</v>
      </c>
      <c r="B53" s="16" t="s">
        <v>48</v>
      </c>
      <c r="C53" s="17">
        <f>VLOOKUP($C$4,Results!$B$4:$CG$476,4+$A53)</f>
        <v>31.438469999999999</v>
      </c>
      <c r="F53" s="17">
        <v>48</v>
      </c>
      <c r="G53" s="17">
        <f t="shared" si="0"/>
        <v>31.438517999999998</v>
      </c>
      <c r="H53" s="17">
        <f t="shared" si="1"/>
        <v>6</v>
      </c>
      <c r="I53" s="16" t="str">
        <f t="shared" si="2"/>
        <v>South Gippsland</v>
      </c>
      <c r="J53" s="16">
        <f t="shared" si="3"/>
        <v>23.652419999999999</v>
      </c>
      <c r="U53" s="8" t="str">
        <f>Results!D52</f>
        <v>Worried about running out of money to buy food during the last year: 'Yes, definitely' 2023</v>
      </c>
    </row>
    <row r="54" spans="1:21" ht="10.5" customHeight="1" x14ac:dyDescent="0.2">
      <c r="A54" s="17">
        <v>49</v>
      </c>
      <c r="B54" s="16" t="s">
        <v>49</v>
      </c>
      <c r="C54" s="17">
        <f>VLOOKUP($C$4,Results!$B$4:$CG$476,4+$A54)</f>
        <v>18.467639999999999</v>
      </c>
      <c r="F54" s="17">
        <v>49</v>
      </c>
      <c r="G54" s="17">
        <f t="shared" si="0"/>
        <v>18.467689</v>
      </c>
      <c r="H54" s="17">
        <f t="shared" si="1"/>
        <v>68</v>
      </c>
      <c r="I54" s="16" t="str">
        <f t="shared" si="2"/>
        <v>Alpine</v>
      </c>
      <c r="J54" s="16">
        <f t="shared" si="3"/>
        <v>23.244520000000001</v>
      </c>
      <c r="U54" s="8" t="str">
        <f>Results!D53</f>
        <v>Worried about running out of money to buy food during the last year: 'Yes, definitely' or 'sometimes' 2023</v>
      </c>
    </row>
    <row r="55" spans="1:21" ht="10.5" customHeight="1" x14ac:dyDescent="0.2">
      <c r="A55" s="17">
        <v>50</v>
      </c>
      <c r="B55" s="16" t="s">
        <v>50</v>
      </c>
      <c r="C55" s="17">
        <f>VLOOKUP($C$4,Results!$B$4:$CG$476,4+$A55)</f>
        <v>19.880980000000001</v>
      </c>
      <c r="F55" s="17">
        <v>50</v>
      </c>
      <c r="G55" s="17">
        <f t="shared" si="0"/>
        <v>19.881030000000003</v>
      </c>
      <c r="H55" s="17">
        <f t="shared" si="1"/>
        <v>64</v>
      </c>
      <c r="I55" s="16" t="str">
        <f t="shared" si="2"/>
        <v>Ballarat</v>
      </c>
      <c r="J55" s="16">
        <f t="shared" si="3"/>
        <v>23.12349</v>
      </c>
      <c r="U55" s="8">
        <f>Results!D54</f>
        <v>0</v>
      </c>
    </row>
    <row r="56" spans="1:21" ht="10.5" customHeight="1" x14ac:dyDescent="0.2">
      <c r="A56" s="17">
        <v>51</v>
      </c>
      <c r="B56" s="16" t="s">
        <v>51</v>
      </c>
      <c r="C56" s="17">
        <f>VLOOKUP($C$4,Results!$B$4:$CG$476,4+$A56)</f>
        <v>27.92906</v>
      </c>
      <c r="F56" s="17">
        <v>51</v>
      </c>
      <c r="G56" s="17">
        <f t="shared" si="0"/>
        <v>27.929110999999999</v>
      </c>
      <c r="H56" s="17">
        <f t="shared" si="1"/>
        <v>17</v>
      </c>
      <c r="I56" s="16" t="str">
        <f t="shared" si="2"/>
        <v>Mornington Peninsula</v>
      </c>
      <c r="J56" s="16">
        <f t="shared" si="3"/>
        <v>22.874469999999999</v>
      </c>
      <c r="U56" s="8">
        <f>Results!D55</f>
        <v>0</v>
      </c>
    </row>
    <row r="57" spans="1:21" ht="10.5" customHeight="1" x14ac:dyDescent="0.2">
      <c r="A57" s="17">
        <v>52</v>
      </c>
      <c r="B57" s="16" t="s">
        <v>52</v>
      </c>
      <c r="C57" s="17">
        <f>VLOOKUP($C$4,Results!$B$4:$CG$476,4+$A57)</f>
        <v>19.705760000000001</v>
      </c>
      <c r="F57" s="17">
        <v>52</v>
      </c>
      <c r="G57" s="17">
        <f t="shared" si="0"/>
        <v>19.705812000000002</v>
      </c>
      <c r="H57" s="17">
        <f t="shared" si="1"/>
        <v>66</v>
      </c>
      <c r="I57" s="16" t="str">
        <f t="shared" si="2"/>
        <v>Maribyrnong</v>
      </c>
      <c r="J57" s="16">
        <f t="shared" si="3"/>
        <v>22.75046</v>
      </c>
      <c r="U57" s="8">
        <f>Results!D56</f>
        <v>0</v>
      </c>
    </row>
    <row r="58" spans="1:21" ht="10.5" customHeight="1" x14ac:dyDescent="0.2">
      <c r="A58" s="17">
        <v>53</v>
      </c>
      <c r="B58" s="16" t="s">
        <v>53</v>
      </c>
      <c r="C58" s="17">
        <f>VLOOKUP($C$4,Results!$B$4:$CG$476,4+$A58)</f>
        <v>22.874469999999999</v>
      </c>
      <c r="F58" s="17">
        <v>53</v>
      </c>
      <c r="G58" s="17">
        <f t="shared" si="0"/>
        <v>22.874523</v>
      </c>
      <c r="H58" s="17">
        <f t="shared" si="1"/>
        <v>51</v>
      </c>
      <c r="I58" s="16" t="str">
        <f t="shared" si="2"/>
        <v>Melton</v>
      </c>
      <c r="J58" s="16">
        <f t="shared" si="3"/>
        <v>22.55724</v>
      </c>
      <c r="U58" s="8" t="str">
        <f>Results!D57</f>
        <v>SMOKING, ALCOHOL &amp; OTHER DRUGS</v>
      </c>
    </row>
    <row r="59" spans="1:21" ht="10.5" customHeight="1" x14ac:dyDescent="0.2">
      <c r="A59" s="17">
        <v>54</v>
      </c>
      <c r="B59" s="16" t="s">
        <v>54</v>
      </c>
      <c r="C59" s="17">
        <f>VLOOKUP($C$4,Results!$B$4:$CG$476,4+$A59)</f>
        <v>21.475239999999999</v>
      </c>
      <c r="F59" s="17">
        <v>54</v>
      </c>
      <c r="G59" s="17">
        <f t="shared" si="0"/>
        <v>21.475293999999998</v>
      </c>
      <c r="H59" s="17">
        <f t="shared" si="1"/>
        <v>60</v>
      </c>
      <c r="I59" s="16" t="str">
        <f t="shared" si="2"/>
        <v>Knox</v>
      </c>
      <c r="J59" s="16">
        <f t="shared" si="3"/>
        <v>22.50433</v>
      </c>
      <c r="U59" s="8" t="str">
        <f>Results!D58</f>
        <v>Alcohol consumption</v>
      </c>
    </row>
    <row r="60" spans="1:21" ht="10.5" customHeight="1" x14ac:dyDescent="0.2">
      <c r="A60" s="17">
        <v>55</v>
      </c>
      <c r="B60" s="16" t="s">
        <v>55</v>
      </c>
      <c r="C60" s="17">
        <f>VLOOKUP($C$4,Results!$B$4:$CG$476,4+$A60)</f>
        <v>23.817630000000001</v>
      </c>
      <c r="F60" s="17">
        <v>55</v>
      </c>
      <c r="G60" s="17">
        <f t="shared" si="0"/>
        <v>23.817685000000001</v>
      </c>
      <c r="H60" s="17">
        <f t="shared" si="1"/>
        <v>46</v>
      </c>
      <c r="I60" s="16" t="str">
        <f t="shared" si="2"/>
        <v>Greater Dandenong</v>
      </c>
      <c r="J60" s="16">
        <f t="shared" si="3"/>
        <v>22.379770000000001</v>
      </c>
      <c r="U60" s="8" t="str">
        <f>Results!D59</f>
        <v>At increased risk of alcohol-related harm 2023</v>
      </c>
    </row>
    <row r="61" spans="1:21" ht="10.5" customHeight="1" x14ac:dyDescent="0.2">
      <c r="A61" s="17">
        <v>56</v>
      </c>
      <c r="B61" s="16" t="s">
        <v>56</v>
      </c>
      <c r="C61" s="17">
        <f>VLOOKUP($C$4,Results!$B$4:$CG$476,4+$A61)</f>
        <v>28.984359999999999</v>
      </c>
      <c r="F61" s="17">
        <v>56</v>
      </c>
      <c r="G61" s="17">
        <f t="shared" si="0"/>
        <v>28.984416</v>
      </c>
      <c r="H61" s="17">
        <f t="shared" si="1"/>
        <v>12</v>
      </c>
      <c r="I61" s="16" t="str">
        <f t="shared" si="2"/>
        <v>Greater Bendigo</v>
      </c>
      <c r="J61" s="16">
        <f t="shared" si="3"/>
        <v>21.885929999999998</v>
      </c>
      <c r="U61" s="8" t="str">
        <f>Results!D60</f>
        <v>Increased risk of alcohol-related harm from a single occasion of drinking, 2017</v>
      </c>
    </row>
    <row r="62" spans="1:21" ht="10.5" customHeight="1" x14ac:dyDescent="0.2">
      <c r="A62" s="17">
        <v>57</v>
      </c>
      <c r="B62" s="16" t="s">
        <v>136</v>
      </c>
      <c r="C62" s="17">
        <f>VLOOKUP($C$4,Results!$B$4:$CG$476,4+$A62)</f>
        <v>18.366569999999999</v>
      </c>
      <c r="F62" s="17">
        <v>57</v>
      </c>
      <c r="G62" s="17">
        <f t="shared" si="0"/>
        <v>18.366627000000001</v>
      </c>
      <c r="H62" s="17">
        <f t="shared" si="1"/>
        <v>69</v>
      </c>
      <c r="I62" s="16" t="str">
        <f t="shared" si="2"/>
        <v>Mitchell</v>
      </c>
      <c r="J62" s="16">
        <f t="shared" si="3"/>
        <v>21.808599999999998</v>
      </c>
      <c r="U62" s="8">
        <f>Results!D61</f>
        <v>0</v>
      </c>
    </row>
    <row r="63" spans="1:21" ht="10.5" customHeight="1" x14ac:dyDescent="0.2">
      <c r="A63" s="17">
        <v>58</v>
      </c>
      <c r="B63" s="16" t="s">
        <v>58</v>
      </c>
      <c r="C63" s="17">
        <f>VLOOKUP($C$4,Results!$B$4:$CG$476,4+$A63)</f>
        <v>26.036110000000001</v>
      </c>
      <c r="F63" s="17">
        <v>58</v>
      </c>
      <c r="G63" s="17">
        <f t="shared" si="0"/>
        <v>26.036168</v>
      </c>
      <c r="H63" s="17">
        <f t="shared" si="1"/>
        <v>29</v>
      </c>
      <c r="I63" s="16" t="str">
        <f t="shared" si="2"/>
        <v>Kingston</v>
      </c>
      <c r="J63" s="16">
        <f t="shared" si="3"/>
        <v>21.64527</v>
      </c>
      <c r="U63" s="8" t="str">
        <f>Results!D62</f>
        <v>Smoking</v>
      </c>
    </row>
    <row r="64" spans="1:21" ht="10.5" customHeight="1" x14ac:dyDescent="0.2">
      <c r="A64" s="17">
        <v>59</v>
      </c>
      <c r="B64" s="16" t="s">
        <v>59</v>
      </c>
      <c r="C64" s="17">
        <f>VLOOKUP($C$4,Results!$B$4:$CG$476,4+$A64)</f>
        <v>15.37847</v>
      </c>
      <c r="F64" s="17">
        <v>59</v>
      </c>
      <c r="G64" s="17">
        <f t="shared" si="0"/>
        <v>15.378529</v>
      </c>
      <c r="H64" s="17">
        <f t="shared" si="1"/>
        <v>74</v>
      </c>
      <c r="I64" s="16" t="str">
        <f t="shared" si="2"/>
        <v>Macedon Ranges</v>
      </c>
      <c r="J64" s="16">
        <f t="shared" si="3"/>
        <v>21.610029999999998</v>
      </c>
      <c r="U64" s="8" t="str">
        <f>Results!D63</f>
        <v>Daily e-cigarette use 2023</v>
      </c>
    </row>
    <row r="65" spans="1:21" ht="10.5" customHeight="1" x14ac:dyDescent="0.2">
      <c r="A65" s="17">
        <v>60</v>
      </c>
      <c r="B65" s="16" t="s">
        <v>60</v>
      </c>
      <c r="C65" s="17">
        <f>VLOOKUP($C$4,Results!$B$4:$CG$476,4+$A65)</f>
        <v>29.566459999999999</v>
      </c>
      <c r="F65" s="17">
        <v>60</v>
      </c>
      <c r="G65" s="17">
        <f t="shared" si="0"/>
        <v>29.566520000000001</v>
      </c>
      <c r="H65" s="17">
        <f t="shared" si="1"/>
        <v>8</v>
      </c>
      <c r="I65" s="16" t="str">
        <f t="shared" si="2"/>
        <v>Mount Alexander</v>
      </c>
      <c r="J65" s="16">
        <f t="shared" si="3"/>
        <v>21.475239999999999</v>
      </c>
      <c r="U65" s="8" t="str">
        <f>Results!D64</f>
        <v>Daily tobacco smoking 2023</v>
      </c>
    </row>
    <row r="66" spans="1:21" ht="10.5" customHeight="1" x14ac:dyDescent="0.2">
      <c r="A66" s="17">
        <v>61</v>
      </c>
      <c r="B66" s="16" t="s">
        <v>61</v>
      </c>
      <c r="C66" s="17">
        <f>VLOOKUP($C$4,Results!$B$4:$CG$476,4+$A66)</f>
        <v>15.35683</v>
      </c>
      <c r="F66" s="17">
        <v>61</v>
      </c>
      <c r="G66" s="17">
        <f t="shared" si="0"/>
        <v>15.356891000000001</v>
      </c>
      <c r="H66" s="17">
        <f t="shared" si="1"/>
        <v>75</v>
      </c>
      <c r="I66" s="16" t="str">
        <f t="shared" si="2"/>
        <v>Greater Geelong</v>
      </c>
      <c r="J66" s="16">
        <f t="shared" si="3"/>
        <v>20.673929999999999</v>
      </c>
      <c r="U66" s="8" t="str">
        <f>Results!D65</f>
        <v>Smoke or vape (may not be daily though) 2023</v>
      </c>
    </row>
    <row r="67" spans="1:21" ht="10.5" customHeight="1" x14ac:dyDescent="0.2">
      <c r="A67" s="17">
        <v>62</v>
      </c>
      <c r="B67" s="16" t="s">
        <v>62</v>
      </c>
      <c r="C67" s="17">
        <f>VLOOKUP($C$4,Results!$B$4:$CG$476,4+$A67)</f>
        <v>23.652419999999999</v>
      </c>
      <c r="F67" s="17">
        <v>62</v>
      </c>
      <c r="G67" s="17">
        <f t="shared" si="0"/>
        <v>23.652481999999999</v>
      </c>
      <c r="H67" s="17">
        <f t="shared" si="1"/>
        <v>48</v>
      </c>
      <c r="I67" s="16" t="str">
        <f t="shared" si="2"/>
        <v>Whitehorse</v>
      </c>
      <c r="J67" s="16">
        <f t="shared" si="3"/>
        <v>20.111830000000001</v>
      </c>
      <c r="U67" s="8">
        <f>Results!D66</f>
        <v>0</v>
      </c>
    </row>
    <row r="68" spans="1:21" ht="10.5" customHeight="1" x14ac:dyDescent="0.2">
      <c r="A68" s="17">
        <v>63</v>
      </c>
      <c r="B68" s="16" t="s">
        <v>63</v>
      </c>
      <c r="C68" s="17">
        <f>VLOOKUP($C$4,Results!$B$4:$CG$476,4+$A68)</f>
        <v>23.83004</v>
      </c>
      <c r="F68" s="17">
        <v>63</v>
      </c>
      <c r="G68" s="17">
        <f t="shared" si="0"/>
        <v>23.830103000000001</v>
      </c>
      <c r="H68" s="17">
        <f t="shared" si="1"/>
        <v>45</v>
      </c>
      <c r="I68" s="16" t="str">
        <f t="shared" si="2"/>
        <v>Manningham</v>
      </c>
      <c r="J68" s="16">
        <f t="shared" si="3"/>
        <v>20.009419999999999</v>
      </c>
      <c r="U68" s="8" t="str">
        <f>Results!D67</f>
        <v>Other drugs</v>
      </c>
    </row>
    <row r="69" spans="1:21" ht="10.5" customHeight="1" x14ac:dyDescent="0.2">
      <c r="A69" s="17">
        <v>64</v>
      </c>
      <c r="B69" s="16" t="s">
        <v>64</v>
      </c>
      <c r="C69" s="17">
        <f>VLOOKUP($C$4,Results!$B$4:$CG$476,4+$A69)</f>
        <v>13.44922</v>
      </c>
      <c r="F69" s="17">
        <v>64</v>
      </c>
      <c r="G69" s="17">
        <f t="shared" si="0"/>
        <v>13.449284</v>
      </c>
      <c r="H69" s="17">
        <f t="shared" si="1"/>
        <v>77</v>
      </c>
      <c r="I69" s="16" t="str">
        <f t="shared" si="2"/>
        <v>Moonee Valley</v>
      </c>
      <c r="J69" s="16">
        <f t="shared" si="3"/>
        <v>19.880980000000001</v>
      </c>
      <c r="U69" s="8" t="str">
        <f>Results!D68</f>
        <v>Drug and alcohol clients per 1,000 population, 2012</v>
      </c>
    </row>
    <row r="70" spans="1:21" ht="10.5" customHeight="1" x14ac:dyDescent="0.2">
      <c r="A70" s="17">
        <v>65</v>
      </c>
      <c r="B70" s="16" t="s">
        <v>65</v>
      </c>
      <c r="C70" s="17">
        <f>VLOOKUP($C$4,Results!$B$4:$CG$476,4+$A70)</f>
        <v>25.316929999999999</v>
      </c>
      <c r="F70" s="17">
        <v>65</v>
      </c>
      <c r="G70" s="17">
        <f t="shared" si="0"/>
        <v>25.316994999999999</v>
      </c>
      <c r="H70" s="17">
        <f t="shared" si="1"/>
        <v>36</v>
      </c>
      <c r="I70" s="16" t="str">
        <f t="shared" si="2"/>
        <v>Hobsons Bay</v>
      </c>
      <c r="J70" s="16">
        <f t="shared" si="3"/>
        <v>19.76118</v>
      </c>
      <c r="U70" s="8" t="str">
        <f>Results!D69</f>
        <v>% 15-17 year-olds who drank alcohol in the past 30 days, 2012</v>
      </c>
    </row>
    <row r="71" spans="1:21" ht="10.5" customHeight="1" x14ac:dyDescent="0.2">
      <c r="A71" s="17">
        <v>66</v>
      </c>
      <c r="B71" s="16" t="s">
        <v>66</v>
      </c>
      <c r="C71" s="17">
        <f>VLOOKUP($C$4,Results!$B$4:$CG$476,4+$A71)</f>
        <v>17.786100000000001</v>
      </c>
      <c r="F71" s="17">
        <v>66</v>
      </c>
      <c r="G71" s="17">
        <f t="shared" ref="G71:G84" si="4">C71+0.000001*F71</f>
        <v>17.786166000000001</v>
      </c>
      <c r="H71" s="17">
        <f t="shared" ref="H71:H84" si="5">RANK(G71,G$6:G$84)</f>
        <v>71</v>
      </c>
      <c r="I71" s="16" t="str">
        <f t="shared" ref="I71:I84" si="6">VLOOKUP(MATCH($F71,H$6:H$84,0),$A$6:$C$84,2)</f>
        <v>Moreland</v>
      </c>
      <c r="J71" s="16">
        <f t="shared" ref="J71:J84" si="7">VLOOKUP(MATCH($F71,H$6:H$84,0),$A$6:$C$84,3)</f>
        <v>19.705760000000001</v>
      </c>
      <c r="U71" s="8" t="str">
        <f>Results!D70</f>
        <v>% 15-17 year-olds who smoked in the past 30 days, 2012</v>
      </c>
    </row>
    <row r="72" spans="1:21" ht="10.5" customHeight="1" x14ac:dyDescent="0.2">
      <c r="A72" s="17">
        <v>67</v>
      </c>
      <c r="B72" s="16" t="s">
        <v>67</v>
      </c>
      <c r="C72" s="17">
        <f>VLOOKUP($C$4,Results!$B$4:$CG$476,4+$A72)</f>
        <v>24.168510000000001</v>
      </c>
      <c r="F72" s="17">
        <v>67</v>
      </c>
      <c r="G72" s="17">
        <f t="shared" si="4"/>
        <v>24.168577000000003</v>
      </c>
      <c r="H72" s="17">
        <f t="shared" si="5"/>
        <v>43</v>
      </c>
      <c r="I72" s="16" t="str">
        <f t="shared" si="6"/>
        <v>Yarra Ranges</v>
      </c>
      <c r="J72" s="16">
        <f t="shared" si="7"/>
        <v>18.861090000000001</v>
      </c>
      <c r="U72" s="8" t="str">
        <f>Results!D71</f>
        <v>% 15-17 year-olds who ever - used marijuana, 2012</v>
      </c>
    </row>
    <row r="73" spans="1:21" ht="10.5" customHeight="1" x14ac:dyDescent="0.2">
      <c r="A73" s="17">
        <v>68</v>
      </c>
      <c r="B73" s="16" t="s">
        <v>68</v>
      </c>
      <c r="C73" s="17">
        <f>VLOOKUP($C$4,Results!$B$4:$CG$476,4+$A73)</f>
        <v>27.934370000000001</v>
      </c>
      <c r="F73" s="17">
        <v>68</v>
      </c>
      <c r="G73" s="17">
        <f t="shared" si="4"/>
        <v>27.934438</v>
      </c>
      <c r="H73" s="17">
        <f t="shared" si="5"/>
        <v>16</v>
      </c>
      <c r="I73" s="16" t="str">
        <f t="shared" si="6"/>
        <v>Monash</v>
      </c>
      <c r="J73" s="16">
        <f t="shared" si="7"/>
        <v>18.467639999999999</v>
      </c>
      <c r="U73" s="8" t="str">
        <f>Results!D72</f>
        <v>% 15-17 year-olds who ever - sniffed glue or chromed, 2012</v>
      </c>
    </row>
    <row r="74" spans="1:21" ht="10.5" customHeight="1" x14ac:dyDescent="0.2">
      <c r="A74" s="17">
        <v>69</v>
      </c>
      <c r="B74" s="16" t="s">
        <v>69</v>
      </c>
      <c r="C74" s="17">
        <f>VLOOKUP($C$4,Results!$B$4:$CG$476,4+$A74)</f>
        <v>23.794370000000001</v>
      </c>
      <c r="F74" s="17">
        <v>69</v>
      </c>
      <c r="G74" s="17">
        <f t="shared" si="4"/>
        <v>23.794439000000001</v>
      </c>
      <c r="H74" s="17">
        <f t="shared" si="5"/>
        <v>47</v>
      </c>
      <c r="I74" s="16" t="str">
        <f t="shared" si="6"/>
        <v>Nillumbik</v>
      </c>
      <c r="J74" s="16">
        <f t="shared" si="7"/>
        <v>18.366569999999999</v>
      </c>
      <c r="U74" s="8" t="str">
        <f>Results!D73</f>
        <v>% 15-17 year-olds who ever - used other illegal drugs, 2012</v>
      </c>
    </row>
    <row r="75" spans="1:21" ht="10.5" customHeight="1" x14ac:dyDescent="0.2">
      <c r="A75" s="17">
        <v>70</v>
      </c>
      <c r="B75" s="16" t="s">
        <v>70</v>
      </c>
      <c r="C75" s="17">
        <f>VLOOKUP($C$4,Results!$B$4:$CG$476,4+$A75)</f>
        <v>25.866790000000002</v>
      </c>
      <c r="F75" s="17">
        <v>70</v>
      </c>
      <c r="G75" s="17">
        <f t="shared" si="4"/>
        <v>25.866860000000003</v>
      </c>
      <c r="H75" s="17">
        <f t="shared" si="5"/>
        <v>31</v>
      </c>
      <c r="I75" s="16" t="str">
        <f t="shared" si="6"/>
        <v>Banyule</v>
      </c>
      <c r="J75" s="16">
        <f t="shared" si="7"/>
        <v>18.171289999999999</v>
      </c>
      <c r="U75" s="8">
        <f>Results!D74</f>
        <v>0</v>
      </c>
    </row>
    <row r="76" spans="1:21" ht="10.5" customHeight="1" x14ac:dyDescent="0.2">
      <c r="A76" s="17">
        <v>71</v>
      </c>
      <c r="B76" s="16" t="s">
        <v>71</v>
      </c>
      <c r="C76" s="17">
        <f>VLOOKUP($C$4,Results!$B$4:$CG$476,4+$A76)</f>
        <v>27.567830000000001</v>
      </c>
      <c r="F76" s="17">
        <v>71</v>
      </c>
      <c r="G76" s="17">
        <f t="shared" si="4"/>
        <v>27.567900999999999</v>
      </c>
      <c r="H76" s="17">
        <f t="shared" si="5"/>
        <v>19</v>
      </c>
      <c r="I76" s="16" t="str">
        <f t="shared" si="6"/>
        <v>Surf Coast</v>
      </c>
      <c r="J76" s="16">
        <f t="shared" si="7"/>
        <v>17.786100000000001</v>
      </c>
      <c r="U76" s="8">
        <f>Results!D75</f>
        <v>0</v>
      </c>
    </row>
    <row r="77" spans="1:21" ht="10.5" customHeight="1" x14ac:dyDescent="0.2">
      <c r="A77" s="17">
        <v>72</v>
      </c>
      <c r="B77" s="16" t="s">
        <v>72</v>
      </c>
      <c r="C77" s="17">
        <f>VLOOKUP($C$4,Results!$B$4:$CG$476,4+$A77)</f>
        <v>32.11112</v>
      </c>
      <c r="F77" s="17">
        <v>72</v>
      </c>
      <c r="G77" s="17">
        <f t="shared" si="4"/>
        <v>32.111192000000003</v>
      </c>
      <c r="H77" s="17">
        <f t="shared" si="5"/>
        <v>4</v>
      </c>
      <c r="I77" s="16" t="str">
        <f t="shared" si="6"/>
        <v>Glen Eira</v>
      </c>
      <c r="J77" s="16">
        <f t="shared" si="7"/>
        <v>16.403089999999999</v>
      </c>
      <c r="U77" s="8">
        <f>Results!D76</f>
        <v>0</v>
      </c>
    </row>
    <row r="78" spans="1:21" ht="10.5" customHeight="1" x14ac:dyDescent="0.2">
      <c r="A78" s="17">
        <v>73</v>
      </c>
      <c r="B78" s="16" t="s">
        <v>73</v>
      </c>
      <c r="C78" s="17">
        <f>VLOOKUP($C$4,Results!$B$4:$CG$476,4+$A78)</f>
        <v>20.111830000000001</v>
      </c>
      <c r="F78" s="17">
        <v>73</v>
      </c>
      <c r="G78" s="17">
        <f t="shared" si="4"/>
        <v>20.111903000000002</v>
      </c>
      <c r="H78" s="17">
        <f t="shared" si="5"/>
        <v>62</v>
      </c>
      <c r="I78" s="16" t="str">
        <f t="shared" si="6"/>
        <v>Yarra</v>
      </c>
      <c r="J78" s="16">
        <f t="shared" si="7"/>
        <v>16.205490000000001</v>
      </c>
      <c r="U78" s="8" t="str">
        <f>Results!D77</f>
        <v>MENTAL HEALTH</v>
      </c>
    </row>
    <row r="79" spans="1:21" ht="10.5" customHeight="1" x14ac:dyDescent="0.2">
      <c r="A79" s="17">
        <v>74</v>
      </c>
      <c r="B79" s="16" t="s">
        <v>74</v>
      </c>
      <c r="C79" s="17">
        <f>VLOOKUP($C$4,Results!$B$4:$CG$476,4+$A79)</f>
        <v>27.455500000000001</v>
      </c>
      <c r="F79" s="17">
        <v>74</v>
      </c>
      <c r="G79" s="17">
        <f t="shared" si="4"/>
        <v>27.455574000000002</v>
      </c>
      <c r="H79" s="17">
        <f t="shared" si="5"/>
        <v>20</v>
      </c>
      <c r="I79" s="16" t="str">
        <f t="shared" si="6"/>
        <v>Port Phillip</v>
      </c>
      <c r="J79" s="16">
        <f t="shared" si="7"/>
        <v>15.37847</v>
      </c>
      <c r="U79" s="8" t="str">
        <f>Results!D78</f>
        <v>General life satisfaction</v>
      </c>
    </row>
    <row r="80" spans="1:21" ht="10.5" customHeight="1" x14ac:dyDescent="0.2">
      <c r="A80" s="17">
        <v>75</v>
      </c>
      <c r="B80" s="16" t="s">
        <v>75</v>
      </c>
      <c r="C80" s="17">
        <f>VLOOKUP($C$4,Results!$B$4:$CG$476,4+$A80)</f>
        <v>28.04965</v>
      </c>
      <c r="F80" s="17">
        <v>75</v>
      </c>
      <c r="G80" s="17">
        <f t="shared" si="4"/>
        <v>28.049724999999999</v>
      </c>
      <c r="H80" s="17">
        <f t="shared" si="5"/>
        <v>15</v>
      </c>
      <c r="I80" s="16" t="str">
        <f t="shared" si="6"/>
        <v>Queenscliffe</v>
      </c>
      <c r="J80" s="16">
        <f t="shared" si="7"/>
        <v>15.35683</v>
      </c>
      <c r="U80" s="8" t="str">
        <f>Results!D79</f>
        <v>Medium to low life satisfaction, 2020</v>
      </c>
    </row>
    <row r="81" spans="1:21" ht="10.5" customHeight="1" x14ac:dyDescent="0.2">
      <c r="A81" s="17">
        <v>76</v>
      </c>
      <c r="B81" s="16" t="s">
        <v>76</v>
      </c>
      <c r="C81" s="17">
        <f>VLOOKUP($C$4,Results!$B$4:$CG$476,4+$A81)</f>
        <v>26.099419999999999</v>
      </c>
      <c r="F81" s="17">
        <v>76</v>
      </c>
      <c r="G81" s="17">
        <f t="shared" si="4"/>
        <v>26.099495999999998</v>
      </c>
      <c r="H81" s="17">
        <f t="shared" si="5"/>
        <v>28</v>
      </c>
      <c r="I81" s="16" t="str">
        <f t="shared" si="6"/>
        <v>Melbourne</v>
      </c>
      <c r="J81" s="16">
        <f t="shared" si="7"/>
        <v>14.842930000000001</v>
      </c>
      <c r="U81" s="8" t="str">
        <f>Results!D80</f>
        <v>Low level of life satisfaction 2023</v>
      </c>
    </row>
    <row r="82" spans="1:21" ht="10.5" customHeight="1" x14ac:dyDescent="0.2">
      <c r="A82" s="17">
        <v>77</v>
      </c>
      <c r="B82" s="16" t="s">
        <v>77</v>
      </c>
      <c r="C82" s="17">
        <f>VLOOKUP($C$4,Results!$B$4:$CG$476,4+$A82)</f>
        <v>16.205490000000001</v>
      </c>
      <c r="F82" s="17">
        <v>77</v>
      </c>
      <c r="G82" s="17">
        <f t="shared" si="4"/>
        <v>16.205567000000002</v>
      </c>
      <c r="H82" s="17">
        <f t="shared" si="5"/>
        <v>73</v>
      </c>
      <c r="I82" s="16" t="str">
        <f t="shared" si="6"/>
        <v>Stonnington</v>
      </c>
      <c r="J82" s="16">
        <f t="shared" si="7"/>
        <v>13.44922</v>
      </c>
      <c r="U82" s="8">
        <f>Results!D81</f>
        <v>0</v>
      </c>
    </row>
    <row r="83" spans="1:21" ht="10.5" customHeight="1" x14ac:dyDescent="0.2">
      <c r="A83" s="17">
        <v>78</v>
      </c>
      <c r="B83" s="16" t="s">
        <v>78</v>
      </c>
      <c r="C83" s="17">
        <f>VLOOKUP($C$4,Results!$B$4:$CG$476,4+$A83)</f>
        <v>18.861090000000001</v>
      </c>
      <c r="F83" s="17">
        <v>78</v>
      </c>
      <c r="G83" s="17">
        <f t="shared" si="4"/>
        <v>18.861167999999999</v>
      </c>
      <c r="H83" s="17">
        <f t="shared" si="5"/>
        <v>67</v>
      </c>
      <c r="I83" s="16" t="str">
        <f t="shared" si="6"/>
        <v>Boroondara</v>
      </c>
      <c r="J83" s="16">
        <f t="shared" si="7"/>
        <v>13.21585</v>
      </c>
      <c r="U83" s="8" t="str">
        <f>Results!D82</f>
        <v>Social Isolation</v>
      </c>
    </row>
    <row r="84" spans="1:21" ht="10.5" customHeight="1" x14ac:dyDescent="0.2">
      <c r="A84" s="17">
        <v>79</v>
      </c>
      <c r="B84" s="16" t="s">
        <v>79</v>
      </c>
      <c r="C84" s="17">
        <f>VLOOKUP($C$4,Results!$B$4:$CG$476,4+$A84)</f>
        <v>29.617619999999999</v>
      </c>
      <c r="F84" s="17">
        <v>79</v>
      </c>
      <c r="G84" s="17">
        <f t="shared" si="4"/>
        <v>29.617698999999998</v>
      </c>
      <c r="H84" s="17">
        <f t="shared" si="5"/>
        <v>7</v>
      </c>
      <c r="I84" s="16" t="str">
        <f t="shared" si="6"/>
        <v>Bayside</v>
      </c>
      <c r="J84" s="16">
        <f t="shared" si="7"/>
        <v>12.769159999999999</v>
      </c>
      <c r="U84" s="8" t="str">
        <f>Results!D83</f>
        <v>Adults experiencing loneliness ( scored 6–9 on the 3-item UCLA Loneliness Scale) 2023</v>
      </c>
    </row>
    <row r="85" spans="1:21" ht="10.5" customHeight="1" x14ac:dyDescent="0.2">
      <c r="U85" s="8" t="str">
        <f>Results!D84</f>
        <v>Has no close friends or family that they talk to regularly, 2020</v>
      </c>
    </row>
    <row r="86" spans="1:21" ht="10.5" customHeight="1" x14ac:dyDescent="0.2">
      <c r="U86" s="8" t="str">
        <f>Results!D85</f>
        <v>Talk to friends a few times a month or less often, 2020</v>
      </c>
    </row>
    <row r="87" spans="1:21" ht="10.5" customHeight="1" x14ac:dyDescent="0.2">
      <c r="U87" s="8">
        <f>Results!D86</f>
        <v>0</v>
      </c>
    </row>
    <row r="88" spans="1:21" ht="10.5" customHeight="1" x14ac:dyDescent="0.2">
      <c r="U88" s="8" t="str">
        <f>Results!D87</f>
        <v>Current psychological distress</v>
      </c>
    </row>
    <row r="89" spans="1:21" ht="10.5" customHeight="1" x14ac:dyDescent="0.2">
      <c r="U89" s="8" t="str">
        <f>Results!D88</f>
        <v>High' or 'very high' levels of psychological distress 2023</v>
      </c>
    </row>
    <row r="90" spans="1:21" ht="10.5" customHeight="1" x14ac:dyDescent="0.2">
      <c r="U90" s="8" t="str">
        <f>Results!D89</f>
        <v>High/very high levels of psychological distress, 2020</v>
      </c>
    </row>
    <row r="91" spans="1:21" ht="10.5" customHeight="1" x14ac:dyDescent="0.2">
      <c r="U91" s="8">
        <f>Results!D90</f>
        <v>0</v>
      </c>
    </row>
    <row r="92" spans="1:21" ht="10.5" customHeight="1" x14ac:dyDescent="0.2">
      <c r="U92" s="8" t="str">
        <f>Results!D91</f>
        <v>Lifetime psychological distress</v>
      </c>
    </row>
    <row r="93" spans="1:21" ht="10.5" customHeight="1" x14ac:dyDescent="0.2">
      <c r="U93" s="8" t="str">
        <f>Results!D92</f>
        <v>Ever diagnosed with anxiety or depression, 2017</v>
      </c>
    </row>
    <row r="94" spans="1:21" ht="10.5" customHeight="1" x14ac:dyDescent="0.2">
      <c r="U94" s="8" t="str">
        <f>Results!D93</f>
        <v>Experienced Depression or Anxiety in Lifetime, 2014</v>
      </c>
    </row>
    <row r="95" spans="1:21" ht="10.5" customHeight="1" x14ac:dyDescent="0.2">
      <c r="U95" s="8" t="str">
        <f>Results!D94</f>
        <v>% children at school entry whose parents report high levels of family stress in the past month , 2015</v>
      </c>
    </row>
    <row r="96" spans="1:21" ht="10.5" customHeight="1" x14ac:dyDescent="0.2">
      <c r="U96" s="8">
        <f>Results!D95</f>
        <v>0</v>
      </c>
    </row>
    <row r="97" spans="21:21" ht="10.5" customHeight="1" x14ac:dyDescent="0.2">
      <c r="U97" s="8" t="str">
        <f>Results!D96</f>
        <v>Help seeking for psychological distress</v>
      </c>
    </row>
    <row r="98" spans="21:21" ht="10.5" customHeight="1" x14ac:dyDescent="0.2">
      <c r="U98" s="8" t="str">
        <f>Results!D97</f>
        <v>Sought professional assistance for a mental health problem in the past year 2023</v>
      </c>
    </row>
    <row r="99" spans="21:21" ht="10.5" customHeight="1" x14ac:dyDescent="0.2">
      <c r="U99" s="8" t="str">
        <f>Results!D98</f>
        <v>% Families accessing Family and Community Support Services, 2012/13</v>
      </c>
    </row>
    <row r="100" spans="21:21" ht="10.5" customHeight="1" x14ac:dyDescent="0.2">
      <c r="U100" s="8">
        <f>Results!D99</f>
        <v>0</v>
      </c>
    </row>
    <row r="101" spans="21:21" ht="10.5" customHeight="1" x14ac:dyDescent="0.2">
      <c r="U101" s="8">
        <f>Results!D100</f>
        <v>0</v>
      </c>
    </row>
    <row r="102" spans="21:21" ht="10.5" customHeight="1" x14ac:dyDescent="0.2">
      <c r="U102" s="8">
        <f>Results!D101</f>
        <v>0</v>
      </c>
    </row>
    <row r="103" spans="21:21" ht="10.5" customHeight="1" x14ac:dyDescent="0.2">
      <c r="U103" s="8" t="str">
        <f>Results!D102</f>
        <v>WIDER COMMUNITY</v>
      </c>
    </row>
    <row r="104" spans="21:21" ht="10.5" customHeight="1" x14ac:dyDescent="0.2">
      <c r="U104" s="8" t="str">
        <f>Results!D103</f>
        <v>Perceptions of their community</v>
      </c>
    </row>
    <row r="105" spans="21:21" ht="10.5" customHeight="1" x14ac:dyDescent="0.2">
      <c r="U105" s="8" t="str">
        <f>Results!D104</f>
        <v>Feeling of Trust: most people could be trusted 'never' or 'not often', 2020</v>
      </c>
    </row>
    <row r="106" spans="21:21" ht="10.5" customHeight="1" x14ac:dyDescent="0.2">
      <c r="U106" s="8" t="str">
        <f>Results!D105</f>
        <v>Perceptions of neighborhood – people are willing to help each other: 2015</v>
      </c>
    </row>
    <row r="107" spans="21:21" ht="10.5" customHeight="1" x14ac:dyDescent="0.2">
      <c r="U107" s="8" t="str">
        <f>Results!D106</f>
        <v>Perceptions of neighborhood – this is a close-knit neighborhood: 2015</v>
      </c>
    </row>
    <row r="108" spans="21:21" ht="10.5" customHeight="1" x14ac:dyDescent="0.2">
      <c r="U108" s="8">
        <f>Results!D107</f>
        <v>0</v>
      </c>
    </row>
    <row r="109" spans="21:21" ht="10.5" customHeight="1" x14ac:dyDescent="0.2">
      <c r="U109" s="8" t="str">
        <f>Results!D108</f>
        <v>Engagement in local activities</v>
      </c>
    </row>
    <row r="110" spans="21:21" ht="10.5" customHeight="1" x14ac:dyDescent="0.2">
      <c r="U110" s="8" t="str">
        <f>Results!D109</f>
        <v>% Adults who volunteer at least once per month, 2012</v>
      </c>
    </row>
    <row r="111" spans="21:21" ht="10.5" customHeight="1" x14ac:dyDescent="0.2">
      <c r="U111" s="8" t="str">
        <f>Results!D110</f>
        <v>% Adults who had participated in citizen engagement activities in the previous year, 2012</v>
      </c>
    </row>
    <row r="112" spans="21:21" ht="10.5" customHeight="1" x14ac:dyDescent="0.2">
      <c r="U112" s="8">
        <f>Results!D111</f>
        <v>0</v>
      </c>
    </row>
    <row r="113" spans="21:21" ht="10.5" customHeight="1" x14ac:dyDescent="0.2">
      <c r="U113" s="8" t="str">
        <f>Results!D112</f>
        <v>Sense of empowerment within the community</v>
      </c>
    </row>
    <row r="114" spans="21:21" ht="10.5" customHeight="1" x14ac:dyDescent="0.2">
      <c r="U114" s="8" t="str">
        <f>Results!D113</f>
        <v>I feel valued by society: 'never' or 'not often', 2020</v>
      </c>
    </row>
    <row r="115" spans="21:21" ht="10.5" customHeight="1" x14ac:dyDescent="0.2">
      <c r="U115" s="8" t="str">
        <f>Results!D114</f>
        <v>Civic trust - do you feel valued by society?: 'No' or 'not often' 2023</v>
      </c>
    </row>
    <row r="116" spans="21:21" ht="10.5" customHeight="1" x14ac:dyDescent="0.2">
      <c r="U116" s="8" t="str">
        <f>Results!D115</f>
        <v>% Adults who feel they have opportunities to have a real say on issues that are important, 2008</v>
      </c>
    </row>
    <row r="117" spans="21:21" ht="10.5" customHeight="1" x14ac:dyDescent="0.2">
      <c r="U117" s="8" t="str">
        <f>Results!D116</f>
        <v>% Adults who agree that they are able to vote for a trustworthy political candidate</v>
      </c>
    </row>
    <row r="118" spans="21:21" ht="10.5" customHeight="1" x14ac:dyDescent="0.2">
      <c r="U118" s="8">
        <f>Results!D117</f>
        <v>0</v>
      </c>
    </row>
    <row r="119" spans="21:21" ht="10.5" customHeight="1" x14ac:dyDescent="0.2">
      <c r="U119" s="8" t="str">
        <f>Results!D118</f>
        <v>Multiculturalism &amp; Discrimination</v>
      </c>
    </row>
    <row r="120" spans="21:21" ht="10.5" customHeight="1" x14ac:dyDescent="0.2">
      <c r="U120" s="8" t="str">
        <f>Results!D119</f>
        <v>Multiculturalism makes life in your area better: 'No' or 'Not often' 2023</v>
      </c>
    </row>
    <row r="121" spans="21:21" ht="10.5" customHeight="1" x14ac:dyDescent="0.2">
      <c r="U121" s="8" t="str">
        <f>Results!D120</f>
        <v>Multiculturalism makes life in your area better 'never' or 'not often', 2020</v>
      </c>
    </row>
    <row r="122" spans="21:21" ht="10.5" customHeight="1" x14ac:dyDescent="0.2">
      <c r="U122" s="8" t="str">
        <f>Results!D121</f>
        <v>Experienced discrimination: "In the past 12 months, have you experienced discrimination or have been treated unfairly by others?  2023</v>
      </c>
    </row>
    <row r="123" spans="21:21" ht="10.5" customHeight="1" x14ac:dyDescent="0.2">
      <c r="U123" s="8">
        <f>Results!D122</f>
        <v>0</v>
      </c>
    </row>
    <row r="124" spans="21:21" ht="10.5" customHeight="1" x14ac:dyDescent="0.2">
      <c r="U124" s="8">
        <f>Results!D123</f>
        <v>0</v>
      </c>
    </row>
    <row r="125" spans="21:21" ht="10.5" customHeight="1" x14ac:dyDescent="0.2">
      <c r="U125" s="8">
        <f>Results!D124</f>
        <v>0</v>
      </c>
    </row>
    <row r="126" spans="21:21" ht="10.5" customHeight="1" x14ac:dyDescent="0.2">
      <c r="U126" s="8" t="str">
        <f>Results!D125</f>
        <v>FAMILY AND SOCIAL LIFE</v>
      </c>
    </row>
    <row r="127" spans="21:21" ht="10.5" customHeight="1" x14ac:dyDescent="0.2">
      <c r="U127" s="8" t="str">
        <f>Results!D126</f>
        <v>Work-life balance</v>
      </c>
    </row>
    <row r="128" spans="21:21" ht="10.5" customHeight="1" x14ac:dyDescent="0.2">
      <c r="U128" s="8" t="str">
        <f>Results!D127</f>
        <v>% Adults who agree that they lack time for friends/family, 2012</v>
      </c>
    </row>
    <row r="129" spans="21:21" ht="10.5" customHeight="1" x14ac:dyDescent="0.2">
      <c r="U129" s="8" t="str">
        <f>Results!D128</f>
        <v>% Adults who state that they experience 'time pressure', 2012</v>
      </c>
    </row>
    <row r="130" spans="21:21" ht="10.5" customHeight="1" x14ac:dyDescent="0.2">
      <c r="U130" s="8" t="str">
        <f>Results!D129</f>
        <v>% Adults who report 'adequate work-life balance', 2012</v>
      </c>
    </row>
    <row r="131" spans="21:21" ht="10.5" customHeight="1" x14ac:dyDescent="0.2">
      <c r="U131" s="8" t="str">
        <f>Results!D130</f>
        <v>% Adults who share a meal with their family on 5 or more days per week, 2012</v>
      </c>
    </row>
    <row r="132" spans="21:21" ht="10.5" customHeight="1" x14ac:dyDescent="0.2">
      <c r="U132" s="8" t="str">
        <f>Results!D131</f>
        <v>% Adults who use social networking to organize time with friends, 2012</v>
      </c>
    </row>
    <row r="133" spans="21:21" ht="10.5" customHeight="1" x14ac:dyDescent="0.2">
      <c r="U133" s="8">
        <f>Results!D132</f>
        <v>0</v>
      </c>
    </row>
    <row r="134" spans="21:21" ht="10.5" customHeight="1" x14ac:dyDescent="0.2">
      <c r="U134" s="8">
        <f>Results!D133</f>
        <v>0</v>
      </c>
    </row>
    <row r="135" spans="21:21" ht="10.5" customHeight="1" x14ac:dyDescent="0.2">
      <c r="U135" s="8">
        <f>Results!D134</f>
        <v>0</v>
      </c>
    </row>
    <row r="136" spans="21:21" ht="10.5" customHeight="1" x14ac:dyDescent="0.2">
      <c r="U136" s="8" t="str">
        <f>Results!D135</f>
        <v>ADOLESCENT WELLBEING</v>
      </c>
    </row>
    <row r="137" spans="21:21" ht="10.5" customHeight="1" x14ac:dyDescent="0.2">
      <c r="U137" s="8" t="str">
        <f>Results!D136</f>
        <v>Emotional wellbeing &amp; support</v>
      </c>
    </row>
    <row r="138" spans="21:21" ht="10.5" customHeight="1" x14ac:dyDescent="0.2">
      <c r="U138" s="8" t="str">
        <f>Results!D137</f>
        <v>% Adolescents with highest level of psychological distress, 2012</v>
      </c>
    </row>
    <row r="139" spans="21:21" ht="10.5" customHeight="1" x14ac:dyDescent="0.2">
      <c r="U139" s="8" t="str">
        <f>Results!D138</f>
        <v>% Adolescents without positive psychological development, 2012</v>
      </c>
    </row>
    <row r="140" spans="21:21" ht="10.5" customHeight="1" x14ac:dyDescent="0.2">
      <c r="U140" s="8" t="str">
        <f>Results!D139</f>
        <v>% Adolescents who are not satisfied with the quality of life, 2012</v>
      </c>
    </row>
    <row r="141" spans="21:21" ht="10.5" customHeight="1" x14ac:dyDescent="0.2">
      <c r="U141" s="8" t="str">
        <f>Results!D140</f>
        <v>% Adolescents who do not have someone to turn to for advice when they have problems, 2012</v>
      </c>
    </row>
    <row r="142" spans="21:21" ht="10.5" customHeight="1" x14ac:dyDescent="0.2">
      <c r="U142" s="8" t="str">
        <f>Results!D141</f>
        <v>% Adolescents who do not have a trusted adult in life, 2012</v>
      </c>
    </row>
    <row r="143" spans="21:21" ht="10.5" customHeight="1" x14ac:dyDescent="0.2">
      <c r="U143" s="8">
        <f>Results!D142</f>
        <v>0</v>
      </c>
    </row>
    <row r="144" spans="21:21" ht="10.5" customHeight="1" x14ac:dyDescent="0.2">
      <c r="U144" s="8" t="str">
        <f>Results!D143</f>
        <v>Self-harm and accidents</v>
      </c>
    </row>
    <row r="145" spans="21:21" ht="10.5" customHeight="1" x14ac:dyDescent="0.2">
      <c r="U145" s="8" t="str">
        <f>Results!D144</f>
        <v>Hospitalization for injury and poisoning, per 1,000 children, 2012</v>
      </c>
    </row>
    <row r="146" spans="21:21" ht="10.5" customHeight="1" x14ac:dyDescent="0.2">
      <c r="U146" s="8" t="str">
        <f>Results!D145</f>
        <v>Hospitalization for intentional self harm, 2012
per 1000 adolescents</v>
      </c>
    </row>
    <row r="147" spans="21:21" ht="10.5" customHeight="1" x14ac:dyDescent="0.2">
      <c r="U147" s="8" t="str">
        <f>Results!D146</f>
        <v>Suicide rate per 100,000 0-74 year olds, 2008-2012</v>
      </c>
    </row>
    <row r="148" spans="21:21" ht="10.5" customHeight="1" x14ac:dyDescent="0.2">
      <c r="U148" s="8">
        <f>Results!D147</f>
        <v>0</v>
      </c>
    </row>
    <row r="149" spans="21:21" ht="10.5" customHeight="1" x14ac:dyDescent="0.2">
      <c r="U149" s="8" t="str">
        <f>Results!D148</f>
        <v>Eating disorders</v>
      </c>
    </row>
    <row r="150" spans="21:21" ht="10.5" customHeight="1" x14ac:dyDescent="0.2">
      <c r="U150" s="8" t="str">
        <f>Results!D149</f>
        <v>% Adolescents with eating disorders, 2012</v>
      </c>
    </row>
    <row r="151" spans="21:21" ht="10.5" customHeight="1" x14ac:dyDescent="0.2">
      <c r="U151" s="8">
        <f>Results!D150</f>
        <v>0</v>
      </c>
    </row>
    <row r="152" spans="21:21" ht="10.5" customHeight="1" x14ac:dyDescent="0.2">
      <c r="U152" s="8">
        <f>Results!D151</f>
        <v>0</v>
      </c>
    </row>
    <row r="153" spans="21:21" ht="10.5" customHeight="1" x14ac:dyDescent="0.2">
      <c r="U153" s="8">
        <f>Results!D152</f>
        <v>0</v>
      </c>
    </row>
    <row r="154" spans="21:21" ht="10.5" customHeight="1" x14ac:dyDescent="0.2">
      <c r="U154" s="8" t="str">
        <f>Results!D153</f>
        <v>LGBTIQ</v>
      </c>
    </row>
    <row r="155" spans="21:21" ht="10.5" customHeight="1" x14ac:dyDescent="0.2">
      <c r="U155" s="8" t="str">
        <f>Results!D154</f>
        <v>LGBTQI 2023</v>
      </c>
    </row>
    <row r="156" spans="21:21" ht="10.5" customHeight="1" x14ac:dyDescent="0.2">
      <c r="U156" s="8">
        <f>Results!D155</f>
        <v>0</v>
      </c>
    </row>
    <row r="157" spans="21:21" ht="10.5" customHeight="1" x14ac:dyDescent="0.2">
      <c r="U157" s="8">
        <f>Results!D156</f>
        <v>0</v>
      </c>
    </row>
    <row r="158" spans="21:21" ht="10.5" customHeight="1" x14ac:dyDescent="0.2">
      <c r="U158" s="8">
        <f>Results!D157</f>
        <v>0</v>
      </c>
    </row>
    <row r="159" spans="21:21" ht="10.5" customHeight="1" x14ac:dyDescent="0.2">
      <c r="U159" s="8" t="str">
        <f>Results!D158</f>
        <v>SEXUAL HEALTH</v>
      </c>
    </row>
    <row r="160" spans="21:21" ht="10.5" customHeight="1" x14ac:dyDescent="0.2">
      <c r="U160" s="8" t="str">
        <f>Results!D159</f>
        <v>Safe sexual practices</v>
      </c>
    </row>
    <row r="161" spans="21:21" ht="10.5" customHeight="1" x14ac:dyDescent="0.2">
      <c r="U161" s="8" t="str">
        <f>Results!D160</f>
        <v>% Sexually-active adolescents who do not practice safe sex by using a condom, 2012</v>
      </c>
    </row>
    <row r="162" spans="21:21" ht="10.5" customHeight="1" x14ac:dyDescent="0.2">
      <c r="U162" s="8" t="str">
        <f>Results!D161</f>
        <v>Per cent of sexually active females who do not use contraception, 2012</v>
      </c>
    </row>
    <row r="163" spans="21:21" ht="10.5" customHeight="1" x14ac:dyDescent="0.2">
      <c r="U163" s="8">
        <f>Results!D162</f>
        <v>0</v>
      </c>
    </row>
    <row r="164" spans="21:21" ht="10.5" customHeight="1" x14ac:dyDescent="0.2">
      <c r="U164" s="8" t="str">
        <f>Results!D163</f>
        <v>Sexually transmitted infections</v>
      </c>
    </row>
    <row r="165" spans="21:21" ht="10.5" customHeight="1" x14ac:dyDescent="0.2">
      <c r="U165" s="8" t="str">
        <f>Results!D164</f>
        <v>Number of sexually transmissible infections in adolescents  aged 12 to 17 years per 100,000, 2009</v>
      </c>
    </row>
    <row r="166" spans="21:21" ht="10.5" customHeight="1" x14ac:dyDescent="0.2">
      <c r="U166" s="8" t="str">
        <f>Results!D165</f>
        <v>Number of sexually transmissible infections in adolescents  aged 12 to 17 years per 100,000, 2012</v>
      </c>
    </row>
    <row r="167" spans="21:21" ht="10.5" customHeight="1" x14ac:dyDescent="0.2">
      <c r="U167" s="8" t="str">
        <f>Results!D166</f>
        <v>Number of sexually transmissible infections in adolescents  aged 12 to 17 years per 100,000, 209 to 2012</v>
      </c>
    </row>
    <row r="168" spans="21:21" ht="10.5" customHeight="1" x14ac:dyDescent="0.2">
      <c r="U168" s="8">
        <f>Results!D167</f>
        <v>0</v>
      </c>
    </row>
    <row r="169" spans="21:21" ht="10.5" customHeight="1" x14ac:dyDescent="0.2">
      <c r="U169" s="8">
        <f>Results!D168</f>
        <v>0</v>
      </c>
    </row>
    <row r="170" spans="21:21" ht="10.5" customHeight="1" x14ac:dyDescent="0.2">
      <c r="U170" s="8">
        <f>Results!D169</f>
        <v>0</v>
      </c>
    </row>
    <row r="171" spans="21:21" ht="10.5" customHeight="1" x14ac:dyDescent="0.2">
      <c r="U171" s="8" t="str">
        <f>Results!D170</f>
        <v>VACCINATION</v>
      </c>
    </row>
    <row r="172" spans="21:21" ht="10.5" customHeight="1" x14ac:dyDescent="0.2">
      <c r="U172" s="8" t="str">
        <f>Results!D171</f>
        <v>The proportion of children who are fully vaccinated at 12-17 Months 2017</v>
      </c>
    </row>
    <row r="173" spans="21:21" ht="10.5" customHeight="1" x14ac:dyDescent="0.2">
      <c r="U173" s="8" t="str">
        <f>Results!D172</f>
        <v>The proportion of children who are fully vaccinated at 24-&lt;27 Months 2017</v>
      </c>
    </row>
    <row r="174" spans="21:21" ht="10.5" customHeight="1" x14ac:dyDescent="0.2">
      <c r="U174" s="8">
        <f>Results!D173</f>
        <v>0</v>
      </c>
    </row>
    <row r="175" spans="21:21" ht="10.5" customHeight="1" x14ac:dyDescent="0.2">
      <c r="U175" s="8">
        <f>Results!D174</f>
        <v>0</v>
      </c>
    </row>
    <row r="176" spans="21:21" ht="10.5" customHeight="1" x14ac:dyDescent="0.2">
      <c r="U176" s="8">
        <f>Results!D175</f>
        <v>0</v>
      </c>
    </row>
    <row r="177" spans="21:21" ht="10.5" customHeight="1" x14ac:dyDescent="0.2">
      <c r="U177" s="8" t="str">
        <f>Results!D176</f>
        <v>EARLY YEARS</v>
      </c>
    </row>
    <row r="178" spans="21:21" ht="10.5" customHeight="1" x14ac:dyDescent="0.2">
      <c r="U178" s="8" t="str">
        <f>Results!D177</f>
        <v>Kindergarten participation</v>
      </c>
    </row>
    <row r="179" spans="21:21" ht="10.5" customHeight="1" x14ac:dyDescent="0.2">
      <c r="U179" s="8" t="str">
        <f>Results!D178</f>
        <v>Kindergarten Participation Rate, 2015</v>
      </c>
    </row>
    <row r="180" spans="21:21" ht="10.5" customHeight="1" x14ac:dyDescent="0.2">
      <c r="U180" s="8" t="str">
        <f>Results!D179</f>
        <v>% Children whose parents are receiving the kinder fee subsidy 2012</v>
      </c>
    </row>
    <row r="181" spans="21:21" ht="10.5" customHeight="1" x14ac:dyDescent="0.2">
      <c r="U181" s="8">
        <f>Results!D180</f>
        <v>0</v>
      </c>
    </row>
    <row r="182" spans="21:21" ht="10.5" customHeight="1" x14ac:dyDescent="0.2">
      <c r="U182" s="8" t="str">
        <f>Results!D181</f>
        <v>Child abuse</v>
      </c>
    </row>
    <row r="183" spans="21:21" ht="10.5" customHeight="1" x14ac:dyDescent="0.2">
      <c r="U183" s="8" t="str">
        <f>Results!D182</f>
        <v xml:space="preserve"> Child protection investigations completed per 1,000 eligible pop., 2014</v>
      </c>
    </row>
    <row r="184" spans="21:21" ht="10.5" customHeight="1" x14ac:dyDescent="0.2">
      <c r="U184" s="8" t="str">
        <f>Results!D183</f>
        <v>Child abuse substantiations per 1,000 children aged 0-17 years, 2010/11</v>
      </c>
    </row>
    <row r="185" spans="21:21" ht="10.5" customHeight="1" x14ac:dyDescent="0.2">
      <c r="U185" s="8" t="str">
        <f>Results!D184</f>
        <v>Child protection substantiations per 1,000 eligible pop., 2014</v>
      </c>
    </row>
    <row r="186" spans="21:21" ht="10.5" customHeight="1" x14ac:dyDescent="0.2">
      <c r="U186" s="8" t="str">
        <f>Results!D185</f>
        <v>Children on child protection orders per 1000 children aged 0-17 years, 2010</v>
      </c>
    </row>
    <row r="187" spans="21:21" ht="10.5" customHeight="1" x14ac:dyDescent="0.2">
      <c r="U187" s="8" t="str">
        <f>Results!D186</f>
        <v>Number of Child FIRST assessments per 1,000 eligible pop., 2014</v>
      </c>
    </row>
    <row r="188" spans="21:21" ht="10.5" customHeight="1" x14ac:dyDescent="0.2">
      <c r="U188" s="8">
        <f>Results!D187</f>
        <v>0</v>
      </c>
    </row>
    <row r="189" spans="21:21" ht="10.5" customHeight="1" x14ac:dyDescent="0.2">
      <c r="U189" s="8">
        <f>Results!D188</f>
        <v>0</v>
      </c>
    </row>
    <row r="190" spans="21:21" ht="10.5" customHeight="1" x14ac:dyDescent="0.2">
      <c r="U190" s="8">
        <f>Results!D189</f>
        <v>0</v>
      </c>
    </row>
    <row r="191" spans="21:21" ht="10.5" customHeight="1" x14ac:dyDescent="0.2">
      <c r="U191" s="8" t="str">
        <f>Results!D190</f>
        <v>EDUCATION - Primary onwards</v>
      </c>
    </row>
    <row r="192" spans="21:21" ht="10.5" customHeight="1" x14ac:dyDescent="0.2">
      <c r="U192" s="8" t="str">
        <f>Results!D191</f>
        <v>Behavioral or developmental concerns</v>
      </c>
    </row>
    <row r="193" spans="21:21" ht="10.5" customHeight="1" x14ac:dyDescent="0.2">
      <c r="U193" s="8" t="str">
        <f>Results!D192</f>
        <v>% of children with emotional or behavioral problems at school entry, 2014</v>
      </c>
    </row>
    <row r="194" spans="21:21" ht="10.5" customHeight="1" x14ac:dyDescent="0.2">
      <c r="U194" s="8">
        <f>Results!D193</f>
        <v>0</v>
      </c>
    </row>
    <row r="195" spans="21:21" ht="10.5" customHeight="1" x14ac:dyDescent="0.2">
      <c r="U195" s="8" t="str">
        <f>Results!D194</f>
        <v>Number of children who scored 17 or above on the total difficulties scale of the Strengths and Difficulties Questionnaire (SDQ) in School Entrant Health Questionnaire (SEHQ), 2015</v>
      </c>
    </row>
    <row r="196" spans="21:21" ht="10.5" customHeight="1" x14ac:dyDescent="0.2">
      <c r="U196" s="8" t="str">
        <f>Results!D195</f>
        <v>% children at school entry whose parents report high levels of family stress in the past month 2015</v>
      </c>
    </row>
    <row r="197" spans="21:21" ht="10.5" customHeight="1" x14ac:dyDescent="0.2">
      <c r="U197" s="8">
        <f>Results!D196</f>
        <v>0</v>
      </c>
    </row>
    <row r="198" spans="21:21" ht="10.5" customHeight="1" x14ac:dyDescent="0.2">
      <c r="U198" s="8" t="str">
        <f>Results!D197</f>
        <v>Bullying &amp; affiliation with school</v>
      </c>
    </row>
    <row r="199" spans="21:21" ht="10.5" customHeight="1" x14ac:dyDescent="0.2">
      <c r="U199" s="8" t="str">
        <f>Results!D198</f>
        <v>% Students at years 5/6 who report being bullied 2018</v>
      </c>
    </row>
    <row r="200" spans="21:21" ht="10.5" customHeight="1" x14ac:dyDescent="0.2">
      <c r="U200" s="8" t="str">
        <f>Results!D199</f>
        <v>% Students at years  7-9, who report being bullied 2018</v>
      </c>
    </row>
    <row r="201" spans="21:21" ht="10.5" customHeight="1" x14ac:dyDescent="0.2">
      <c r="U201" s="8" t="str">
        <f>Results!D200</f>
        <v>% Children who did not report feeling connected to school in years 5/6 2015</v>
      </c>
    </row>
    <row r="202" spans="21:21" ht="10.5" customHeight="1" x14ac:dyDescent="0.2">
      <c r="U202" s="8" t="str">
        <f>Results!D201</f>
        <v>% Children who did not report feeling connected to school in years 7-9 2015</v>
      </c>
    </row>
    <row r="203" spans="21:21" ht="10.5" customHeight="1" x14ac:dyDescent="0.2">
      <c r="U203" s="8">
        <f>Results!D202</f>
        <v>0</v>
      </c>
    </row>
    <row r="204" spans="21:21" ht="10.5" customHeight="1" x14ac:dyDescent="0.2">
      <c r="U204" s="8">
        <f>Results!D203</f>
        <v>0</v>
      </c>
    </row>
    <row r="205" spans="21:21" ht="10.5" customHeight="1" x14ac:dyDescent="0.2">
      <c r="U205" s="8" t="str">
        <f>Results!D204</f>
        <v>GENDER EQUITY &amp; FAMILY VIOLENCE</v>
      </c>
    </row>
    <row r="206" spans="21:21" ht="10.5" customHeight="1" x14ac:dyDescent="0.2">
      <c r="U206" s="8" t="str">
        <f>Results!D205</f>
        <v>Low gender equality score 2012</v>
      </c>
    </row>
    <row r="207" spans="21:21" ht="10.5" customHeight="1" x14ac:dyDescent="0.2">
      <c r="U207" s="8" t="str">
        <f>Results!D206</f>
        <v>% Adults who state that they would be prepared to intervene in a situation of domestic violence 2012</v>
      </c>
    </row>
    <row r="208" spans="21:21" ht="10.5" customHeight="1" x14ac:dyDescent="0.2">
      <c r="U208" s="8">
        <f>Results!D207</f>
        <v>0</v>
      </c>
    </row>
    <row r="209" spans="21:21" ht="10.5" customHeight="1" x14ac:dyDescent="0.2">
      <c r="U209" s="8">
        <f>Results!D208</f>
        <v>0</v>
      </c>
    </row>
    <row r="210" spans="21:21" ht="10.5" customHeight="1" x14ac:dyDescent="0.2">
      <c r="U210" s="8" t="str">
        <f>Results!D209</f>
        <v>SERVICE USE &amp; ACCESS</v>
      </c>
    </row>
    <row r="211" spans="21:21" ht="10.5" customHeight="1" x14ac:dyDescent="0.2">
      <c r="U211" s="8" t="str">
        <f>Results!D210</f>
        <v>Aged care</v>
      </c>
    </row>
    <row r="212" spans="21:21" ht="10.5" customHeight="1" x14ac:dyDescent="0.2">
      <c r="U212" s="8" t="str">
        <f>Results!D211</f>
        <v>Aged care High-Care beds, 2014</v>
      </c>
    </row>
    <row r="213" spans="21:21" ht="10.5" customHeight="1" x14ac:dyDescent="0.2">
      <c r="U213" s="8" t="str">
        <f>Results!D212</f>
        <v>Aged care Low-Care beds, 2014</v>
      </c>
    </row>
    <row r="214" spans="21:21" ht="10.5" customHeight="1" x14ac:dyDescent="0.2">
      <c r="U214" s="8" t="str">
        <f>Results!D213</f>
        <v>HACC clients aged 0-64 per 1,000 HACC target pop, 2014</v>
      </c>
    </row>
    <row r="215" spans="21:21" ht="10.5" customHeight="1" x14ac:dyDescent="0.2">
      <c r="U215" s="8" t="str">
        <f>Results!D214</f>
        <v>HACC clients aged 65+ per 1,000 HACC target pop, 2014</v>
      </c>
    </row>
    <row r="216" spans="21:21" ht="10.5" customHeight="1" x14ac:dyDescent="0.2">
      <c r="U216" s="8">
        <f>Results!D215</f>
        <v>0</v>
      </c>
    </row>
    <row r="217" spans="21:21" ht="10.5" customHeight="1" x14ac:dyDescent="0.2">
      <c r="U217" s="8" t="str">
        <f>Results!D216</f>
        <v>General health treatment or access</v>
      </c>
    </row>
    <row r="218" spans="21:21" ht="10.5" customHeight="1" x14ac:dyDescent="0.2">
      <c r="U218" s="8" t="str">
        <f>Results!D217</f>
        <v>adults in Victoria who were unable to see a GP when needed in the past 12 months 2023</v>
      </c>
    </row>
    <row r="219" spans="21:21" ht="10.5" customHeight="1" x14ac:dyDescent="0.2">
      <c r="U219" s="8" t="str">
        <f>Results!D218</f>
        <v>Proportion (%) of adults who were unable to access a GP when needed in the past year, by main reason: cost 2023</v>
      </c>
    </row>
    <row r="220" spans="21:21" ht="10.5" customHeight="1" x14ac:dyDescent="0.2">
      <c r="U220" s="8" t="str">
        <f>Results!D219</f>
        <v>Proportion (%) of adults who were unable to access a GP when needed in the past year, by main reason: Couldn't get an appt 2023</v>
      </c>
    </row>
    <row r="221" spans="21:21" ht="10.5" customHeight="1" x14ac:dyDescent="0.2">
      <c r="U221" s="8">
        <f>Results!D220</f>
        <v>0</v>
      </c>
    </row>
    <row r="222" spans="21:21" ht="10.5" customHeight="1" x14ac:dyDescent="0.2">
      <c r="U222" s="8" t="str">
        <f>Results!D221</f>
        <v>Dental health treatment</v>
      </c>
    </row>
    <row r="223" spans="21:21" ht="10.5" customHeight="1" x14ac:dyDescent="0.2">
      <c r="U223" s="8" t="str">
        <f>Results!D222</f>
        <v>Fair' or 'Poor' dental health 2023</v>
      </c>
    </row>
    <row r="224" spans="21:21" ht="10.5" customHeight="1" x14ac:dyDescent="0.2">
      <c r="U224" s="8" t="str">
        <f>Results!D223</f>
        <v>Avoided or delayed dental care due to the cost 2023</v>
      </c>
    </row>
    <row r="225" spans="21:21" ht="10.5" customHeight="1" x14ac:dyDescent="0.2">
      <c r="U225" s="8">
        <f>Results!D224</f>
        <v>0</v>
      </c>
    </row>
    <row r="226" spans="21:21" ht="10.5" customHeight="1" x14ac:dyDescent="0.2">
      <c r="U226" s="8" t="str">
        <f>Results!D225</f>
        <v>Health insurance</v>
      </c>
    </row>
    <row r="227" spans="21:21" ht="10.5" customHeight="1" x14ac:dyDescent="0.2">
      <c r="U227" s="8" t="str">
        <f>Results!D226</f>
        <v>Hold private health insurance 2023</v>
      </c>
    </row>
    <row r="228" spans="21:21" ht="10.5" customHeight="1" x14ac:dyDescent="0.2">
      <c r="U228" s="8">
        <f>Results!D227</f>
        <v>0</v>
      </c>
    </row>
    <row r="229" spans="21:21" ht="10.5" customHeight="1" x14ac:dyDescent="0.2">
      <c r="U229" s="8">
        <f>Results!D228</f>
        <v>0</v>
      </c>
    </row>
    <row r="230" spans="21:21" ht="10.5" customHeight="1" x14ac:dyDescent="0.2">
      <c r="U230" s="8">
        <f>Results!D229</f>
        <v>0</v>
      </c>
    </row>
    <row r="231" spans="21:21" ht="10.5" customHeight="1" x14ac:dyDescent="0.2">
      <c r="U231" s="8" t="str">
        <f>Results!D230</f>
        <v>ARTS AND CULTURE</v>
      </c>
    </row>
    <row r="232" spans="21:21" ht="10.5" customHeight="1" x14ac:dyDescent="0.2">
      <c r="U232" s="8" t="str">
        <f>Results!D231</f>
        <v>% Adults who are attended arts activities or events in the last 3 months, 2012</v>
      </c>
    </row>
    <row r="233" spans="21:21" ht="10.5" customHeight="1" x14ac:dyDescent="0.2">
      <c r="U233" s="8" t="str">
        <f>Results!D232</f>
        <v>% Adults who are made or created art or crafts in the last 3 months, 2012</v>
      </c>
    </row>
    <row r="234" spans="21:21" ht="10.5" customHeight="1" x14ac:dyDescent="0.2">
      <c r="U234" s="8" t="str">
        <f>Results!D233</f>
        <v>% Adults who participated in arts and related activities in the last month</v>
      </c>
    </row>
    <row r="235" spans="21:21" ht="10.5" customHeight="1" x14ac:dyDescent="0.2">
      <c r="U235" s="8">
        <f>Results!D234</f>
        <v>0</v>
      </c>
    </row>
    <row r="236" spans="21:21" ht="10.5" customHeight="1" x14ac:dyDescent="0.2">
      <c r="U236" s="8">
        <f>Results!D235</f>
        <v>0</v>
      </c>
    </row>
    <row r="237" spans="21:21" ht="10.5" customHeight="1" x14ac:dyDescent="0.2">
      <c r="U237" s="8">
        <f>Results!D236</f>
        <v>0</v>
      </c>
    </row>
    <row r="238" spans="21:21" ht="10.5" customHeight="1" x14ac:dyDescent="0.2">
      <c r="U238" s="8" t="str">
        <f>Results!D237</f>
        <v>CRIME &amp; SAFETY</v>
      </c>
    </row>
    <row r="239" spans="21:21" ht="10.5" customHeight="1" x14ac:dyDescent="0.2">
      <c r="U239" s="8" t="str">
        <f>Results!D238</f>
        <v>% Adults who feel safe walking alone during day: 2015</v>
      </c>
    </row>
    <row r="240" spans="21:21" ht="10.5" customHeight="1" x14ac:dyDescent="0.2">
      <c r="U240" s="8" t="str">
        <f>Results!D239</f>
        <v>% Adults who feel safe walking alone during night: 2015</v>
      </c>
    </row>
    <row r="241" spans="21:21" ht="10.5" customHeight="1" x14ac:dyDescent="0.2">
      <c r="U241" s="8" t="str">
        <f>Results!D240</f>
        <v>Crime where the offender was aged 0-17 (rate per 1,000 children and young people) 2014/15</v>
      </c>
    </row>
    <row r="242" spans="21:21" ht="10.5" customHeight="1" x14ac:dyDescent="0.2">
      <c r="U242" s="8" t="str">
        <f>Results!D241</f>
        <v>Crime where the victim was a 0-17, per 1000 children, 2014/15</v>
      </c>
    </row>
    <row r="243" spans="21:21" ht="10.5" customHeight="1" x14ac:dyDescent="0.2">
      <c r="U243" s="8">
        <f>Results!D242</f>
        <v>0</v>
      </c>
    </row>
    <row r="244" spans="21:21" ht="10.5" customHeight="1" x14ac:dyDescent="0.2">
      <c r="U244" s="8">
        <f>Results!D244</f>
        <v>0</v>
      </c>
    </row>
    <row r="245" spans="21:21" ht="10.5" customHeight="1" x14ac:dyDescent="0.2">
      <c r="U245" s="8" t="str">
        <f>Results!D245</f>
        <v>TRANSPORT</v>
      </c>
    </row>
    <row r="246" spans="21:21" ht="10.5" customHeight="1" x14ac:dyDescent="0.2">
      <c r="U246" s="8" t="str">
        <f>Results!D246</f>
        <v>% Adults who experience a long commute (≥2 hours per day)</v>
      </c>
    </row>
    <row r="247" spans="21:21" ht="10.5" customHeight="1" x14ac:dyDescent="0.2">
      <c r="U247" s="8" t="str">
        <f>Results!D247</f>
        <v>Days Cycled for Transport, for trips longer than 10 mins, in past week - NONE, adults: 2014</v>
      </c>
    </row>
    <row r="248" spans="21:21" ht="10.5" customHeight="1" x14ac:dyDescent="0.2">
      <c r="U248" s="8" t="str">
        <f>Results!D248</f>
        <v>Days walked for Transport, for trips longer than 10 mins, in past week - 4 or more days, adults: 2014</v>
      </c>
    </row>
    <row r="249" spans="21:21" ht="10.5" customHeight="1" x14ac:dyDescent="0.2">
      <c r="U249" s="8">
        <f>Results!D249</f>
        <v>0</v>
      </c>
    </row>
    <row r="250" spans="21:21" ht="10.5" customHeight="1" x14ac:dyDescent="0.2">
      <c r="U250" s="8">
        <f>Results!D250</f>
        <v>0</v>
      </c>
    </row>
    <row r="251" spans="21:21" ht="10.5" customHeight="1" x14ac:dyDescent="0.2">
      <c r="U251" s="8" t="str">
        <f>Results!D252</f>
        <v>ENVIRONMENT</v>
      </c>
    </row>
    <row r="252" spans="21:21" ht="10.5" customHeight="1" x14ac:dyDescent="0.2">
      <c r="U252" s="8" t="str">
        <f>Results!D253</f>
        <v>% Adults who feel that their neighborhood features 'good facilities and services like shops, childcare, schools, libraries', 2008</v>
      </c>
    </row>
    <row r="253" spans="21:21" ht="10.5" customHeight="1" x14ac:dyDescent="0.2">
      <c r="U253" s="8" t="str">
        <f>Results!D254</f>
        <v>% Adults who feel that their neighborhood 'Is a pleasant environment, nice streets, well-planned, open spaces', 2008</v>
      </c>
    </row>
    <row r="254" spans="21:21" ht="10.5" customHeight="1" x14ac:dyDescent="0.2">
      <c r="U254" s="8" t="str">
        <f>Results!D255</f>
        <v>Kilograms of waste disposed of each week,  per household, 2010-11</v>
      </c>
    </row>
    <row r="255" spans="21:21" ht="10.5" customHeight="1" x14ac:dyDescent="0.2">
      <c r="U255" s="8" t="str">
        <f>Results!D256</f>
        <v>Tree Canopy Cover, 2014</v>
      </c>
    </row>
    <row r="256" spans="21:21" ht="10.5" customHeight="1" x14ac:dyDescent="0.2">
      <c r="U256" s="8">
        <f>Results!D257</f>
        <v>0</v>
      </c>
    </row>
    <row r="257" spans="21:21" ht="10.5" customHeight="1" x14ac:dyDescent="0.2">
      <c r="U257" s="8">
        <f>Results!D258</f>
        <v>0</v>
      </c>
    </row>
    <row r="258" spans="21:21" ht="10.5" customHeight="1" x14ac:dyDescent="0.2">
      <c r="U258" s="8">
        <f>Results!D259</f>
        <v>0</v>
      </c>
    </row>
    <row r="259" spans="21:21" ht="10.5" customHeight="1" x14ac:dyDescent="0.2">
      <c r="U259" s="8" t="str">
        <f>Results!D260</f>
        <v>HEALTH SURVEILLANCE</v>
      </c>
    </row>
    <row r="260" spans="21:21" ht="10.5" customHeight="1" x14ac:dyDescent="0.2">
      <c r="U260" s="8" t="str">
        <f>Results!D261</f>
        <v>Blood pressure check past year, 2017</v>
      </c>
    </row>
    <row r="261" spans="21:21" ht="10.5" customHeight="1" x14ac:dyDescent="0.2">
      <c r="U261" s="8" t="str">
        <f>Results!D262</f>
        <v>Blood lipids check past year, 2017</v>
      </c>
    </row>
    <row r="262" spans="21:21" ht="10.5" customHeight="1" x14ac:dyDescent="0.2">
      <c r="U262" s="8" t="str">
        <f>Results!D263</f>
        <v>Blood glucose check past year, 2017</v>
      </c>
    </row>
    <row r="263" spans="21:21" ht="10.5" customHeight="1" x14ac:dyDescent="0.2">
      <c r="U263" s="8" t="str">
        <f>Results!D264</f>
        <v>Mammogram in the past 2 years past year, 2017</v>
      </c>
    </row>
    <row r="264" spans="21:21" ht="10.5" customHeight="1" x14ac:dyDescent="0.2">
      <c r="U264" s="8" t="str">
        <f>Results!D265</f>
        <v>Proportion (%) of adults who were unable to access a GP when needed in the past year, by main reason: cost 2023</v>
      </c>
    </row>
    <row r="265" spans="21:21" ht="10.5" customHeight="1" x14ac:dyDescent="0.2">
      <c r="U265" s="8" t="str">
        <f>Results!D266</f>
        <v>Proportion (%) of adults who were unable to access a GP when needed in the past year, by main reason: Couldn't get an appt 2023</v>
      </c>
    </row>
    <row r="266" spans="21:21" ht="10.5" customHeight="1" x14ac:dyDescent="0.2">
      <c r="U266" s="8" t="str">
        <f>Results!D267</f>
        <v>Hold private health insurance 2023</v>
      </c>
    </row>
    <row r="267" spans="21:21" ht="10.5" customHeight="1" x14ac:dyDescent="0.2">
      <c r="U267" s="8">
        <f>Results!D268</f>
        <v>0</v>
      </c>
    </row>
    <row r="268" spans="21:21" ht="10.5" customHeight="1" x14ac:dyDescent="0.2">
      <c r="U268" s="8">
        <f>Results!D269</f>
        <v>0</v>
      </c>
    </row>
    <row r="269" spans="21:21" ht="10.5" customHeight="1" x14ac:dyDescent="0.2">
      <c r="U269" s="8">
        <f>Results!D270</f>
        <v>0</v>
      </c>
    </row>
    <row r="270" spans="21:21" ht="10.5" customHeight="1" x14ac:dyDescent="0.2">
      <c r="U270" s="8">
        <f>Results!D271</f>
        <v>0</v>
      </c>
    </row>
    <row r="271" spans="21:21" ht="10.5" customHeight="1" x14ac:dyDescent="0.2">
      <c r="U271" s="8">
        <f>Results!D272</f>
        <v>0</v>
      </c>
    </row>
    <row r="272" spans="21:21" ht="10.5" customHeight="1" x14ac:dyDescent="0.2">
      <c r="U272" s="8">
        <f>Results!D273</f>
        <v>0</v>
      </c>
    </row>
    <row r="273" spans="21:21" ht="10.5" customHeight="1" x14ac:dyDescent="0.2">
      <c r="U273" s="8">
        <f>Results!D274</f>
        <v>0</v>
      </c>
    </row>
    <row r="274" spans="21:21" ht="10.5" customHeight="1" x14ac:dyDescent="0.2">
      <c r="U274" s="8">
        <f>Results!D275</f>
        <v>0</v>
      </c>
    </row>
    <row r="275" spans="21:21" ht="10.5" customHeight="1" x14ac:dyDescent="0.2">
      <c r="U275" s="8">
        <f>Results!D276</f>
        <v>0</v>
      </c>
    </row>
    <row r="276" spans="21:21" ht="10.5" customHeight="1" x14ac:dyDescent="0.2">
      <c r="U276" s="8">
        <f>Results!D277</f>
        <v>0</v>
      </c>
    </row>
    <row r="277" spans="21:21" ht="10.5" customHeight="1" x14ac:dyDescent="0.2">
      <c r="U277" s="8">
        <f>Results!D278</f>
        <v>0</v>
      </c>
    </row>
    <row r="278" spans="21:21" ht="10.5" customHeight="1" x14ac:dyDescent="0.2">
      <c r="U278" s="8">
        <f>Results!D279</f>
        <v>0</v>
      </c>
    </row>
    <row r="279" spans="21:21" ht="10.5" customHeight="1" x14ac:dyDescent="0.2">
      <c r="U279" s="8">
        <f>Results!D280</f>
        <v>0</v>
      </c>
    </row>
    <row r="280" spans="21:21" ht="10.5" customHeight="1" x14ac:dyDescent="0.2">
      <c r="U280" s="8">
        <f>Results!D281</f>
        <v>0</v>
      </c>
    </row>
    <row r="281" spans="21:21" ht="10.5" customHeight="1" x14ac:dyDescent="0.2">
      <c r="U281" s="8">
        <f>Results!D282</f>
        <v>0</v>
      </c>
    </row>
    <row r="282" spans="21:21" ht="10.5" customHeight="1" x14ac:dyDescent="0.2">
      <c r="U282" s="8">
        <f>Results!D283</f>
        <v>0</v>
      </c>
    </row>
    <row r="283" spans="21:21" ht="10.5" customHeight="1" x14ac:dyDescent="0.2">
      <c r="U283" s="8">
        <f>Results!D284</f>
        <v>0</v>
      </c>
    </row>
    <row r="284" spans="21:21" ht="10.5" customHeight="1" x14ac:dyDescent="0.2">
      <c r="U284" s="8">
        <f>Results!D285</f>
        <v>0</v>
      </c>
    </row>
    <row r="285" spans="21:21" ht="10.5" customHeight="1" x14ac:dyDescent="0.2">
      <c r="U285" s="8">
        <f>Results!D286</f>
        <v>0</v>
      </c>
    </row>
    <row r="286" spans="21:21" ht="10.5" customHeight="1" x14ac:dyDescent="0.2">
      <c r="U286" s="8">
        <f>Results!D287</f>
        <v>0</v>
      </c>
    </row>
    <row r="287" spans="21:21" ht="10.5" customHeight="1" x14ac:dyDescent="0.2">
      <c r="U287" s="8">
        <f>Results!D288</f>
        <v>0</v>
      </c>
    </row>
    <row r="288" spans="21:21" ht="10.5" customHeight="1" x14ac:dyDescent="0.2">
      <c r="U288" s="8">
        <f>Results!D289</f>
        <v>0</v>
      </c>
    </row>
    <row r="289" spans="21:21" ht="10.5" customHeight="1" x14ac:dyDescent="0.2">
      <c r="U289" s="8">
        <f>Results!D290</f>
        <v>0</v>
      </c>
    </row>
    <row r="290" spans="21:21" ht="10.5" customHeight="1" x14ac:dyDescent="0.2">
      <c r="U290" s="8">
        <f>Results!D291</f>
        <v>0</v>
      </c>
    </row>
    <row r="291" spans="21:21" ht="10.5" customHeight="1" x14ac:dyDescent="0.2">
      <c r="U291" s="8">
        <f>Results!D292</f>
        <v>0</v>
      </c>
    </row>
    <row r="292" spans="21:21" ht="10.5" customHeight="1" x14ac:dyDescent="0.2">
      <c r="U292" s="8">
        <f>Results!D293</f>
        <v>0</v>
      </c>
    </row>
    <row r="293" spans="21:21" ht="10.5" customHeight="1" x14ac:dyDescent="0.2">
      <c r="U293" s="8">
        <f>Results!D294</f>
        <v>0</v>
      </c>
    </row>
    <row r="294" spans="21:21" ht="10.5" customHeight="1" x14ac:dyDescent="0.2">
      <c r="U294" s="8">
        <f>Results!D295</f>
        <v>0</v>
      </c>
    </row>
    <row r="295" spans="21:21" ht="10.5" customHeight="1" x14ac:dyDescent="0.2">
      <c r="U295" s="8">
        <f>Results!D296</f>
        <v>0</v>
      </c>
    </row>
    <row r="296" spans="21:21" ht="10.5" customHeight="1" x14ac:dyDescent="0.2">
      <c r="U296" s="8">
        <f>Results!D297</f>
        <v>0</v>
      </c>
    </row>
    <row r="297" spans="21:21" ht="10.5" customHeight="1" x14ac:dyDescent="0.2">
      <c r="U297" s="8">
        <f>Results!D298</f>
        <v>0</v>
      </c>
    </row>
    <row r="298" spans="21:21" ht="10.5" customHeight="1" x14ac:dyDescent="0.2">
      <c r="U298" s="8">
        <f>Results!D299</f>
        <v>0</v>
      </c>
    </row>
    <row r="299" spans="21:21" ht="10.5" customHeight="1" x14ac:dyDescent="0.2">
      <c r="U299" s="8">
        <f>Results!D300</f>
        <v>0</v>
      </c>
    </row>
    <row r="300" spans="21:21" ht="10.5" customHeight="1" x14ac:dyDescent="0.2">
      <c r="U300" s="8">
        <f>Results!D301</f>
        <v>0</v>
      </c>
    </row>
    <row r="301" spans="21:21" ht="10.5" customHeight="1" x14ac:dyDescent="0.2">
      <c r="U301" s="8">
        <f>Results!D302</f>
        <v>0</v>
      </c>
    </row>
    <row r="302" spans="21:21" ht="10.5" customHeight="1" x14ac:dyDescent="0.2">
      <c r="U302" s="8">
        <f>Results!D303</f>
        <v>0</v>
      </c>
    </row>
    <row r="303" spans="21:21" ht="10.5" customHeight="1" x14ac:dyDescent="0.2">
      <c r="U303" s="8">
        <f>Results!D304</f>
        <v>0</v>
      </c>
    </row>
    <row r="304" spans="21:21" ht="10.5" customHeight="1" x14ac:dyDescent="0.2">
      <c r="U304" s="8">
        <f>Results!D305</f>
        <v>0</v>
      </c>
    </row>
    <row r="305" spans="21:21" ht="10.5" customHeight="1" x14ac:dyDescent="0.2">
      <c r="U305" s="8">
        <f>Results!D306</f>
        <v>0</v>
      </c>
    </row>
    <row r="306" spans="21:21" ht="10.5" customHeight="1" x14ac:dyDescent="0.2">
      <c r="U306" s="8">
        <f>Results!D307</f>
        <v>0</v>
      </c>
    </row>
    <row r="307" spans="21:21" ht="10.5" customHeight="1" x14ac:dyDescent="0.2">
      <c r="U307" s="8">
        <f>Results!D308</f>
        <v>0</v>
      </c>
    </row>
    <row r="308" spans="21:21" ht="10.5" customHeight="1" x14ac:dyDescent="0.2">
      <c r="U308" s="8">
        <f>Results!D309</f>
        <v>0</v>
      </c>
    </row>
    <row r="309" spans="21:21" ht="10.5" customHeight="1" x14ac:dyDescent="0.2">
      <c r="U309" s="8">
        <f>Results!D310</f>
        <v>0</v>
      </c>
    </row>
    <row r="310" spans="21:21" ht="10.5" customHeight="1" x14ac:dyDescent="0.2">
      <c r="U310" s="8">
        <f>Results!D311</f>
        <v>0</v>
      </c>
    </row>
    <row r="311" spans="21:21" ht="10.5" customHeight="1" x14ac:dyDescent="0.2">
      <c r="U311" s="8">
        <f>Results!D312</f>
        <v>0</v>
      </c>
    </row>
    <row r="312" spans="21:21" ht="10.5" customHeight="1" x14ac:dyDescent="0.2">
      <c r="U312" s="8">
        <f>Results!D313</f>
        <v>0</v>
      </c>
    </row>
    <row r="313" spans="21:21" ht="10.5" customHeight="1" x14ac:dyDescent="0.2">
      <c r="U313" s="8">
        <f>Results!D314</f>
        <v>0</v>
      </c>
    </row>
    <row r="314" spans="21:21" ht="10.5" customHeight="1" x14ac:dyDescent="0.2">
      <c r="U314" s="8">
        <f>Results!D315</f>
        <v>0</v>
      </c>
    </row>
    <row r="315" spans="21:21" ht="10.5" customHeight="1" x14ac:dyDescent="0.2">
      <c r="U315" s="8">
        <f>Results!D316</f>
        <v>0</v>
      </c>
    </row>
    <row r="316" spans="21:21" ht="10.5" customHeight="1" x14ac:dyDescent="0.2">
      <c r="U316" s="8">
        <f>Results!D317</f>
        <v>0</v>
      </c>
    </row>
    <row r="317" spans="21:21" ht="10.5" customHeight="1" x14ac:dyDescent="0.2">
      <c r="U317" s="8">
        <f>Results!D318</f>
        <v>0</v>
      </c>
    </row>
    <row r="318" spans="21:21" ht="10.5" customHeight="1" x14ac:dyDescent="0.2">
      <c r="U318" s="8">
        <f>Results!D319</f>
        <v>0</v>
      </c>
    </row>
    <row r="319" spans="21:21" ht="10.5" customHeight="1" x14ac:dyDescent="0.2">
      <c r="U319" s="8">
        <f>Results!D320</f>
        <v>0</v>
      </c>
    </row>
    <row r="320" spans="21:21" ht="10.5" customHeight="1" x14ac:dyDescent="0.2">
      <c r="U320" s="8">
        <f>Results!D321</f>
        <v>0</v>
      </c>
    </row>
    <row r="321" spans="21:21" ht="10.5" customHeight="1" x14ac:dyDescent="0.2">
      <c r="U321" s="8">
        <f>Results!D322</f>
        <v>0</v>
      </c>
    </row>
    <row r="322" spans="21:21" ht="10.5" customHeight="1" x14ac:dyDescent="0.2">
      <c r="U322" s="8">
        <f>Results!D323</f>
        <v>0</v>
      </c>
    </row>
    <row r="323" spans="21:21" ht="10.5" customHeight="1" x14ac:dyDescent="0.2">
      <c r="U323" s="8">
        <f>Results!D324</f>
        <v>0</v>
      </c>
    </row>
    <row r="324" spans="21:21" ht="10.5" customHeight="1" x14ac:dyDescent="0.2">
      <c r="U324" s="7"/>
    </row>
    <row r="325" spans="21:21" ht="10.5" customHeight="1" x14ac:dyDescent="0.2">
      <c r="U325" s="7"/>
    </row>
    <row r="326" spans="21:21" ht="10.5" customHeight="1" x14ac:dyDescent="0.2">
      <c r="U326" s="7"/>
    </row>
    <row r="327" spans="21:21" ht="10.5" customHeight="1" x14ac:dyDescent="0.2">
      <c r="U327" s="7"/>
    </row>
    <row r="328" spans="21:21" ht="10.5" customHeight="1" x14ac:dyDescent="0.2">
      <c r="U328" s="7"/>
    </row>
    <row r="329" spans="21:21" ht="10.5" customHeight="1" x14ac:dyDescent="0.2">
      <c r="U329" s="7"/>
    </row>
    <row r="330" spans="21:21" ht="10.5" customHeight="1" x14ac:dyDescent="0.2">
      <c r="U330" s="7"/>
    </row>
    <row r="331" spans="21:21" ht="10.5" customHeight="1" x14ac:dyDescent="0.2">
      <c r="U331" s="7"/>
    </row>
    <row r="332" spans="21:21" ht="10.5" customHeight="1" x14ac:dyDescent="0.2">
      <c r="U332" s="7"/>
    </row>
    <row r="333" spans="21:21" ht="10.5" customHeight="1" x14ac:dyDescent="0.2">
      <c r="U333" s="7"/>
    </row>
    <row r="334" spans="21:21" ht="10.5" customHeight="1" x14ac:dyDescent="0.2">
      <c r="U334" s="7"/>
    </row>
    <row r="335" spans="21:21" ht="10.5" customHeight="1" x14ac:dyDescent="0.2">
      <c r="U335" s="7"/>
    </row>
    <row r="336" spans="21:21" ht="10.5" customHeight="1" x14ac:dyDescent="0.2">
      <c r="U336" s="7"/>
    </row>
    <row r="337" spans="21:21" ht="10.5" customHeight="1" x14ac:dyDescent="0.2">
      <c r="U337" s="7"/>
    </row>
    <row r="338" spans="21:21" ht="10.5" customHeight="1" x14ac:dyDescent="0.2">
      <c r="U338" s="7"/>
    </row>
    <row r="339" spans="21:21" ht="10.5" customHeight="1" x14ac:dyDescent="0.2">
      <c r="U339" s="7"/>
    </row>
    <row r="340" spans="21:21" ht="10.5" customHeight="1" x14ac:dyDescent="0.2">
      <c r="U340" s="7"/>
    </row>
    <row r="341" spans="21:21" ht="10.5" customHeight="1" x14ac:dyDescent="0.2">
      <c r="U341" s="7"/>
    </row>
    <row r="342" spans="21:21" ht="10.5" customHeight="1" x14ac:dyDescent="0.2">
      <c r="U342" s="7"/>
    </row>
    <row r="343" spans="21:21" ht="10.5" customHeight="1" x14ac:dyDescent="0.2">
      <c r="U343" s="7"/>
    </row>
    <row r="344" spans="21:21" ht="10.5" customHeight="1" x14ac:dyDescent="0.2">
      <c r="U344" s="7"/>
    </row>
    <row r="345" spans="21:21" ht="10.5" customHeight="1" x14ac:dyDescent="0.2">
      <c r="U345" s="7"/>
    </row>
    <row r="346" spans="21:21" ht="10.5" customHeight="1" x14ac:dyDescent="0.2">
      <c r="U346" s="7"/>
    </row>
    <row r="347" spans="21:21" ht="10.5" customHeight="1" x14ac:dyDescent="0.2">
      <c r="U347" s="7"/>
    </row>
    <row r="348" spans="21:21" ht="10.5" customHeight="1" x14ac:dyDescent="0.2">
      <c r="U348" s="7"/>
    </row>
    <row r="349" spans="21:21" ht="10.5" customHeight="1" x14ac:dyDescent="0.2">
      <c r="U349" s="7"/>
    </row>
    <row r="350" spans="21:21" ht="10.5" customHeight="1" x14ac:dyDescent="0.2">
      <c r="U350" s="7"/>
    </row>
    <row r="351" spans="21:21" ht="10.5" customHeight="1" x14ac:dyDescent="0.2">
      <c r="U351" s="7"/>
    </row>
    <row r="352" spans="21:21" ht="10.5" customHeight="1" x14ac:dyDescent="0.2">
      <c r="U352" s="7"/>
    </row>
    <row r="353" spans="21:21" ht="10.5" customHeight="1" x14ac:dyDescent="0.2">
      <c r="U353" s="7"/>
    </row>
    <row r="354" spans="21:21" ht="10.5" customHeight="1" x14ac:dyDescent="0.2">
      <c r="U354" s="7"/>
    </row>
    <row r="355" spans="21:21" ht="10.5" customHeight="1" x14ac:dyDescent="0.2">
      <c r="U355" s="7"/>
    </row>
    <row r="356" spans="21:21" ht="10.5" customHeight="1" x14ac:dyDescent="0.2">
      <c r="U356" s="7"/>
    </row>
    <row r="357" spans="21:21" ht="10.5" customHeight="1" x14ac:dyDescent="0.2">
      <c r="U357" s="7"/>
    </row>
    <row r="358" spans="21:21" ht="10.5" customHeight="1" x14ac:dyDescent="0.2">
      <c r="U358" s="7"/>
    </row>
    <row r="359" spans="21:21" ht="10.5" customHeight="1" x14ac:dyDescent="0.2">
      <c r="U359" s="7"/>
    </row>
    <row r="360" spans="21:21" ht="10.5" customHeight="1" x14ac:dyDescent="0.2">
      <c r="U360" s="7"/>
    </row>
    <row r="361" spans="21:21" ht="10.5" customHeight="1" x14ac:dyDescent="0.2">
      <c r="U361" s="7"/>
    </row>
    <row r="362" spans="21:21" ht="10.5" customHeight="1" x14ac:dyDescent="0.2">
      <c r="U362" s="7"/>
    </row>
    <row r="363" spans="21:21" ht="10.5" customHeight="1" x14ac:dyDescent="0.2">
      <c r="U363" s="7"/>
    </row>
    <row r="364" spans="21:21" ht="10.5" customHeight="1" x14ac:dyDescent="0.2">
      <c r="U364" s="7"/>
    </row>
    <row r="365" spans="21:21" ht="10.5" customHeight="1" x14ac:dyDescent="0.2">
      <c r="U365" s="7"/>
    </row>
    <row r="366" spans="21:21" ht="10.5" customHeight="1" x14ac:dyDescent="0.2">
      <c r="U366" s="7"/>
    </row>
    <row r="367" spans="21:21" ht="10.5" customHeight="1" x14ac:dyDescent="0.2">
      <c r="U367" s="7"/>
    </row>
    <row r="368" spans="21:21" ht="10.5" customHeight="1" x14ac:dyDescent="0.2">
      <c r="U368" s="7"/>
    </row>
    <row r="369" spans="21:21" ht="10.5" customHeight="1" x14ac:dyDescent="0.2">
      <c r="U369" s="7"/>
    </row>
    <row r="370" spans="21:21" ht="10.5" customHeight="1" x14ac:dyDescent="0.2">
      <c r="U370" s="7"/>
    </row>
    <row r="371" spans="21:21" ht="10.5" customHeight="1" x14ac:dyDescent="0.2">
      <c r="U371" s="7"/>
    </row>
    <row r="372" spans="21:21" ht="10.5" customHeight="1" x14ac:dyDescent="0.2">
      <c r="U372" s="7"/>
    </row>
    <row r="373" spans="21:21" ht="10.5" customHeight="1" x14ac:dyDescent="0.2">
      <c r="U373" s="7"/>
    </row>
    <row r="374" spans="21:21" ht="10.5" customHeight="1" x14ac:dyDescent="0.2">
      <c r="U374" s="7"/>
    </row>
    <row r="375" spans="21:21" ht="10.5" customHeight="1" x14ac:dyDescent="0.2">
      <c r="U375" s="7"/>
    </row>
    <row r="376" spans="21:21" ht="10.5" customHeight="1" x14ac:dyDescent="0.2">
      <c r="U376" s="7"/>
    </row>
    <row r="377" spans="21:21" ht="10.5" customHeight="1" x14ac:dyDescent="0.2">
      <c r="U377" s="7"/>
    </row>
    <row r="378" spans="21:21" ht="10.5" customHeight="1" x14ac:dyDescent="0.2">
      <c r="U378" s="7"/>
    </row>
    <row r="379" spans="21:21" ht="10.5" customHeight="1" x14ac:dyDescent="0.2">
      <c r="U379" s="7"/>
    </row>
    <row r="380" spans="21:21" ht="10.5" customHeight="1" x14ac:dyDescent="0.2">
      <c r="U380" s="7"/>
    </row>
    <row r="381" spans="21:21" ht="10.5" customHeight="1" x14ac:dyDescent="0.2">
      <c r="U381" s="7"/>
    </row>
    <row r="382" spans="21:21" ht="10.5" customHeight="1" x14ac:dyDescent="0.2">
      <c r="U382" s="7"/>
    </row>
    <row r="383" spans="21:21" ht="10.5" customHeight="1" x14ac:dyDescent="0.2">
      <c r="U383" s="7"/>
    </row>
    <row r="384" spans="21:21" ht="10.5" customHeight="1" x14ac:dyDescent="0.2">
      <c r="U384" s="7"/>
    </row>
    <row r="385" spans="21:21" ht="10.5" customHeight="1" x14ac:dyDescent="0.2">
      <c r="U385" s="7"/>
    </row>
    <row r="386" spans="21:21" ht="10.5" customHeight="1" x14ac:dyDescent="0.2">
      <c r="U386" s="7"/>
    </row>
    <row r="387" spans="21:21" ht="10.5" customHeight="1" x14ac:dyDescent="0.2">
      <c r="U387" s="7"/>
    </row>
    <row r="388" spans="21:21" ht="10.5" customHeight="1" x14ac:dyDescent="0.2">
      <c r="U388" s="7"/>
    </row>
    <row r="389" spans="21:21" ht="10.5" customHeight="1" x14ac:dyDescent="0.2">
      <c r="U389" s="7"/>
    </row>
    <row r="390" spans="21:21" ht="10.5" customHeight="1" x14ac:dyDescent="0.2">
      <c r="U390" s="7"/>
    </row>
    <row r="391" spans="21:21" ht="10.5" customHeight="1" x14ac:dyDescent="0.2">
      <c r="U391" s="7"/>
    </row>
    <row r="392" spans="21:21" ht="10.5" customHeight="1" x14ac:dyDescent="0.2">
      <c r="U392" s="7"/>
    </row>
    <row r="393" spans="21:21" ht="10.5" customHeight="1" x14ac:dyDescent="0.2">
      <c r="U393" s="7"/>
    </row>
    <row r="394" spans="21:21" ht="10.5" customHeight="1" x14ac:dyDescent="0.2">
      <c r="U394" s="7"/>
    </row>
    <row r="395" spans="21:21" ht="10.5" customHeight="1" x14ac:dyDescent="0.2">
      <c r="U395" s="7"/>
    </row>
    <row r="396" spans="21:21" ht="10.5" customHeight="1" x14ac:dyDescent="0.2">
      <c r="U396" s="7"/>
    </row>
    <row r="397" spans="21:21" ht="10.5" customHeight="1" x14ac:dyDescent="0.2">
      <c r="U397" s="7"/>
    </row>
    <row r="398" spans="21:21" ht="10.5" customHeight="1" x14ac:dyDescent="0.2">
      <c r="U398" s="7"/>
    </row>
    <row r="399" spans="21:21" ht="10.5" customHeight="1" x14ac:dyDescent="0.2">
      <c r="U399" s="7"/>
    </row>
    <row r="400" spans="21:21" ht="10.5" customHeight="1" x14ac:dyDescent="0.2">
      <c r="U400" s="7"/>
    </row>
    <row r="401" spans="21:21" ht="10.5" customHeight="1" x14ac:dyDescent="0.2">
      <c r="U401" s="7"/>
    </row>
    <row r="402" spans="21:21" ht="10.5" customHeight="1" x14ac:dyDescent="0.2">
      <c r="U402" s="7"/>
    </row>
    <row r="403" spans="21:21" ht="10.5" customHeight="1" x14ac:dyDescent="0.2">
      <c r="U403" s="7"/>
    </row>
    <row r="404" spans="21:21" ht="10.5" customHeight="1" x14ac:dyDescent="0.2">
      <c r="U404" s="7"/>
    </row>
    <row r="405" spans="21:21" ht="10.5" customHeight="1" x14ac:dyDescent="0.2">
      <c r="U405" s="7"/>
    </row>
    <row r="406" spans="21:21" ht="10.5" customHeight="1" x14ac:dyDescent="0.2">
      <c r="U406" s="7"/>
    </row>
    <row r="407" spans="21:21" ht="10.5" customHeight="1" x14ac:dyDescent="0.2">
      <c r="U407" s="7"/>
    </row>
    <row r="408" spans="21:21" ht="10.5" customHeight="1" x14ac:dyDescent="0.2">
      <c r="U408" s="7"/>
    </row>
    <row r="409" spans="21:21" ht="10.5" customHeight="1" x14ac:dyDescent="0.2">
      <c r="U409" s="7"/>
    </row>
    <row r="410" spans="21:21" ht="10.5" customHeight="1" x14ac:dyDescent="0.2">
      <c r="U410" s="7"/>
    </row>
    <row r="411" spans="21:21" ht="10.5" customHeight="1" x14ac:dyDescent="0.2">
      <c r="U411" s="7"/>
    </row>
    <row r="412" spans="21:21" ht="10.5" customHeight="1" x14ac:dyDescent="0.2">
      <c r="U412" s="7"/>
    </row>
    <row r="413" spans="21:21" ht="10.5" customHeight="1" x14ac:dyDescent="0.2">
      <c r="U413" s="7"/>
    </row>
    <row r="414" spans="21:21" ht="10.5" customHeight="1" x14ac:dyDescent="0.2">
      <c r="U414" s="7"/>
    </row>
    <row r="415" spans="21:21" ht="10.5" customHeight="1" x14ac:dyDescent="0.2">
      <c r="U415" s="7"/>
    </row>
    <row r="416" spans="21:21" ht="10.5" customHeight="1" x14ac:dyDescent="0.2">
      <c r="U416" s="7"/>
    </row>
    <row r="417" spans="21:21" ht="10.5" customHeight="1" x14ac:dyDescent="0.2">
      <c r="U417" s="7"/>
    </row>
    <row r="418" spans="21:21" ht="10.5" customHeight="1" x14ac:dyDescent="0.2">
      <c r="U418" s="7"/>
    </row>
    <row r="419" spans="21:21" ht="10.5" customHeight="1" x14ac:dyDescent="0.2">
      <c r="U419" s="7"/>
    </row>
    <row r="420" spans="21:21" ht="10.5" customHeight="1" x14ac:dyDescent="0.2">
      <c r="U420" s="7"/>
    </row>
    <row r="421" spans="21:21" ht="10.5" customHeight="1" x14ac:dyDescent="0.2">
      <c r="U421" s="7"/>
    </row>
    <row r="422" spans="21:21" ht="10.5" customHeight="1" x14ac:dyDescent="0.2">
      <c r="U422" s="7"/>
    </row>
    <row r="423" spans="21:21" ht="10.5" customHeight="1" x14ac:dyDescent="0.2">
      <c r="U423" s="7"/>
    </row>
    <row r="424" spans="21:21" ht="10.5" customHeight="1" x14ac:dyDescent="0.2">
      <c r="U424" s="7"/>
    </row>
    <row r="425" spans="21:21" ht="10.5" customHeight="1" x14ac:dyDescent="0.2">
      <c r="U425" s="7"/>
    </row>
    <row r="426" spans="21:21" ht="10.5" customHeight="1" x14ac:dyDescent="0.2">
      <c r="U426" s="7"/>
    </row>
    <row r="427" spans="21:21" ht="10.5" customHeight="1" x14ac:dyDescent="0.2">
      <c r="U427" s="7"/>
    </row>
    <row r="428" spans="21:21" ht="10.5" customHeight="1" x14ac:dyDescent="0.2">
      <c r="U428" s="7"/>
    </row>
    <row r="429" spans="21:21" ht="10.5" customHeight="1" x14ac:dyDescent="0.2">
      <c r="U429" s="7"/>
    </row>
    <row r="430" spans="21:21" ht="10.5" customHeight="1" x14ac:dyDescent="0.2">
      <c r="U430" s="7"/>
    </row>
    <row r="431" spans="21:21" ht="10.5" customHeight="1" x14ac:dyDescent="0.2">
      <c r="U431" s="7"/>
    </row>
    <row r="432" spans="21:21" ht="10.5" customHeight="1" x14ac:dyDescent="0.2">
      <c r="U432" s="7"/>
    </row>
    <row r="433" spans="21:21" ht="10.5" customHeight="1" x14ac:dyDescent="0.2">
      <c r="U433" s="7"/>
    </row>
    <row r="434" spans="21:21" ht="10.5" customHeight="1" x14ac:dyDescent="0.2">
      <c r="U434" s="7"/>
    </row>
    <row r="435" spans="21:21" ht="10.5" customHeight="1" x14ac:dyDescent="0.2">
      <c r="U435" s="7"/>
    </row>
    <row r="436" spans="21:21" ht="10.5" customHeight="1" x14ac:dyDescent="0.2">
      <c r="U436" s="7"/>
    </row>
    <row r="437" spans="21:21" ht="10.5" customHeight="1" x14ac:dyDescent="0.2">
      <c r="U437" s="7"/>
    </row>
    <row r="438" spans="21:21" ht="10.5" customHeight="1" x14ac:dyDescent="0.2">
      <c r="U438" s="7"/>
    </row>
    <row r="439" spans="21:21" ht="10.5" customHeight="1" x14ac:dyDescent="0.2">
      <c r="U439" s="7"/>
    </row>
    <row r="440" spans="21:21" ht="10.5" customHeight="1" x14ac:dyDescent="0.2">
      <c r="U440" s="7"/>
    </row>
    <row r="441" spans="21:21" ht="10.5" customHeight="1" x14ac:dyDescent="0.2">
      <c r="U441" s="7"/>
    </row>
    <row r="442" spans="21:21" ht="10.5" customHeight="1" x14ac:dyDescent="0.2">
      <c r="U442" s="7"/>
    </row>
    <row r="443" spans="21:21" ht="10.5" customHeight="1" x14ac:dyDescent="0.2">
      <c r="U443" s="7"/>
    </row>
    <row r="444" spans="21:21" ht="10.5" customHeight="1" x14ac:dyDescent="0.2">
      <c r="U444" s="7"/>
    </row>
    <row r="445" spans="21:21" ht="10.5" customHeight="1" x14ac:dyDescent="0.2">
      <c r="U445" s="7"/>
    </row>
    <row r="446" spans="21:21" ht="10.5" customHeight="1" x14ac:dyDescent="0.2">
      <c r="U446" s="7"/>
    </row>
    <row r="447" spans="21:21" ht="10.5" customHeight="1" x14ac:dyDescent="0.2">
      <c r="U447" s="7"/>
    </row>
    <row r="448" spans="21:21" ht="10.5" customHeight="1" x14ac:dyDescent="0.2">
      <c r="U448" s="7"/>
    </row>
    <row r="449" spans="21:21" ht="10.5" customHeight="1" x14ac:dyDescent="0.2">
      <c r="U449" s="7"/>
    </row>
    <row r="450" spans="21:21" ht="10.5" customHeight="1" x14ac:dyDescent="0.2">
      <c r="U450" s="7"/>
    </row>
    <row r="451" spans="21:21" ht="10.5" customHeight="1" x14ac:dyDescent="0.2">
      <c r="U451" s="7"/>
    </row>
    <row r="452" spans="21:21" ht="10.5" customHeight="1" x14ac:dyDescent="0.2">
      <c r="U452" s="7"/>
    </row>
    <row r="453" spans="21:21" ht="10.5" customHeight="1" x14ac:dyDescent="0.2">
      <c r="U453" s="7"/>
    </row>
    <row r="454" spans="21:21" ht="10.5" customHeight="1" x14ac:dyDescent="0.2">
      <c r="U454" s="7"/>
    </row>
    <row r="455" spans="21:21" ht="10.5" customHeight="1" x14ac:dyDescent="0.2">
      <c r="U455" s="7"/>
    </row>
    <row r="456" spans="21:21" ht="10.5" customHeight="1" x14ac:dyDescent="0.2">
      <c r="U456" s="7"/>
    </row>
    <row r="457" spans="21:21" ht="10.5" customHeight="1" x14ac:dyDescent="0.2">
      <c r="U457" s="7"/>
    </row>
    <row r="458" spans="21:21" ht="10.5" customHeight="1" x14ac:dyDescent="0.2">
      <c r="U458" s="7"/>
    </row>
    <row r="459" spans="21:21" ht="10.5" customHeight="1" x14ac:dyDescent="0.2">
      <c r="U459" s="7"/>
    </row>
    <row r="460" spans="21:21" ht="10.5" customHeight="1" x14ac:dyDescent="0.2">
      <c r="U460" s="7"/>
    </row>
    <row r="461" spans="21:21" ht="10.5" customHeight="1" x14ac:dyDescent="0.2">
      <c r="U461" s="7"/>
    </row>
    <row r="462" spans="21:21" ht="10.5" customHeight="1" x14ac:dyDescent="0.2">
      <c r="U462" s="7"/>
    </row>
    <row r="463" spans="21:21" ht="10.5" customHeight="1" x14ac:dyDescent="0.2">
      <c r="U463" s="7"/>
    </row>
    <row r="464" spans="21:21" ht="10.5" customHeight="1" x14ac:dyDescent="0.2">
      <c r="U464" s="7"/>
    </row>
    <row r="465" spans="21:21" ht="10.5" customHeight="1" x14ac:dyDescent="0.2">
      <c r="U465" s="7"/>
    </row>
    <row r="466" spans="21:21" ht="10.5" customHeight="1" x14ac:dyDescent="0.2">
      <c r="U466" s="7"/>
    </row>
    <row r="467" spans="21:21" ht="10.5" customHeight="1" x14ac:dyDescent="0.2">
      <c r="U467" s="7"/>
    </row>
    <row r="468" spans="21:21" ht="10.5" customHeight="1" x14ac:dyDescent="0.2">
      <c r="U468" s="7"/>
    </row>
    <row r="469" spans="21:21" ht="10.5" customHeight="1" x14ac:dyDescent="0.2">
      <c r="U469" s="7"/>
    </row>
    <row r="470" spans="21:21" ht="10.5" customHeight="1" x14ac:dyDescent="0.2">
      <c r="U470" s="7"/>
    </row>
    <row r="471" spans="21:21" ht="10.5" customHeight="1" x14ac:dyDescent="0.2">
      <c r="U471" s="7"/>
    </row>
    <row r="472" spans="21:21" ht="10.5" customHeight="1" x14ac:dyDescent="0.2">
      <c r="U472" s="7"/>
    </row>
    <row r="473" spans="21:21" ht="10.5" customHeight="1" x14ac:dyDescent="0.2">
      <c r="U473" s="7"/>
    </row>
    <row r="474" spans="21:21" ht="10.5" customHeight="1" x14ac:dyDescent="0.2">
      <c r="U474" s="7"/>
    </row>
    <row r="475" spans="21:21" ht="10.5" customHeight="1" x14ac:dyDescent="0.2">
      <c r="U475" s="7"/>
    </row>
    <row r="476" spans="21:21" ht="10.5" customHeight="1" x14ac:dyDescent="0.2">
      <c r="U476" s="7"/>
    </row>
    <row r="477" spans="21:21" ht="10.5" customHeight="1" x14ac:dyDescent="0.2">
      <c r="U477" s="7"/>
    </row>
    <row r="478" spans="21:21" ht="10.5" customHeight="1" x14ac:dyDescent="0.2">
      <c r="U478" s="7"/>
    </row>
    <row r="479" spans="21:21" ht="10.5" customHeight="1" x14ac:dyDescent="0.2">
      <c r="U479" s="7"/>
    </row>
    <row r="480" spans="21:21" ht="10.5" customHeight="1" x14ac:dyDescent="0.2">
      <c r="U480" s="7"/>
    </row>
    <row r="481" spans="21:21" ht="10.5" customHeight="1" x14ac:dyDescent="0.2">
      <c r="U481" s="7"/>
    </row>
    <row r="482" spans="21:21" ht="10.5" customHeight="1" x14ac:dyDescent="0.2">
      <c r="U482" s="7"/>
    </row>
    <row r="483" spans="21:21" ht="10.5" customHeight="1" x14ac:dyDescent="0.2">
      <c r="U483" s="7"/>
    </row>
    <row r="484" spans="21:21" ht="10.5" customHeight="1" x14ac:dyDescent="0.2">
      <c r="U484" s="7"/>
    </row>
    <row r="485" spans="21:21" ht="10.5" customHeight="1" x14ac:dyDescent="0.2">
      <c r="U485" s="7"/>
    </row>
    <row r="486" spans="21:21" ht="10.5" customHeight="1" x14ac:dyDescent="0.2">
      <c r="U486" s="7"/>
    </row>
    <row r="487" spans="21:21" ht="10.5" customHeight="1" x14ac:dyDescent="0.2">
      <c r="U487" s="7"/>
    </row>
    <row r="488" spans="21:21" ht="10.5" customHeight="1" x14ac:dyDescent="0.2">
      <c r="U488" s="7"/>
    </row>
    <row r="489" spans="21:21" ht="10.5" customHeight="1" x14ac:dyDescent="0.2">
      <c r="U489" s="7"/>
    </row>
    <row r="490" spans="21:21" ht="10.5" customHeight="1" x14ac:dyDescent="0.2">
      <c r="U490" s="7"/>
    </row>
    <row r="491" spans="21:21" ht="10.5" customHeight="1" x14ac:dyDescent="0.2">
      <c r="U491" s="7"/>
    </row>
    <row r="492" spans="21:21" ht="10.5" customHeight="1" x14ac:dyDescent="0.2">
      <c r="U492" s="7"/>
    </row>
    <row r="493" spans="21:21" ht="10.5" customHeight="1" x14ac:dyDescent="0.2">
      <c r="U493" s="7"/>
    </row>
    <row r="494" spans="21:21" ht="10.5" customHeight="1" x14ac:dyDescent="0.2">
      <c r="U494" s="7"/>
    </row>
    <row r="495" spans="21:21" ht="10.5" customHeight="1" x14ac:dyDescent="0.2">
      <c r="U495" s="7"/>
    </row>
    <row r="496" spans="21:21" ht="10.5" customHeight="1" x14ac:dyDescent="0.2">
      <c r="U496" s="7"/>
    </row>
    <row r="497" spans="21:21" ht="10.5" customHeight="1" x14ac:dyDescent="0.2">
      <c r="U497" s="7"/>
    </row>
    <row r="498" spans="21:21" ht="10.5" customHeight="1" x14ac:dyDescent="0.2">
      <c r="U498" s="7"/>
    </row>
    <row r="499" spans="21:21" ht="10.5" customHeight="1" x14ac:dyDescent="0.2">
      <c r="U499" s="7"/>
    </row>
    <row r="500" spans="21:21" ht="10.5" customHeight="1" x14ac:dyDescent="0.2">
      <c r="U500" s="7"/>
    </row>
    <row r="501" spans="21:21" ht="10.5" customHeight="1" x14ac:dyDescent="0.2">
      <c r="U501" s="7"/>
    </row>
  </sheetData>
  <sheetProtection sheet="1"/>
  <mergeCells count="1">
    <mergeCell ref="A1:L1"/>
  </mergeCells>
  <pageMargins left="0.39370078740157483" right="0.39370078740157483" top="0.39370078740157483" bottom="0.39370078740157483" header="0.39370078740157483"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Drop Down 1">
              <controlPr defaultSize="0" autoLine="0" autoPict="0">
                <anchor moveWithCells="1">
                  <from>
                    <xdr:col>0</xdr:col>
                    <xdr:colOff>38100</xdr:colOff>
                    <xdr:row>2</xdr:row>
                    <xdr:rowOff>107950</xdr:rowOff>
                  </from>
                  <to>
                    <xdr:col>12</xdr:col>
                    <xdr:colOff>25400</xdr:colOff>
                    <xdr:row>4</xdr:row>
                    <xdr:rowOff>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A8955810</value>
    </field>
    <field name="Objective-Title">
      <value order="0">Measures of Community Connection and other Local Survey Results, Classified by Subject</value>
    </field>
    <field name="Objective-Description">
      <value order="0"/>
    </field>
    <field name="Objective-CreationStamp">
      <value order="0">2022-07-22T02:11:30Z</value>
    </field>
    <field name="Objective-IsApproved">
      <value order="0">false</value>
    </field>
    <field name="Objective-IsPublished">
      <value order="0">true</value>
    </field>
    <field name="Objective-DatePublished">
      <value order="0">2025-10-21T07:21:41Z</value>
    </field>
    <field name="Objective-ModificationStamp">
      <value order="0">2025-10-21T08:04:10Z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vA15772031</value>
    </field>
    <field name="Objective-Version">
      <value order="0">2.0</value>
    </field>
    <field name="Objective-VersionNumber">
      <value order="0">2</value>
    </field>
    <field name="Objective-VersionComment">
      <value order="0">Updated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Results</vt:lpstr>
      <vt:lpstr>Table</vt:lpstr>
      <vt:lpstr>Comparison</vt:lpstr>
      <vt:lpstr>Comparison!Print_Area</vt:lpstr>
      <vt:lpstr>Table!Print_Area</vt:lpstr>
      <vt:lpstr>Table!Print_Titles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 Brown</cp:lastModifiedBy>
  <cp:lastPrinted>2021-11-12T09:53:42Z</cp:lastPrinted>
  <dcterms:created xsi:type="dcterms:W3CDTF">2012-10-01T02:10:22Z</dcterms:created>
  <dcterms:modified xsi:type="dcterms:W3CDTF">2025-10-21T07:21:16Z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A8955810</vt:lpwstr>
  </property>
  <property fmtid="{D5CDD505-2E9C-101B-9397-08002B2CF9AE}" pid="4" name="Objective-Title">
    <vt:lpwstr>Measures of Community Connection and other Local Survey Results, Classified by Subject</vt:lpwstr>
  </property>
  <property fmtid="{D5CDD505-2E9C-101B-9397-08002B2CF9AE}" pid="5" name="Objective-Description">
    <vt:lpwstr/>
  </property>
  <property fmtid="{D5CDD505-2E9C-101B-9397-08002B2CF9AE}" pid="6" name="Objective-CreationStamp">
    <vt:filetime>2022-07-22T02:11:30Z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2025-10-21T07:21:41Z</vt:filetime>
  </property>
  <property fmtid="{D5CDD505-2E9C-101B-9397-08002B2CF9AE}" pid="10" name="Objective-ModificationStamp">
    <vt:filetime>2025-10-21T08:04:10Z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vA15772031</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Updated data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