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c26b08cc0f14aa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6E5C0B92-D5AE-4313-BC23-8D1A055A43DB}" xr6:coauthVersionLast="47" xr6:coauthVersionMax="47" xr10:uidLastSave="{00000000-0000-0000-0000-000000000000}"/>
  <bookViews>
    <workbookView xWindow="-98" yWindow="-98" windowWidth="20715" windowHeight="13276" firstSheet="1" activeTab="1"/>
  </bookViews>
  <sheets>
    <sheet name="Data" sheetId="3" state="hidden" r:id="rId1"/>
    <sheet name="Select Municipalities" sheetId="5" r:id="rId2"/>
    <sheet name="Select Language" sheetId="6" r:id="rId3"/>
  </sheets>
  <definedNames>
    <definedName name="_xlnm.Print_Area" localSheetId="2">'Select Language'!$H$1:$Q$54</definedName>
    <definedName name="_xlnm.Print_Area" localSheetId="1">'Select Municipalities'!$F$1:$R$40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5" l="1"/>
  <c r="D8" i="5" s="1"/>
  <c r="I9" i="6"/>
  <c r="J9" i="6"/>
  <c r="C10" i="6"/>
  <c r="E14" i="6"/>
  <c r="F14" i="6"/>
  <c r="C9" i="5"/>
  <c r="D9" i="5" s="1"/>
  <c r="C10" i="5"/>
  <c r="D10" i="5" s="1"/>
  <c r="C11" i="5"/>
  <c r="D11" i="5" s="1"/>
  <c r="C12" i="5"/>
  <c r="D12" i="5" s="1"/>
  <c r="C13" i="5"/>
  <c r="D13" i="5"/>
  <c r="C14" i="5"/>
  <c r="D14" i="5" s="1"/>
  <c r="C15" i="5"/>
  <c r="D15" i="5" s="1"/>
  <c r="C16" i="5"/>
  <c r="C17" i="5"/>
  <c r="C18" i="5"/>
  <c r="D18" i="5"/>
  <c r="C19" i="5"/>
  <c r="D19" i="5" s="1"/>
  <c r="C20" i="5"/>
  <c r="D20" i="5" s="1"/>
  <c r="C21" i="5"/>
  <c r="D21" i="5" s="1"/>
  <c r="C22" i="5"/>
  <c r="D22" i="5"/>
  <c r="C23" i="5"/>
  <c r="D23" i="5" s="1"/>
  <c r="C24" i="5"/>
  <c r="D24" i="5" s="1"/>
  <c r="C25" i="5"/>
  <c r="D25" i="5" s="1"/>
  <c r="C26" i="5"/>
  <c r="D26" i="5"/>
  <c r="C27" i="5"/>
  <c r="D27" i="5" s="1"/>
  <c r="C28" i="5"/>
  <c r="D28" i="5" s="1"/>
  <c r="C29" i="5"/>
  <c r="D29" i="5" s="1"/>
  <c r="C30" i="5"/>
  <c r="D30" i="5"/>
  <c r="C31" i="5"/>
  <c r="D31" i="5" s="1"/>
  <c r="C32" i="5"/>
  <c r="D32" i="5" s="1"/>
  <c r="C33" i="5"/>
  <c r="D33" i="5" s="1"/>
  <c r="C34" i="5"/>
  <c r="D34" i="5"/>
  <c r="C35" i="5"/>
  <c r="D35" i="5" s="1"/>
  <c r="C36" i="5"/>
  <c r="D36" i="5" s="1"/>
  <c r="C37" i="5"/>
  <c r="D37" i="5" s="1"/>
  <c r="C38" i="5"/>
  <c r="D38" i="5"/>
  <c r="C39" i="5"/>
  <c r="D39" i="5" s="1"/>
  <c r="C40" i="5"/>
  <c r="D40" i="5" s="1"/>
  <c r="C41" i="5"/>
  <c r="D41" i="5" s="1"/>
  <c r="C42" i="5"/>
  <c r="D42" i="5"/>
  <c r="C43" i="5"/>
  <c r="D43" i="5" s="1"/>
  <c r="C44" i="5"/>
  <c r="D44" i="5" s="1"/>
  <c r="C45" i="5"/>
  <c r="D45" i="5" s="1"/>
  <c r="C46" i="5"/>
  <c r="D46" i="5"/>
  <c r="C47" i="5"/>
  <c r="D47" i="5" s="1"/>
  <c r="C48" i="5"/>
  <c r="D48" i="5" s="1"/>
  <c r="C49" i="5"/>
  <c r="C50" i="5"/>
  <c r="D50" i="5"/>
  <c r="C51" i="5"/>
  <c r="D51" i="5" s="1"/>
  <c r="C52" i="5"/>
  <c r="D52" i="5"/>
  <c r="C53" i="5"/>
  <c r="D53" i="5"/>
  <c r="C54" i="5"/>
  <c r="D54" i="5"/>
  <c r="C55" i="5"/>
  <c r="D55" i="5" s="1"/>
  <c r="C56" i="5"/>
  <c r="D56" i="5"/>
  <c r="C57" i="5"/>
  <c r="C58" i="5"/>
  <c r="D58" i="5" s="1"/>
  <c r="C59" i="5"/>
  <c r="D59" i="5"/>
  <c r="C60" i="5"/>
  <c r="D60" i="5" s="1"/>
  <c r="C61" i="5"/>
  <c r="D61" i="5" s="1"/>
  <c r="C62" i="5"/>
  <c r="D62" i="5" s="1"/>
  <c r="C63" i="5"/>
  <c r="D63" i="5"/>
  <c r="C64" i="5"/>
  <c r="D64" i="5" s="1"/>
  <c r="C65" i="5"/>
  <c r="D65" i="5" s="1"/>
  <c r="C66" i="5"/>
  <c r="D66" i="5" s="1"/>
  <c r="C67" i="5"/>
  <c r="D67" i="5"/>
  <c r="C68" i="5"/>
  <c r="D68" i="5" s="1"/>
  <c r="C69" i="5"/>
  <c r="D69" i="5" s="1"/>
  <c r="C70" i="5"/>
  <c r="D70" i="5" s="1"/>
  <c r="C71" i="5"/>
  <c r="D71" i="5"/>
  <c r="C72" i="5"/>
  <c r="D72" i="5" s="1"/>
  <c r="C73" i="5"/>
  <c r="D73" i="5" s="1"/>
  <c r="C74" i="5"/>
  <c r="D74" i="5" s="1"/>
  <c r="E74" i="5" s="1"/>
  <c r="C75" i="5"/>
  <c r="D75" i="5"/>
  <c r="C76" i="5"/>
  <c r="D76" i="5" s="1"/>
  <c r="C77" i="5"/>
  <c r="D77" i="5" s="1"/>
  <c r="C78" i="5"/>
  <c r="D78" i="5" s="1"/>
  <c r="C79" i="5"/>
  <c r="D79" i="5"/>
  <c r="C80" i="5"/>
  <c r="D80" i="5" s="1"/>
  <c r="C81" i="5"/>
  <c r="D81" i="5" s="1"/>
  <c r="C82" i="5"/>
  <c r="D82" i="5"/>
  <c r="C83" i="5"/>
  <c r="D83" i="5"/>
  <c r="C84" i="5"/>
  <c r="D84" i="5" s="1"/>
  <c r="C85" i="5"/>
  <c r="D85" i="5"/>
  <c r="C86" i="5"/>
  <c r="D86" i="5"/>
  <c r="C87" i="5"/>
  <c r="D87" i="5"/>
  <c r="C88" i="5"/>
  <c r="D88" i="5" s="1"/>
  <c r="C89" i="5"/>
  <c r="D89" i="5"/>
  <c r="C90" i="5"/>
  <c r="D90" i="5"/>
  <c r="C91" i="5"/>
  <c r="D91" i="5"/>
  <c r="C92" i="5"/>
  <c r="D92" i="5" s="1"/>
  <c r="C93" i="5"/>
  <c r="D93" i="5"/>
  <c r="C94" i="5"/>
  <c r="D94" i="5"/>
  <c r="C95" i="5"/>
  <c r="D95" i="5"/>
  <c r="C96" i="5"/>
  <c r="D96" i="5" s="1"/>
  <c r="C97" i="5"/>
  <c r="D97" i="5"/>
  <c r="C98" i="5"/>
  <c r="D98" i="5"/>
  <c r="C99" i="5"/>
  <c r="D99" i="5"/>
  <c r="C100" i="5"/>
  <c r="D100" i="5" s="1"/>
  <c r="C101" i="5"/>
  <c r="D101" i="5"/>
  <c r="C102" i="5"/>
  <c r="D102" i="5"/>
  <c r="C103" i="5"/>
  <c r="D103" i="5"/>
  <c r="C104" i="5"/>
  <c r="D104" i="5" s="1"/>
  <c r="C105" i="5"/>
  <c r="D105" i="5"/>
  <c r="C106" i="5"/>
  <c r="D106" i="5"/>
  <c r="C107" i="5"/>
  <c r="D107" i="5"/>
  <c r="C108" i="5"/>
  <c r="D108" i="5" s="1"/>
  <c r="E108" i="5" s="1"/>
  <c r="C109" i="5"/>
  <c r="D109" i="5"/>
  <c r="C110" i="5"/>
  <c r="D110" i="5"/>
  <c r="C111" i="5"/>
  <c r="D111" i="5"/>
  <c r="C112" i="5"/>
  <c r="D112" i="5" s="1"/>
  <c r="C113" i="5"/>
  <c r="D113" i="5"/>
  <c r="J7" i="5"/>
  <c r="G7" i="5"/>
  <c r="L7" i="5" s="1"/>
  <c r="D16" i="5"/>
  <c r="D17" i="5"/>
  <c r="D49" i="5"/>
  <c r="D57" i="5"/>
  <c r="E10" i="6"/>
  <c r="E60" i="6"/>
  <c r="F60" i="6"/>
  <c r="E62" i="6"/>
  <c r="F62" i="6"/>
  <c r="E21" i="6"/>
  <c r="F21" i="6"/>
  <c r="E58" i="6"/>
  <c r="F58" i="6"/>
  <c r="E25" i="6"/>
  <c r="F25" i="6"/>
  <c r="E76" i="6"/>
  <c r="F76" i="6"/>
  <c r="E43" i="6"/>
  <c r="F43" i="6"/>
  <c r="E52" i="6"/>
  <c r="F52" i="6"/>
  <c r="E24" i="6"/>
  <c r="F24" i="6"/>
  <c r="E44" i="6"/>
  <c r="F44" i="6"/>
  <c r="E55" i="6"/>
  <c r="F55" i="6"/>
  <c r="E56" i="6"/>
  <c r="F56" i="6"/>
  <c r="E45" i="6"/>
  <c r="F45" i="6"/>
  <c r="E79" i="6"/>
  <c r="F79" i="6"/>
  <c r="E13" i="6"/>
  <c r="F13" i="6"/>
  <c r="E37" i="6"/>
  <c r="F37" i="6"/>
  <c r="E33" i="6"/>
  <c r="F33" i="6"/>
  <c r="E89" i="6"/>
  <c r="F89" i="6"/>
  <c r="E23" i="6"/>
  <c r="F23" i="6"/>
  <c r="E83" i="6"/>
  <c r="F83" i="6"/>
  <c r="E87" i="6"/>
  <c r="F87" i="6"/>
  <c r="E63" i="6"/>
  <c r="F63" i="6"/>
  <c r="E12" i="6"/>
  <c r="F12" i="6"/>
  <c r="E42" i="6"/>
  <c r="F42" i="6"/>
  <c r="E20" i="6"/>
  <c r="F20" i="6"/>
  <c r="E78" i="6"/>
  <c r="F78" i="6"/>
  <c r="E30" i="6"/>
  <c r="F30" i="6"/>
  <c r="E69" i="6"/>
  <c r="F69" i="6"/>
  <c r="E15" i="6"/>
  <c r="F15" i="6"/>
  <c r="F10" i="6"/>
  <c r="E34" i="6"/>
  <c r="F34" i="6"/>
  <c r="E47" i="6"/>
  <c r="F47" i="6"/>
  <c r="E19" i="6"/>
  <c r="F19" i="6"/>
  <c r="E77" i="6"/>
  <c r="F77" i="6"/>
  <c r="E26" i="6"/>
  <c r="F26" i="6"/>
  <c r="E38" i="6"/>
  <c r="F38" i="6"/>
  <c r="E28" i="6"/>
  <c r="F28" i="6"/>
  <c r="E71" i="6"/>
  <c r="F71" i="6"/>
  <c r="E41" i="6"/>
  <c r="F41" i="6"/>
  <c r="E70" i="6"/>
  <c r="F70" i="6"/>
  <c r="E32" i="6"/>
  <c r="F32" i="6"/>
  <c r="E35" i="6"/>
  <c r="F35" i="6"/>
  <c r="E88" i="6"/>
  <c r="F88" i="6"/>
  <c r="E67" i="6"/>
  <c r="F67" i="6"/>
  <c r="E85" i="6"/>
  <c r="F85" i="6"/>
  <c r="E18" i="6"/>
  <c r="F18" i="6"/>
  <c r="E73" i="6"/>
  <c r="F73" i="6"/>
  <c r="E17" i="6"/>
  <c r="F17" i="6"/>
  <c r="E68" i="6"/>
  <c r="F68" i="6"/>
  <c r="E46" i="6"/>
  <c r="F46" i="6"/>
  <c r="E81" i="6"/>
  <c r="F81" i="6"/>
  <c r="E72" i="6"/>
  <c r="F72" i="6"/>
  <c r="E49" i="6"/>
  <c r="F49" i="6"/>
  <c r="E31" i="6"/>
  <c r="F31" i="6"/>
  <c r="E65" i="6"/>
  <c r="F65" i="6"/>
  <c r="E53" i="6"/>
  <c r="F53" i="6"/>
  <c r="E27" i="6"/>
  <c r="F27" i="6"/>
  <c r="E74" i="6"/>
  <c r="F74" i="6"/>
  <c r="E36" i="6"/>
  <c r="F36" i="6"/>
  <c r="E57" i="6"/>
  <c r="F57" i="6"/>
  <c r="E39" i="6"/>
  <c r="F39" i="6"/>
  <c r="E61" i="6"/>
  <c r="F61" i="6"/>
  <c r="E75" i="6"/>
  <c r="F75" i="6"/>
  <c r="E66" i="6"/>
  <c r="F66" i="6"/>
  <c r="E84" i="6"/>
  <c r="F84" i="6"/>
  <c r="E29" i="6"/>
  <c r="F29" i="6"/>
  <c r="E48" i="6"/>
  <c r="F48" i="6"/>
  <c r="E50" i="6"/>
  <c r="F50" i="6"/>
  <c r="E51" i="6"/>
  <c r="F51" i="6"/>
  <c r="E59" i="6"/>
  <c r="F59" i="6"/>
  <c r="E40" i="6"/>
  <c r="F40" i="6"/>
  <c r="E54" i="6"/>
  <c r="F54" i="6"/>
  <c r="E64" i="6"/>
  <c r="F64" i="6"/>
  <c r="E80" i="6"/>
  <c r="F80" i="6"/>
  <c r="E82" i="6"/>
  <c r="F82" i="6"/>
  <c r="E16" i="6"/>
  <c r="F16" i="6"/>
  <c r="E22" i="6"/>
  <c r="F22" i="6"/>
  <c r="E11" i="6"/>
  <c r="F11" i="6"/>
  <c r="E86" i="6"/>
  <c r="F86" i="6"/>
  <c r="E12" i="5"/>
  <c r="E96" i="5"/>
  <c r="E87" i="5"/>
  <c r="G74" i="6"/>
  <c r="G42" i="6"/>
  <c r="G43" i="6"/>
  <c r="G22" i="6"/>
  <c r="G51" i="6"/>
  <c r="G39" i="6"/>
  <c r="G59" i="6"/>
  <c r="G57" i="6"/>
  <c r="G72" i="6"/>
  <c r="G38" i="6"/>
  <c r="G86" i="6"/>
  <c r="G73" i="6"/>
  <c r="G41" i="6"/>
  <c r="G78" i="6"/>
  <c r="G31" i="6"/>
  <c r="G53" i="6"/>
  <c r="G35" i="6"/>
  <c r="G47" i="6"/>
  <c r="G28" i="6"/>
  <c r="G63" i="6"/>
  <c r="G26" i="6"/>
  <c r="G64" i="6"/>
  <c r="G84" i="6"/>
  <c r="G27" i="6"/>
  <c r="G32" i="6"/>
  <c r="G19" i="6"/>
  <c r="G21" i="6"/>
  <c r="G52" i="6"/>
  <c r="G13" i="6"/>
  <c r="G40" i="6"/>
  <c r="G75" i="6"/>
  <c r="G60" i="6"/>
  <c r="G85" i="6"/>
  <c r="G77" i="6"/>
  <c r="G44" i="6"/>
  <c r="G15" i="6"/>
  <c r="G79" i="6"/>
  <c r="G61" i="6"/>
  <c r="G23" i="6"/>
  <c r="G18" i="6"/>
  <c r="G36" i="6"/>
  <c r="G25" i="6"/>
  <c r="G45" i="6"/>
  <c r="G66" i="6"/>
  <c r="G30" i="6"/>
  <c r="G62" i="6"/>
  <c r="G14" i="6"/>
  <c r="G48" i="6"/>
  <c r="G67" i="6"/>
  <c r="G37" i="6"/>
  <c r="G80" i="6"/>
  <c r="G12" i="6"/>
  <c r="G69" i="6"/>
  <c r="G82" i="6"/>
  <c r="G88" i="6"/>
  <c r="G70" i="6"/>
  <c r="G11" i="6"/>
  <c r="G58" i="6"/>
  <c r="G83" i="6"/>
  <c r="G10" i="6"/>
  <c r="G49" i="6"/>
  <c r="G20" i="6"/>
  <c r="G16" i="6"/>
  <c r="G29" i="6"/>
  <c r="G76" i="6"/>
  <c r="G87" i="6"/>
  <c r="G71" i="6"/>
  <c r="G34" i="6"/>
  <c r="G17" i="6"/>
  <c r="G46" i="6"/>
  <c r="G68" i="6"/>
  <c r="G24" i="6"/>
  <c r="G54" i="6"/>
  <c r="G56" i="6"/>
  <c r="G65" i="6"/>
  <c r="G81" i="6"/>
  <c r="G50" i="6"/>
  <c r="G33" i="6"/>
  <c r="G55" i="6"/>
  <c r="I37" i="6"/>
  <c r="I32" i="6"/>
  <c r="I26" i="6"/>
  <c r="I88" i="6"/>
  <c r="I87" i="6"/>
  <c r="H87" i="6"/>
  <c r="H21" i="6"/>
  <c r="H88" i="6"/>
  <c r="I29" i="6"/>
  <c r="I23" i="6"/>
  <c r="H29" i="6"/>
  <c r="H86" i="6"/>
  <c r="I21" i="6"/>
  <c r="H26" i="6"/>
  <c r="I71" i="6"/>
  <c r="I86" i="6"/>
  <c r="I15" i="6"/>
  <c r="I85" i="6"/>
  <c r="I77" i="6"/>
  <c r="H85" i="6"/>
  <c r="H15" i="6"/>
  <c r="I72" i="6"/>
  <c r="H69" i="6"/>
  <c r="I83" i="6"/>
  <c r="H50" i="6"/>
  <c r="H75" i="6"/>
  <c r="I43" i="6"/>
  <c r="H73" i="6"/>
  <c r="I67" i="6"/>
  <c r="H20" i="6"/>
  <c r="H56" i="6"/>
  <c r="I81" i="6"/>
  <c r="H11" i="6"/>
  <c r="H76" i="6"/>
  <c r="I49" i="6"/>
  <c r="I65" i="6"/>
  <c r="I57" i="6"/>
  <c r="H57" i="6"/>
  <c r="H78" i="6"/>
  <c r="H81" i="6"/>
  <c r="H42" i="6"/>
  <c r="I16" i="6"/>
  <c r="H70" i="6"/>
  <c r="I22" i="6"/>
  <c r="H65" i="6"/>
  <c r="H68" i="6"/>
  <c r="H83" i="6"/>
  <c r="I59" i="6"/>
  <c r="I34" i="6"/>
  <c r="H32" i="6"/>
  <c r="I80" i="6"/>
  <c r="I84" i="6"/>
  <c r="I14" i="6"/>
  <c r="I28" i="6"/>
  <c r="H63" i="6"/>
  <c r="H52" i="6"/>
  <c r="H13" i="6"/>
  <c r="H47" i="6"/>
  <c r="H10" i="6"/>
  <c r="I25" i="6"/>
  <c r="H39" i="6"/>
  <c r="I78" i="6"/>
  <c r="H77" i="6"/>
  <c r="H36" i="6"/>
  <c r="H82" i="6"/>
  <c r="I68" i="6"/>
  <c r="I10" i="6"/>
  <c r="H12" i="6"/>
  <c r="I58" i="6"/>
  <c r="I63" i="6"/>
  <c r="I62" i="6"/>
  <c r="H72" i="6"/>
  <c r="H71" i="6"/>
  <c r="I36" i="6"/>
  <c r="I38" i="6"/>
  <c r="H14" i="6"/>
  <c r="I18" i="6"/>
  <c r="I74" i="6"/>
  <c r="I73" i="6"/>
  <c r="I19" i="6"/>
  <c r="H23" i="6"/>
  <c r="I46" i="6"/>
  <c r="H61" i="6"/>
  <c r="I53" i="6"/>
  <c r="I45" i="6"/>
  <c r="H45" i="6"/>
  <c r="I52" i="6"/>
  <c r="H19" i="6"/>
  <c r="I64" i="6"/>
  <c r="H18" i="6"/>
  <c r="I55" i="6"/>
  <c r="H79" i="6"/>
  <c r="H24" i="6"/>
  <c r="I69" i="6"/>
  <c r="H48" i="6"/>
  <c r="H80" i="6"/>
  <c r="I11" i="6"/>
  <c r="I33" i="6"/>
  <c r="I70" i="6"/>
  <c r="H22" i="6"/>
  <c r="I79" i="6"/>
  <c r="H66" i="6"/>
  <c r="H35" i="6"/>
  <c r="H41" i="6"/>
  <c r="H49" i="6"/>
  <c r="H84" i="6"/>
  <c r="I82" i="6"/>
  <c r="I20" i="6"/>
  <c r="I66" i="6"/>
  <c r="I51" i="6"/>
  <c r="H31" i="6"/>
  <c r="I75" i="6"/>
  <c r="H62" i="6"/>
  <c r="I60" i="6"/>
  <c r="H60" i="6"/>
  <c r="I24" i="6"/>
  <c r="I76" i="6"/>
  <c r="I42" i="6"/>
  <c r="H67" i="6"/>
  <c r="H74" i="6"/>
  <c r="H64" i="6"/>
  <c r="I31" i="6"/>
  <c r="H30" i="6"/>
  <c r="I44" i="6"/>
  <c r="I47" i="6"/>
  <c r="H55" i="6"/>
  <c r="H54" i="6"/>
  <c r="I41" i="6"/>
  <c r="H38" i="6"/>
  <c r="H37" i="6"/>
  <c r="H58" i="6"/>
  <c r="I50" i="6"/>
  <c r="I27" i="6"/>
  <c r="I56" i="6"/>
  <c r="H34" i="6"/>
  <c r="H17" i="6"/>
  <c r="I35" i="6"/>
  <c r="H16" i="6"/>
  <c r="I13" i="6"/>
  <c r="I39" i="6"/>
  <c r="H27" i="6"/>
  <c r="H25" i="6"/>
  <c r="H43" i="6"/>
  <c r="I48" i="6"/>
  <c r="I12" i="6"/>
  <c r="H44" i="6"/>
  <c r="I17" i="6"/>
  <c r="I54" i="6"/>
  <c r="I61" i="6"/>
  <c r="I40" i="6"/>
  <c r="H46" i="6"/>
  <c r="I30" i="6"/>
  <c r="H40" i="6"/>
  <c r="H33" i="6"/>
  <c r="H51" i="6"/>
  <c r="H53" i="6"/>
  <c r="H59" i="6"/>
  <c r="J64" i="6"/>
  <c r="J51" i="6"/>
  <c r="J78" i="6"/>
  <c r="J16" i="6"/>
  <c r="J26" i="6"/>
  <c r="J18" i="6"/>
  <c r="J58" i="6"/>
  <c r="J31" i="6"/>
  <c r="J36" i="6"/>
  <c r="J74" i="6"/>
  <c r="J47" i="6"/>
  <c r="J39" i="6"/>
  <c r="J37" i="6"/>
  <c r="J42" i="6"/>
  <c r="J38" i="6"/>
  <c r="J30" i="6"/>
  <c r="J80" i="6"/>
  <c r="J70" i="6"/>
  <c r="J65" i="6"/>
  <c r="J53" i="6"/>
  <c r="J22" i="6"/>
  <c r="J27" i="6"/>
  <c r="J13" i="6"/>
  <c r="J35" i="6"/>
  <c r="J34" i="6"/>
  <c r="J29" i="6"/>
  <c r="J46" i="6"/>
  <c r="J50" i="6"/>
  <c r="J84" i="6"/>
  <c r="J20" i="6"/>
  <c r="J10" i="6"/>
  <c r="J25" i="6"/>
  <c r="J55" i="6"/>
  <c r="J59" i="6"/>
  <c r="J14" i="6"/>
  <c r="J77" i="6"/>
  <c r="J75" i="6"/>
  <c r="J79" i="6"/>
  <c r="J52" i="6"/>
  <c r="J23" i="6"/>
  <c r="J40" i="6"/>
  <c r="J66" i="6"/>
  <c r="J62" i="6"/>
  <c r="J33" i="6"/>
  <c r="J82" i="6"/>
  <c r="J11" i="6"/>
  <c r="J60" i="6"/>
  <c r="J44" i="6"/>
  <c r="J12" i="6"/>
  <c r="J56" i="6"/>
  <c r="J69" i="6"/>
  <c r="J67" i="6"/>
  <c r="J49" i="6"/>
  <c r="J61" i="6"/>
  <c r="J24" i="6"/>
  <c r="J41" i="6"/>
  <c r="J15" i="6"/>
  <c r="J57" i="6"/>
  <c r="J85" i="6"/>
  <c r="J48" i="6"/>
  <c r="J83" i="6"/>
  <c r="J43" i="6"/>
  <c r="J81" i="6"/>
  <c r="J68" i="6"/>
  <c r="J88" i="6"/>
  <c r="J17" i="6"/>
  <c r="J32" i="6"/>
  <c r="J86" i="6"/>
  <c r="J72" i="6"/>
  <c r="J28" i="6"/>
  <c r="J63" i="6"/>
  <c r="J19" i="6"/>
  <c r="J76" i="6"/>
  <c r="J45" i="6"/>
  <c r="J73" i="6"/>
  <c r="J21" i="6"/>
  <c r="J87" i="6"/>
  <c r="J71" i="6"/>
  <c r="J54" i="6"/>
  <c r="E72" i="5" l="1"/>
  <c r="E36" i="5"/>
  <c r="E10" i="5"/>
  <c r="E88" i="5"/>
  <c r="E78" i="5"/>
  <c r="E71" i="5"/>
  <c r="E65" i="5"/>
  <c r="E48" i="5"/>
  <c r="E35" i="5"/>
  <c r="E29" i="5"/>
  <c r="E22" i="5"/>
  <c r="E9" i="5"/>
  <c r="E84" i="5"/>
  <c r="E59" i="5"/>
  <c r="E42" i="5"/>
  <c r="E23" i="5"/>
  <c r="E16" i="5"/>
  <c r="E101" i="5"/>
  <c r="E92" i="5"/>
  <c r="E77" i="5"/>
  <c r="E64" i="5"/>
  <c r="E58" i="5"/>
  <c r="E47" i="5"/>
  <c r="E41" i="5"/>
  <c r="E28" i="5"/>
  <c r="E15" i="5"/>
  <c r="E105" i="5"/>
  <c r="E70" i="5"/>
  <c r="E63" i="5"/>
  <c r="E46" i="5"/>
  <c r="E40" i="5"/>
  <c r="E27" i="5"/>
  <c r="E21" i="5"/>
  <c r="E14" i="5"/>
  <c r="E66" i="5"/>
  <c r="E76" i="5"/>
  <c r="E100" i="5"/>
  <c r="E75" i="5"/>
  <c r="E69" i="5"/>
  <c r="E39" i="5"/>
  <c r="E33" i="5"/>
  <c r="E26" i="5"/>
  <c r="E20" i="5"/>
  <c r="E104" i="5"/>
  <c r="E81" i="5"/>
  <c r="E68" i="5"/>
  <c r="E62" i="5"/>
  <c r="E51" i="5"/>
  <c r="E45" i="5"/>
  <c r="E32" i="5"/>
  <c r="E19" i="5"/>
  <c r="E80" i="5"/>
  <c r="E67" i="5"/>
  <c r="E61" i="5"/>
  <c r="E55" i="5"/>
  <c r="E44" i="5"/>
  <c r="E31" i="5"/>
  <c r="E25" i="5"/>
  <c r="E18" i="5"/>
  <c r="E86" i="5"/>
  <c r="E57" i="5"/>
  <c r="E112" i="5"/>
  <c r="E79" i="5"/>
  <c r="E73" i="5"/>
  <c r="E60" i="5"/>
  <c r="E43" i="5"/>
  <c r="E37" i="5"/>
  <c r="E24" i="5"/>
  <c r="E11" i="5"/>
  <c r="E83" i="5"/>
  <c r="E13" i="5"/>
  <c r="E30" i="5"/>
  <c r="E110" i="5"/>
  <c r="E90" i="5"/>
  <c r="E52" i="5"/>
  <c r="E106" i="5"/>
  <c r="E97" i="5"/>
  <c r="E95" i="5"/>
  <c r="E56" i="5"/>
  <c r="E54" i="5"/>
  <c r="E8" i="5"/>
  <c r="E93" i="5"/>
  <c r="E85" i="5"/>
  <c r="E17" i="5"/>
  <c r="E82" i="5"/>
  <c r="E34" i="5"/>
  <c r="E103" i="5"/>
  <c r="E50" i="5"/>
  <c r="E98" i="5"/>
  <c r="E91" i="5"/>
  <c r="E49" i="5"/>
  <c r="E38" i="5"/>
  <c r="E94" i="5"/>
  <c r="E53" i="5"/>
  <c r="E89" i="5"/>
  <c r="E102" i="5"/>
  <c r="E111" i="5"/>
  <c r="E109" i="5"/>
  <c r="E107" i="5"/>
  <c r="E99" i="5"/>
  <c r="F40" i="5" l="1"/>
  <c r="J40" i="5" s="1"/>
  <c r="G61" i="5"/>
  <c r="H61" i="5" s="1"/>
  <c r="F57" i="5"/>
  <c r="J57" i="5" s="1"/>
  <c r="F83" i="5"/>
  <c r="J83" i="5" s="1"/>
  <c r="F36" i="5"/>
  <c r="J36" i="5" s="1"/>
  <c r="G98" i="5"/>
  <c r="H98" i="5" s="1"/>
  <c r="F90" i="5"/>
  <c r="J90" i="5" s="1"/>
  <c r="G53" i="5"/>
  <c r="H53" i="5" s="1"/>
  <c r="G108" i="5"/>
  <c r="H108" i="5" s="1"/>
  <c r="F96" i="5"/>
  <c r="J96" i="5" s="1"/>
  <c r="F75" i="5"/>
  <c r="J75" i="5" s="1"/>
  <c r="G30" i="5"/>
  <c r="H30" i="5" s="1"/>
  <c r="G113" i="5"/>
  <c r="H113" i="5" s="1"/>
  <c r="F77" i="5"/>
  <c r="J77" i="5" s="1"/>
  <c r="G40" i="5"/>
  <c r="H40" i="5" s="1"/>
  <c r="G74" i="5"/>
  <c r="H74" i="5" s="1"/>
  <c r="G90" i="5"/>
  <c r="H90" i="5" s="1"/>
  <c r="F82" i="5"/>
  <c r="J82" i="5" s="1"/>
  <c r="F9" i="5"/>
  <c r="J9" i="5" s="1"/>
  <c r="G71" i="5"/>
  <c r="H71" i="5" s="1"/>
  <c r="F67" i="5"/>
  <c r="J67" i="5" s="1"/>
  <c r="G105" i="5"/>
  <c r="H105" i="5" s="1"/>
  <c r="F101" i="5"/>
  <c r="J101" i="5" s="1"/>
  <c r="G67" i="5"/>
  <c r="H67" i="5" s="1"/>
  <c r="G78" i="5"/>
  <c r="H78" i="5" s="1"/>
  <c r="F70" i="5"/>
  <c r="J70" i="5" s="1"/>
  <c r="F29" i="5"/>
  <c r="J29" i="5" s="1"/>
  <c r="G24" i="5"/>
  <c r="H24" i="5" s="1"/>
  <c r="F12" i="5"/>
  <c r="J12" i="5" s="1"/>
  <c r="F98" i="5"/>
  <c r="J98" i="5" s="1"/>
  <c r="F25" i="5"/>
  <c r="J25" i="5" s="1"/>
  <c r="G20" i="5"/>
  <c r="H20" i="5" s="1"/>
  <c r="F51" i="5"/>
  <c r="J51" i="5" s="1"/>
  <c r="G103" i="5"/>
  <c r="H103" i="5" s="1"/>
  <c r="G89" i="5"/>
  <c r="H89" i="5" s="1"/>
  <c r="F85" i="5"/>
  <c r="J85" i="5" s="1"/>
  <c r="G48" i="5"/>
  <c r="H48" i="5" s="1"/>
  <c r="F58" i="5"/>
  <c r="J58" i="5" s="1"/>
  <c r="F45" i="5"/>
  <c r="J45" i="5" s="1"/>
  <c r="F50" i="5"/>
  <c r="J50" i="5" s="1"/>
  <c r="G13" i="5"/>
  <c r="H13" i="5" s="1"/>
  <c r="F35" i="5"/>
  <c r="J35" i="5" s="1"/>
  <c r="G22" i="5"/>
  <c r="H22" i="5" s="1"/>
  <c r="G64" i="5"/>
  <c r="H64" i="5" s="1"/>
  <c r="F52" i="5"/>
  <c r="J52" i="5" s="1"/>
  <c r="G35" i="5"/>
  <c r="H35" i="5" s="1"/>
  <c r="F106" i="5"/>
  <c r="J106" i="5" s="1"/>
  <c r="G69" i="5"/>
  <c r="H69" i="5" s="1"/>
  <c r="F65" i="5"/>
  <c r="J65" i="5" s="1"/>
  <c r="G28" i="5"/>
  <c r="H28" i="5" s="1"/>
  <c r="F38" i="5"/>
  <c r="J38" i="5" s="1"/>
  <c r="G33" i="5"/>
  <c r="H33" i="5" s="1"/>
  <c r="G47" i="5"/>
  <c r="H47" i="5" s="1"/>
  <c r="F66" i="5"/>
  <c r="J66" i="5" s="1"/>
  <c r="G29" i="5"/>
  <c r="H29" i="5" s="1"/>
  <c r="F19" i="5"/>
  <c r="J19" i="5" s="1"/>
  <c r="F53" i="5"/>
  <c r="J53" i="5" s="1"/>
  <c r="F55" i="5"/>
  <c r="J55" i="5" s="1"/>
  <c r="G66" i="5"/>
  <c r="H66" i="5" s="1"/>
  <c r="G21" i="5"/>
  <c r="H21" i="5" s="1"/>
  <c r="G76" i="5"/>
  <c r="H76" i="5" s="1"/>
  <c r="F64" i="5"/>
  <c r="J64" i="5" s="1"/>
  <c r="F43" i="5"/>
  <c r="J43" i="5" s="1"/>
  <c r="G51" i="5"/>
  <c r="H51" i="5" s="1"/>
  <c r="G81" i="5"/>
  <c r="H81" i="5" s="1"/>
  <c r="F13" i="5"/>
  <c r="J13" i="5" s="1"/>
  <c r="G99" i="5"/>
  <c r="H99" i="5" s="1"/>
  <c r="F103" i="5"/>
  <c r="J103" i="5" s="1"/>
  <c r="G58" i="5"/>
  <c r="H58" i="5" s="1"/>
  <c r="F18" i="5"/>
  <c r="J18" i="5" s="1"/>
  <c r="G100" i="5"/>
  <c r="H100" i="5" s="1"/>
  <c r="F88" i="5"/>
  <c r="J88" i="5" s="1"/>
  <c r="G73" i="5"/>
  <c r="H73" i="5" s="1"/>
  <c r="F69" i="5"/>
  <c r="J69" i="5" s="1"/>
  <c r="F20" i="5"/>
  <c r="J20" i="5" s="1"/>
  <c r="F33" i="5"/>
  <c r="J33" i="5" s="1"/>
  <c r="F91" i="5"/>
  <c r="J91" i="5" s="1"/>
  <c r="G46" i="5"/>
  <c r="H46" i="5" s="1"/>
  <c r="G55" i="5"/>
  <c r="H55" i="5" s="1"/>
  <c r="F108" i="5"/>
  <c r="J108" i="5" s="1"/>
  <c r="G31" i="5"/>
  <c r="H31" i="5" s="1"/>
  <c r="F104" i="5"/>
  <c r="J104" i="5" s="1"/>
  <c r="G102" i="5"/>
  <c r="H102" i="5" s="1"/>
  <c r="F94" i="5"/>
  <c r="J94" i="5" s="1"/>
  <c r="G57" i="5"/>
  <c r="H57" i="5" s="1"/>
  <c r="G16" i="5"/>
  <c r="H16" i="5" s="1"/>
  <c r="F111" i="5"/>
  <c r="J111" i="5" s="1"/>
  <c r="F26" i="5"/>
  <c r="J26" i="5" s="1"/>
  <c r="F32" i="5"/>
  <c r="J32" i="5" s="1"/>
  <c r="F11" i="5"/>
  <c r="J11" i="5" s="1"/>
  <c r="F71" i="5"/>
  <c r="J71" i="5" s="1"/>
  <c r="G109" i="5"/>
  <c r="H109" i="5" s="1"/>
  <c r="F105" i="5"/>
  <c r="J105" i="5" s="1"/>
  <c r="G79" i="5"/>
  <c r="H79" i="5" s="1"/>
  <c r="F110" i="5"/>
  <c r="J110" i="5" s="1"/>
  <c r="G32" i="5"/>
  <c r="H32" i="5" s="1"/>
  <c r="G95" i="5"/>
  <c r="H95" i="5" s="1"/>
  <c r="G82" i="5"/>
  <c r="H82" i="5" s="1"/>
  <c r="F74" i="5"/>
  <c r="J74" i="5" s="1"/>
  <c r="G37" i="5"/>
  <c r="H37" i="5" s="1"/>
  <c r="G83" i="5"/>
  <c r="H83" i="5" s="1"/>
  <c r="F112" i="5"/>
  <c r="J112" i="5" s="1"/>
  <c r="F59" i="5"/>
  <c r="J59" i="5" s="1"/>
  <c r="G87" i="5"/>
  <c r="H87" i="5" s="1"/>
  <c r="G63" i="5"/>
  <c r="H63" i="5" s="1"/>
  <c r="F76" i="5"/>
  <c r="J76" i="5" s="1"/>
  <c r="G17" i="5"/>
  <c r="H17" i="5" s="1"/>
  <c r="F23" i="5"/>
  <c r="J23" i="5" s="1"/>
  <c r="G59" i="5"/>
  <c r="H59" i="5" s="1"/>
  <c r="G43" i="5"/>
  <c r="H43" i="5" s="1"/>
  <c r="F72" i="5"/>
  <c r="J72" i="5" s="1"/>
  <c r="F62" i="5"/>
  <c r="J62" i="5" s="1"/>
  <c r="F21" i="5"/>
  <c r="J21" i="5" s="1"/>
  <c r="F79" i="5"/>
  <c r="J79" i="5" s="1"/>
  <c r="G34" i="5"/>
  <c r="H34" i="5" s="1"/>
  <c r="G19" i="5"/>
  <c r="H19" i="5" s="1"/>
  <c r="F113" i="5"/>
  <c r="J113" i="5" s="1"/>
  <c r="G44" i="5"/>
  <c r="H44" i="5" s="1"/>
  <c r="F87" i="5"/>
  <c r="J87" i="5" s="1"/>
  <c r="G94" i="5"/>
  <c r="H94" i="5" s="1"/>
  <c r="F86" i="5"/>
  <c r="J86" i="5" s="1"/>
  <c r="G49" i="5"/>
  <c r="H49" i="5" s="1"/>
  <c r="G104" i="5"/>
  <c r="H104" i="5" s="1"/>
  <c r="F92" i="5"/>
  <c r="J92" i="5" s="1"/>
  <c r="G26" i="5"/>
  <c r="H26" i="5" s="1"/>
  <c r="G68" i="5"/>
  <c r="H68" i="5" s="1"/>
  <c r="F56" i="5"/>
  <c r="J56" i="5" s="1"/>
  <c r="G41" i="5"/>
  <c r="H41" i="5" s="1"/>
  <c r="F37" i="5"/>
  <c r="J37" i="5" s="1"/>
  <c r="F42" i="5"/>
  <c r="J42" i="5" s="1"/>
  <c r="F80" i="5"/>
  <c r="J80" i="5" s="1"/>
  <c r="G14" i="5"/>
  <c r="H14" i="5" s="1"/>
  <c r="G88" i="5"/>
  <c r="H88" i="5" s="1"/>
  <c r="F17" i="5"/>
  <c r="J17" i="5" s="1"/>
  <c r="G42" i="5"/>
  <c r="H42" i="5" s="1"/>
  <c r="G84" i="5"/>
  <c r="H84" i="5" s="1"/>
  <c r="G70" i="5"/>
  <c r="H70" i="5" s="1"/>
  <c r="G25" i="5"/>
  <c r="H25" i="5" s="1"/>
  <c r="G112" i="5"/>
  <c r="H112" i="5" s="1"/>
  <c r="F100" i="5"/>
  <c r="J100" i="5" s="1"/>
  <c r="F81" i="5"/>
  <c r="J81" i="5" s="1"/>
  <c r="F54" i="5"/>
  <c r="J54" i="5" s="1"/>
  <c r="F39" i="5"/>
  <c r="J39" i="5" s="1"/>
  <c r="G77" i="5"/>
  <c r="H77" i="5" s="1"/>
  <c r="F73" i="5"/>
  <c r="J73" i="5" s="1"/>
  <c r="F24" i="5"/>
  <c r="J24" i="5" s="1"/>
  <c r="G86" i="5"/>
  <c r="H86" i="5" s="1"/>
  <c r="F78" i="5"/>
  <c r="J78" i="5" s="1"/>
  <c r="G107" i="5"/>
  <c r="H107" i="5" s="1"/>
  <c r="G27" i="5"/>
  <c r="H27" i="5" s="1"/>
  <c r="F95" i="5"/>
  <c r="J95" i="5" s="1"/>
  <c r="G50" i="5"/>
  <c r="H50" i="5" s="1"/>
  <c r="F10" i="5"/>
  <c r="J10" i="5" s="1"/>
  <c r="G91" i="5"/>
  <c r="H91" i="5" s="1"/>
  <c r="G92" i="5"/>
  <c r="H92" i="5" s="1"/>
  <c r="F27" i="5"/>
  <c r="J27" i="5" s="1"/>
  <c r="G97" i="5"/>
  <c r="H97" i="5" s="1"/>
  <c r="F93" i="5"/>
  <c r="J93" i="5" s="1"/>
  <c r="F44" i="5"/>
  <c r="J44" i="5" s="1"/>
  <c r="G56" i="5"/>
  <c r="H56" i="5" s="1"/>
  <c r="G106" i="5"/>
  <c r="H106" i="5" s="1"/>
  <c r="G93" i="5"/>
  <c r="H93" i="5" s="1"/>
  <c r="F89" i="5"/>
  <c r="J89" i="5" s="1"/>
  <c r="G11" i="5"/>
  <c r="H11" i="5" s="1"/>
  <c r="F30" i="5"/>
  <c r="J30" i="5" s="1"/>
  <c r="F47" i="5"/>
  <c r="J47" i="5" s="1"/>
  <c r="G75" i="5"/>
  <c r="H75" i="5" s="1"/>
  <c r="G85" i="5"/>
  <c r="H85" i="5" s="1"/>
  <c r="F49" i="5"/>
  <c r="J49" i="5" s="1"/>
  <c r="G12" i="5"/>
  <c r="H12" i="5" s="1"/>
  <c r="F34" i="5"/>
  <c r="J34" i="5" s="1"/>
  <c r="G62" i="5"/>
  <c r="H62" i="5" s="1"/>
  <c r="F109" i="5"/>
  <c r="J109" i="5" s="1"/>
  <c r="G72" i="5"/>
  <c r="H72" i="5" s="1"/>
  <c r="F60" i="5"/>
  <c r="J60" i="5" s="1"/>
  <c r="G111" i="5"/>
  <c r="H111" i="5" s="1"/>
  <c r="G23" i="5"/>
  <c r="H23" i="5" s="1"/>
  <c r="F41" i="5"/>
  <c r="J41" i="5" s="1"/>
  <c r="G36" i="5"/>
  <c r="H36" i="5" s="1"/>
  <c r="F46" i="5"/>
  <c r="J46" i="5" s="1"/>
  <c r="G9" i="5"/>
  <c r="H9" i="5" s="1"/>
  <c r="F63" i="5"/>
  <c r="J63" i="5" s="1"/>
  <c r="F48" i="5"/>
  <c r="J48" i="5" s="1"/>
  <c r="G110" i="5"/>
  <c r="H110" i="5" s="1"/>
  <c r="F102" i="5"/>
  <c r="J102" i="5" s="1"/>
  <c r="F28" i="5"/>
  <c r="J28" i="5" s="1"/>
  <c r="F14" i="5"/>
  <c r="J14" i="5" s="1"/>
  <c r="G60" i="5"/>
  <c r="H60" i="5" s="1"/>
  <c r="G38" i="5"/>
  <c r="H38" i="5" s="1"/>
  <c r="G39" i="5"/>
  <c r="H39" i="5" s="1"/>
  <c r="G15" i="5"/>
  <c r="H15" i="5" s="1"/>
  <c r="F107" i="5"/>
  <c r="J107" i="5" s="1"/>
  <c r="G45" i="5"/>
  <c r="H45" i="5" s="1"/>
  <c r="F84" i="5"/>
  <c r="J84" i="5" s="1"/>
  <c r="G10" i="5"/>
  <c r="H10" i="5" s="1"/>
  <c r="G80" i="5"/>
  <c r="H80" i="5" s="1"/>
  <c r="F31" i="5"/>
  <c r="J31" i="5" s="1"/>
  <c r="G65" i="5"/>
  <c r="H65" i="5" s="1"/>
  <c r="F16" i="5"/>
  <c r="J16" i="5" s="1"/>
  <c r="F68" i="5"/>
  <c r="J68" i="5" s="1"/>
  <c r="F22" i="5"/>
  <c r="J22" i="5" s="1"/>
  <c r="G18" i="5"/>
  <c r="H18" i="5" s="1"/>
  <c r="F61" i="5"/>
  <c r="J61" i="5" s="1"/>
  <c r="G52" i="5"/>
  <c r="H52" i="5" s="1"/>
  <c r="F97" i="5"/>
  <c r="J97" i="5" s="1"/>
  <c r="F15" i="5"/>
  <c r="J15" i="5" s="1"/>
  <c r="F99" i="5"/>
  <c r="J99" i="5" s="1"/>
  <c r="G101" i="5"/>
  <c r="H101" i="5" s="1"/>
  <c r="G54" i="5"/>
  <c r="H54" i="5" s="1"/>
  <c r="G96" i="5"/>
  <c r="H96" i="5" s="1"/>
</calcChain>
</file>

<file path=xl/sharedStrings.xml><?xml version="1.0" encoding="utf-8"?>
<sst xmlns="http://schemas.openxmlformats.org/spreadsheetml/2006/main" count="583" uniqueCount="216">
  <si>
    <t>Arrived past 18 months</t>
  </si>
  <si>
    <t>Total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</si>
  <si>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</si>
  <si>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</si>
  <si>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</si>
  <si>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</si>
  <si>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</si>
  <si>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</si>
  <si>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</si>
  <si>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</si>
  <si>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</si>
  <si>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</si>
  <si>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</si>
  <si>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</si>
  <si>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</si>
  <si>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</si>
  <si>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</si>
  <si>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</si>
  <si>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</si>
  <si>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</si>
  <si>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</si>
  <si>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</si>
  <si>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</si>
  <si>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</si>
  <si>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</si>
  <si>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</si>
  <si>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</si>
  <si>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</si>
  <si>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</si>
  <si>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</si>
  <si>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</si>
  <si>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</si>
  <si>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</si>
  <si>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</si>
  <si>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</si>
  <si>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</si>
  <si>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</si>
  <si>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</si>
  <si>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</si>
  <si>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</si>
  <si>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</si>
  <si>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</si>
  <si>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</si>
  <si>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</si>
  <si>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</si>
  <si>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</si>
  <si>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</si>
  <si>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</si>
  <si>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</si>
  <si>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</si>
  <si>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</si>
  <si>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</si>
  <si>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</si>
  <si>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</si>
  <si>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</si>
  <si>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</si>
  <si>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</si>
  <si>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</si>
  <si>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</si>
  <si>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</si>
  <si>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</si>
  <si>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</si>
  <si>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</si>
  <si>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</si>
  <si>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</si>
  <si>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</si>
  <si>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</si>
  <si>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</si>
  <si>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</si>
  <si>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</si>
  <si>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</si>
  <si>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</si>
  <si>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</si>
  <si>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</si>
  <si>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</si>
  <si>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</si>
  <si>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</si>
  <si>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</si>
  <si>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</si>
  <si>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</si>
  <si>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</si>
  <si>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Adj no.</t>
  </si>
  <si>
    <t>Rank</t>
  </si>
  <si>
    <t>Victoria</t>
  </si>
  <si>
    <t>Residents who had settled in Australia during the previous 18 months</t>
  </si>
  <si>
    <t>Select a municipality below</t>
  </si>
  <si>
    <t>…and a municipality for comparison</t>
  </si>
  <si>
    <t>No to look up</t>
  </si>
  <si>
    <t>Number of Recent Settlers</t>
  </si>
  <si>
    <t>rank</t>
  </si>
  <si>
    <t>Adj. no</t>
  </si>
  <si>
    <t>Municipality</t>
  </si>
  <si>
    <t>at right….</t>
  </si>
  <si>
    <t>Nth. Grampians</t>
  </si>
  <si>
    <t>Number</t>
  </si>
  <si>
    <t>Per cent of recent settlers</t>
  </si>
  <si>
    <t>English</t>
  </si>
  <si>
    <t>Mandarin</t>
  </si>
  <si>
    <t>Cantonese</t>
  </si>
  <si>
    <t>Arabic</t>
  </si>
  <si>
    <t>Hindi</t>
  </si>
  <si>
    <t>Sinhalese</t>
  </si>
  <si>
    <t>Vietnamese</t>
  </si>
  <si>
    <t>Indonesian</t>
  </si>
  <si>
    <t>Punjabi</t>
  </si>
  <si>
    <t>Tamil</t>
  </si>
  <si>
    <t>Malayalam</t>
  </si>
  <si>
    <t>Spanish</t>
  </si>
  <si>
    <t>Chinese, nfd</t>
  </si>
  <si>
    <t>Korean</t>
  </si>
  <si>
    <t>Urdu</t>
  </si>
  <si>
    <t>Tagalog</t>
  </si>
  <si>
    <t>French</t>
  </si>
  <si>
    <t>Filipino</t>
  </si>
  <si>
    <t>Telugu</t>
  </si>
  <si>
    <t>Bengali</t>
  </si>
  <si>
    <t>Thai</t>
  </si>
  <si>
    <t>Gujarati</t>
  </si>
  <si>
    <t>Malay</t>
  </si>
  <si>
    <t>German</t>
  </si>
  <si>
    <t>Japanese</t>
  </si>
  <si>
    <t>Hazaraghi</t>
  </si>
  <si>
    <t>Dari</t>
  </si>
  <si>
    <t>Samoan</t>
  </si>
  <si>
    <t>Russian</t>
  </si>
  <si>
    <t>Nepali</t>
  </si>
  <si>
    <t>Khmer</t>
  </si>
  <si>
    <t>Italian</t>
  </si>
  <si>
    <t>Afrikaans</t>
  </si>
  <si>
    <t>Turkish</t>
  </si>
  <si>
    <t>Karen</t>
  </si>
  <si>
    <t>Portuguese</t>
  </si>
  <si>
    <t>Marathi</t>
  </si>
  <si>
    <t>Burmese</t>
  </si>
  <si>
    <t>Dutch</t>
  </si>
  <si>
    <t>Greek</t>
  </si>
  <si>
    <t>Kannada</t>
  </si>
  <si>
    <t>Hebrew</t>
  </si>
  <si>
    <t>Swahili</t>
  </si>
  <si>
    <t>Pashto</t>
  </si>
  <si>
    <t>Assyrian Neo-Aramaic</t>
  </si>
  <si>
    <t>Somali</t>
  </si>
  <si>
    <t>Chaldean Neo-Aramaic</t>
  </si>
  <si>
    <t>Shona</t>
  </si>
  <si>
    <t>Southern Asian Languages, nfd</t>
  </si>
  <si>
    <t>Amharic</t>
  </si>
  <si>
    <t>Maori (New Zealand)</t>
  </si>
  <si>
    <t>Swedish</t>
  </si>
  <si>
    <t>Macedonian</t>
  </si>
  <si>
    <t>Tongan</t>
  </si>
  <si>
    <t>Burmese and Related Languages, nec</t>
  </si>
  <si>
    <t>Min Nan</t>
  </si>
  <si>
    <t>Polish</t>
  </si>
  <si>
    <t>Romanian</t>
  </si>
  <si>
    <t>Serbian</t>
  </si>
  <si>
    <t>Kurdish</t>
  </si>
  <si>
    <t>Oromo</t>
  </si>
  <si>
    <t>Irish</t>
  </si>
  <si>
    <t>Tigrinya</t>
  </si>
  <si>
    <t>Chin Haka</t>
  </si>
  <si>
    <t>Albanian</t>
  </si>
  <si>
    <t>Fijian</t>
  </si>
  <si>
    <t>Dinka</t>
  </si>
  <si>
    <t>Hakka</t>
  </si>
  <si>
    <t>Finnish</t>
  </si>
  <si>
    <t>Lao</t>
  </si>
  <si>
    <t>Hungarian</t>
  </si>
  <si>
    <t>Yoruba</t>
  </si>
  <si>
    <t>Other Southern Asian Languages</t>
  </si>
  <si>
    <t>Bisaya</t>
  </si>
  <si>
    <t>Danish</t>
  </si>
  <si>
    <t>Maori (Cook Island)</t>
  </si>
  <si>
    <t>Bosnian</t>
  </si>
  <si>
    <t>Konkani</t>
  </si>
  <si>
    <t>Croatian</t>
  </si>
  <si>
    <t>Cebuano</t>
  </si>
  <si>
    <t>Dhivehi</t>
  </si>
  <si>
    <t>Oriya</t>
  </si>
  <si>
    <t>Ukrainian</t>
  </si>
  <si>
    <t>Tok Pisin (Neomelanesian)</t>
  </si>
  <si>
    <t>Sindhi</t>
  </si>
  <si>
    <t>Igbo</t>
  </si>
  <si>
    <t>*</t>
  </si>
  <si>
    <t xml:space="preserve">Select language </t>
  </si>
  <si>
    <t>Language</t>
  </si>
  <si>
    <t>Persian (excluding Dari)</t>
  </si>
  <si>
    <t>Zomi</t>
  </si>
  <si>
    <t>Tibetan</t>
  </si>
  <si>
    <t>Akan</t>
  </si>
  <si>
    <t>Armenian</t>
  </si>
  <si>
    <t>Indo-Aryan, nec</t>
  </si>
  <si>
    <t>Slovene</t>
  </si>
  <si>
    <t>Birthplace by Year of Arrival (past 18 months) by LGA: 2021</t>
  </si>
  <si>
    <t>Spoken Language of Recently-arrived Residents, by Municipality: 2021</t>
  </si>
  <si>
    <t>From the findings of the 2021Census</t>
  </si>
  <si>
    <t>Municipality of Recently-arrived Residents, by Spoken Language: 2021</t>
  </si>
  <si>
    <t>From the findings of the 2021 Census</t>
  </si>
  <si>
    <t>Azeri</t>
  </si>
  <si>
    <t>Bislama</t>
  </si>
  <si>
    <t>Creole, nfd</t>
  </si>
  <si>
    <t>Fijian Hindustani</t>
  </si>
  <si>
    <t>Ilonggo (Hiligaynon)</t>
  </si>
  <si>
    <t>Inadequately described</t>
  </si>
  <si>
    <t>Non-verbal, so described</t>
  </si>
  <si>
    <t>Pidgin, nfd</t>
  </si>
  <si>
    <t>Southeast Asian Austronesian Languages, nfd</t>
  </si>
  <si>
    <t>Tetum</t>
  </si>
  <si>
    <t>Tulu</t>
  </si>
  <si>
    <t>Welsh</t>
  </si>
  <si>
    <r>
      <rPr>
        <sz val="11"/>
        <color indexed="8"/>
        <rFont val="Calibri"/>
        <family val="2"/>
      </rPr>
      <t xml:space="preserve">Residents who had settled in Australia during the </t>
    </r>
    <r>
      <rPr>
        <b/>
        <sz val="11"/>
        <color indexed="8"/>
        <rFont val="Calibri"/>
        <family val="2"/>
      </rPr>
      <t>previous 18 months</t>
    </r>
  </si>
  <si>
    <t>Burmese &amp; Related</t>
  </si>
  <si>
    <t>Inad. described</t>
  </si>
  <si>
    <t>Persian</t>
  </si>
  <si>
    <t>Southeast Asian Aust. Ls</t>
  </si>
  <si>
    <t>Southern Asian Ls</t>
  </si>
  <si>
    <t>Tok Pisin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</si>
</sst>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6" formatCode="#,##0.0"/>
  </numFmts>
  <fonts count="4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7"/>
      <name val="Garamond"/>
      <family val="1"/>
    </font>
    <font>
      <b/>
      <sz val="8"/>
      <name val="Arial"/>
      <family val="2"/>
    </font>
    <font>
      <sz val="7"/>
      <name val="Arial"/>
      <family val="2"/>
    </font>
    <font>
      <sz val="6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6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sz val="6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0"/>
      <name val="Arial"/>
      <family val="2"/>
    </font>
    <font>
      <sz val="6"/>
      <color theme="0"/>
      <name val="Arial"/>
      <family val="2"/>
    </font>
    <font>
      <b/>
      <sz val="10"/>
      <name val="Calibri"/>
      <family val="2"/>
      <scheme val="minor"/>
    </font>
    <font>
      <b/>
      <sz val="11"/>
      <color rgb="FF667F35"/>
      <name val="Calibri"/>
      <family val="2"/>
      <scheme val="minor"/>
    </font>
    <font>
      <b/>
      <sz val="9"/>
      <color theme="6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6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7" tint="-0.499984740745262"/>
      </top>
      <bottom style="thin">
        <color theme="7" tint="-0.499984740745262"/>
      </bottom>
      <diagonal/>
    </border>
    <border>
      <left/>
      <right/>
      <top style="hair">
        <color theme="7" tint="-0.24994659260841701"/>
      </top>
      <bottom style="hair">
        <color theme="7" tint="-0.24994659260841701"/>
      </bottom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/>
      <right/>
      <top style="hair">
        <color theme="5" tint="-0.499984740745262"/>
      </top>
      <bottom style="hair">
        <color theme="5" tint="-0.499984740745262"/>
      </bottom>
      <diagonal/>
    </border>
    <border>
      <left/>
      <right/>
      <top/>
      <bottom style="hair">
        <color theme="6" tint="-0.499984740745262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2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94">
    <xf numFmtId="0" fontId="0" fillId="0" borderId="0" xfId="0">
      <protection locked="0"/>
    </xf>
    <xf numFmtId="3" fontId="13" fillId="0" borderId="0" xfId="7" applyNumberFormat="1" applyFont="1" applyAlignment="1">
      <protection locked="0"/>
    </xf>
    <xf numFmtId="3" fontId="14" fillId="0" borderId="0" xfId="0" applyNumberFormat="1" applyFont="1" applyAlignment="1">
      <protection locked="0"/>
    </xf>
    <xf numFmtId="3" fontId="15" fillId="0" borderId="0" xfId="0" applyNumberFormat="1" applyFont="1" applyAlignment="1">
      <protection locked="0"/>
    </xf>
    <xf numFmtId="3" fontId="13" fillId="5" borderId="0" xfId="5" applyNumberFormat="1" applyFont="1" applyFill="1" applyAlignment="1">
      <alignment vertical="center"/>
      <protection locked="0"/>
    </xf>
    <xf numFmtId="3" fontId="15" fillId="6" borderId="3" xfId="0" applyNumberFormat="1" applyFont="1" applyFill="1" applyBorder="1" applyAlignment="1">
      <protection locked="0"/>
    </xf>
    <xf numFmtId="3" fontId="15" fillId="6" borderId="3" xfId="2" applyNumberFormat="1" applyFont="1" applyFill="1" applyBorder="1" applyAlignment="1">
      <alignment horizontal="center" vertical="center" wrapText="1"/>
      <protection locked="0"/>
    </xf>
    <xf numFmtId="3" fontId="15" fillId="5" borderId="4" xfId="9" applyNumberFormat="1" applyFont="1" applyFill="1" applyBorder="1" applyAlignment="1">
      <alignment vertical="center"/>
      <protection locked="0"/>
    </xf>
    <xf numFmtId="3" fontId="15" fillId="5" borderId="4" xfId="1" applyNumberFormat="1" applyFont="1" applyFill="1" applyBorder="1" applyAlignment="1">
      <protection locked="0"/>
    </xf>
    <xf numFmtId="3" fontId="15" fillId="5" borderId="5" xfId="9" applyNumberFormat="1" applyFont="1" applyFill="1" applyBorder="1" applyAlignment="1">
      <alignment vertical="center"/>
      <protection locked="0"/>
    </xf>
    <xf numFmtId="3" fontId="15" fillId="5" borderId="5" xfId="1" applyNumberFormat="1" applyFont="1" applyFill="1" applyBorder="1" applyAlignment="1">
      <protection locked="0"/>
    </xf>
    <xf numFmtId="3" fontId="13" fillId="7" borderId="7" xfId="9" applyNumberFormat="1" applyFont="1" applyFill="1" applyBorder="1" applyAlignment="1">
      <alignment vertical="center"/>
      <protection locked="0"/>
    </xf>
    <xf numFmtId="3" fontId="13" fillId="7" borderId="7" xfId="1" applyNumberFormat="1" applyFont="1" applyFill="1" applyBorder="1" applyAlignment="1">
      <protection locked="0"/>
    </xf>
    <xf numFmtId="3" fontId="15" fillId="0" borderId="0" xfId="6" applyNumberFormat="1" applyFont="1" applyAlignment="1">
      <protection locked="0"/>
    </xf>
    <xf numFmtId="3" fontId="16" fillId="0" borderId="0" xfId="8" applyNumberFormat="1" applyFont="1" applyFill="1" applyAlignment="1">
      <protection locked="0"/>
    </xf>
    <xf numFmtId="3" fontId="15" fillId="0" borderId="0" xfId="3" applyNumberFormat="1" applyFont="1" applyAlignment="1">
      <alignment horizontal="right"/>
    </xf>
    <xf numFmtId="3" fontId="13" fillId="5" borderId="0" xfId="5" applyNumberFormat="1" applyFont="1" applyFill="1" applyAlignment="1">
      <alignment horizontal="center" vertical="center"/>
      <protection locked="0"/>
    </xf>
    <xf numFmtId="3" fontId="15" fillId="0" borderId="0" xfId="0" applyNumberFormat="1" applyFont="1" applyAlignment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>
      <protection locked="0" hidden="1"/>
    </xf>
    <xf numFmtId="0" fontId="17" fillId="0" borderId="0" xfId="0" applyFont="1" applyAlignment="1" applyProtection="1">
      <protection hidden="1"/>
    </xf>
    <xf numFmtId="0" fontId="15" fillId="0" borderId="0" xfId="0" applyFont="1" applyAlignment="1" applyProtection="1">
      <protection hidden="1"/>
    </xf>
    <xf numFmtId="0" fontId="18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center"/>
      <protection locked="0" hidden="1"/>
    </xf>
    <xf numFmtId="0" fontId="7" fillId="7" borderId="7" xfId="0" applyFont="1" applyFill="1" applyBorder="1" applyAlignment="1" applyProtection="1">
      <alignment horizontal="center" vertical="center" wrapText="1"/>
      <protection hidden="1"/>
    </xf>
    <xf numFmtId="0" fontId="8" fillId="7" borderId="7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Protection="1">
      <protection hidden="1"/>
    </xf>
    <xf numFmtId="0" fontId="19" fillId="0" borderId="0" xfId="0" applyFont="1" applyProtection="1">
      <protection hidden="1"/>
    </xf>
    <xf numFmtId="3" fontId="19" fillId="0" borderId="0" xfId="0" applyNumberFormat="1" applyFont="1" applyFill="1" applyProtection="1">
      <protection hidden="1"/>
    </xf>
    <xf numFmtId="166" fontId="19" fillId="8" borderId="8" xfId="0" applyNumberFormat="1" applyFont="1" applyFill="1" applyBorder="1" applyAlignment="1" applyProtection="1">
      <alignment horizontal="center"/>
      <protection hidden="1"/>
    </xf>
    <xf numFmtId="0" fontId="19" fillId="0" borderId="8" xfId="0" applyFont="1" applyBorder="1" applyProtection="1">
      <protection hidden="1"/>
    </xf>
    <xf numFmtId="3" fontId="19" fillId="0" borderId="8" xfId="0" applyNumberFormat="1" applyFont="1" applyFill="1" applyBorder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3" fontId="18" fillId="0" borderId="0" xfId="0" applyNumberFormat="1" applyFont="1" applyAlignment="1" applyProtection="1">
      <alignment vertical="center"/>
      <protection hidden="1"/>
    </xf>
    <xf numFmtId="0" fontId="18" fillId="0" borderId="0" xfId="0" applyFont="1" applyAlignment="1" applyProtection="1">
      <alignment horizontal="center"/>
      <protection hidden="1"/>
    </xf>
    <xf numFmtId="0" fontId="18" fillId="0" borderId="0" xfId="0" applyFont="1" applyAlignment="1" applyProtection="1">
      <alignment horizontal="left"/>
      <protection hidden="1"/>
    </xf>
    <xf numFmtId="3" fontId="18" fillId="0" borderId="0" xfId="0" applyNumberFormat="1" applyFont="1" applyProtection="1">
      <protection hidden="1"/>
    </xf>
    <xf numFmtId="0" fontId="18" fillId="0" borderId="0" xfId="0" applyFont="1" applyFill="1" applyProtection="1">
      <protection hidden="1"/>
    </xf>
    <xf numFmtId="0" fontId="21" fillId="0" borderId="0" xfId="0" applyFont="1" applyAlignment="1" applyProtection="1">
      <alignment horizontal="left" vertical="top"/>
      <protection hidden="1"/>
    </xf>
    <xf numFmtId="3" fontId="21" fillId="0" borderId="0" xfId="0" applyNumberFormat="1" applyFont="1" applyAlignment="1" applyProtection="1">
      <alignment vertical="top"/>
      <protection hidden="1"/>
    </xf>
    <xf numFmtId="0" fontId="17" fillId="0" borderId="0" xfId="0" applyFont="1" applyFill="1" applyAlignment="1" applyProtection="1">
      <alignment vertical="top"/>
      <protection hidden="1"/>
    </xf>
    <xf numFmtId="3" fontId="22" fillId="0" borderId="0" xfId="0" applyNumberFormat="1" applyFont="1" applyAlignment="1" applyProtection="1">
      <alignment vertical="top"/>
      <protection hidden="1"/>
    </xf>
    <xf numFmtId="0" fontId="18" fillId="0" borderId="0" xfId="0" applyFont="1" applyAlignment="1" applyProtection="1">
      <alignment vertical="top"/>
      <protection hidden="1"/>
    </xf>
    <xf numFmtId="3" fontId="15" fillId="0" borderId="0" xfId="0" applyNumberFormat="1" applyFont="1" applyAlignment="1" applyProtection="1">
      <alignment horizontal="center"/>
      <protection locked="0" hidden="1"/>
    </xf>
    <xf numFmtId="0" fontId="15" fillId="0" borderId="0" xfId="0" applyFont="1" applyFill="1" applyAlignment="1" applyProtection="1">
      <alignment horizontal="center"/>
      <protection locked="0" hidden="1"/>
    </xf>
    <xf numFmtId="3" fontId="18" fillId="0" borderId="0" xfId="0" applyNumberFormat="1" applyFont="1" applyAlignment="1" applyProtection="1">
      <alignment horizontal="center"/>
      <protection locked="0" hidden="1"/>
    </xf>
    <xf numFmtId="3" fontId="23" fillId="0" borderId="0" xfId="0" applyNumberFormat="1" applyFont="1" applyAlignment="1" applyProtection="1">
      <alignment horizontal="center" wrapText="1"/>
      <protection hidden="1"/>
    </xf>
    <xf numFmtId="0" fontId="23" fillId="0" borderId="0" xfId="0" applyFont="1" applyFill="1" applyAlignment="1" applyProtection="1">
      <alignment horizontal="center" wrapText="1"/>
      <protection hidden="1"/>
    </xf>
    <xf numFmtId="3" fontId="24" fillId="0" borderId="0" xfId="0" applyNumberFormat="1" applyFont="1" applyAlignment="1" applyProtection="1">
      <alignment horizontal="center" wrapText="1"/>
      <protection hidden="1"/>
    </xf>
    <xf numFmtId="3" fontId="20" fillId="0" borderId="0" xfId="0" applyNumberFormat="1" applyFont="1" applyAlignment="1" applyProtection="1">
      <alignment horizontal="center"/>
      <protection locked="0" hidden="1"/>
    </xf>
    <xf numFmtId="0" fontId="15" fillId="0" borderId="4" xfId="0" applyFont="1" applyBorder="1" applyAlignment="1" applyProtection="1">
      <alignment horizontal="left"/>
      <protection hidden="1"/>
    </xf>
    <xf numFmtId="3" fontId="15" fillId="6" borderId="9" xfId="0" applyNumberFormat="1" applyFont="1" applyFill="1" applyBorder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center"/>
      <protection hidden="1"/>
    </xf>
    <xf numFmtId="3" fontId="15" fillId="9" borderId="10" xfId="0" applyNumberFormat="1" applyFont="1" applyFill="1" applyBorder="1" applyAlignment="1" applyProtection="1">
      <alignment horizontal="center"/>
      <protection hidden="1"/>
    </xf>
    <xf numFmtId="3" fontId="25" fillId="0" borderId="0" xfId="2" applyNumberFormat="1" applyFont="1" applyFill="1" applyBorder="1" applyAlignment="1" applyProtection="1">
      <alignment horizontal="left" vertical="center" wrapText="1"/>
      <protection hidden="1"/>
    </xf>
    <xf numFmtId="166" fontId="15" fillId="10" borderId="9" xfId="0" applyNumberFormat="1" applyFont="1" applyFill="1" applyBorder="1" applyAlignment="1" applyProtection="1">
      <alignment horizontal="center"/>
      <protection hidden="1"/>
    </xf>
    <xf numFmtId="3" fontId="26" fillId="5" borderId="0" xfId="9" applyNumberFormat="1" applyFont="1" applyFill="1" applyBorder="1" applyAlignment="1" applyProtection="1">
      <alignment vertical="center"/>
      <protection hidden="1"/>
    </xf>
    <xf numFmtId="0" fontId="27" fillId="0" borderId="0" xfId="0" applyFont="1" applyProtection="1">
      <protection hidden="1"/>
    </xf>
    <xf numFmtId="3" fontId="25" fillId="5" borderId="0" xfId="9" applyNumberFormat="1" applyFont="1" applyFill="1" applyBorder="1" applyAlignment="1">
      <alignment vertical="center"/>
      <protection locked="0"/>
    </xf>
    <xf numFmtId="3" fontId="25" fillId="5" borderId="0" xfId="9" applyNumberFormat="1" applyFont="1" applyFill="1" applyBorder="1" applyAlignment="1" applyProtection="1">
      <alignment vertical="center"/>
      <protection hidden="1"/>
    </xf>
    <xf numFmtId="3" fontId="25" fillId="0" borderId="0" xfId="0" applyNumberFormat="1" applyFont="1" applyBorder="1" applyAlignment="1">
      <protection locked="0"/>
    </xf>
    <xf numFmtId="0" fontId="28" fillId="0" borderId="0" xfId="0" applyFont="1" applyBorder="1" applyProtection="1">
      <protection hidden="1"/>
    </xf>
    <xf numFmtId="3" fontId="25" fillId="0" borderId="0" xfId="6" applyNumberFormat="1" applyFont="1" applyBorder="1" applyAlignment="1">
      <protection locked="0"/>
    </xf>
    <xf numFmtId="0" fontId="29" fillId="0" borderId="0" xfId="0" applyFont="1" applyBorder="1" applyProtection="1">
      <protection hidden="1"/>
    </xf>
    <xf numFmtId="0" fontId="30" fillId="0" borderId="0" xfId="0" applyFont="1" applyAlignment="1" applyProtection="1">
      <alignment horizontal="left" wrapText="1"/>
      <protection hidden="1"/>
    </xf>
    <xf numFmtId="0" fontId="25" fillId="0" borderId="0" xfId="0" applyFont="1" applyAlignment="1" applyProtection="1">
      <alignment horizontal="center"/>
      <protection hidden="1"/>
    </xf>
    <xf numFmtId="0" fontId="33" fillId="0" borderId="0" xfId="0" applyFont="1" applyProtection="1">
      <protection hidden="1"/>
    </xf>
    <xf numFmtId="3" fontId="33" fillId="0" borderId="0" xfId="0" applyNumberFormat="1" applyFont="1" applyAlignment="1" applyProtection="1">
      <alignment vertical="center"/>
      <protection hidden="1"/>
    </xf>
    <xf numFmtId="0" fontId="34" fillId="0" borderId="0" xfId="0" applyFont="1" applyAlignment="1" applyProtection="1">
      <alignment horizontal="center"/>
      <protection hidden="1"/>
    </xf>
    <xf numFmtId="3" fontId="25" fillId="0" borderId="0" xfId="0" applyNumberFormat="1" applyFont="1" applyAlignment="1" applyProtection="1">
      <alignment horizontal="center"/>
      <protection locked="0" hidden="1"/>
    </xf>
    <xf numFmtId="3" fontId="35" fillId="5" borderId="4" xfId="9" applyNumberFormat="1" applyFont="1" applyFill="1" applyBorder="1" applyAlignment="1">
      <alignment vertical="center"/>
      <protection locked="0"/>
    </xf>
    <xf numFmtId="3" fontId="36" fillId="0" borderId="0" xfId="0" applyNumberFormat="1" applyFont="1" applyAlignment="1" applyProtection="1">
      <alignment vertical="center"/>
      <protection hidden="1"/>
    </xf>
    <xf numFmtId="0" fontId="35" fillId="0" borderId="0" xfId="0" applyFont="1" applyProtection="1">
      <protection hidden="1"/>
    </xf>
    <xf numFmtId="0" fontId="35" fillId="0" borderId="0" xfId="0" applyFont="1" applyAlignment="1" applyProtection="1">
      <alignment horizontal="center"/>
      <protection hidden="1"/>
    </xf>
    <xf numFmtId="3" fontId="35" fillId="0" borderId="0" xfId="6" applyNumberFormat="1" applyFont="1" applyAlignment="1">
      <protection locked="0"/>
    </xf>
    <xf numFmtId="0" fontId="28" fillId="0" borderId="0" xfId="0" applyFont="1" applyProtection="1">
      <protection hidden="1"/>
    </xf>
    <xf numFmtId="0" fontId="37" fillId="0" borderId="0" xfId="0" applyFont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 vertical="center" wrapText="1"/>
      <protection hidden="1"/>
    </xf>
    <xf numFmtId="0" fontId="39" fillId="0" borderId="0" xfId="0" applyFont="1" applyAlignment="1" applyProtection="1">
      <alignment horizontal="center"/>
      <protection hidden="1"/>
    </xf>
    <xf numFmtId="3" fontId="35" fillId="0" borderId="0" xfId="2" applyNumberFormat="1" applyFont="1" applyFill="1" applyBorder="1" applyAlignment="1" applyProtection="1">
      <alignment horizontal="left" vertical="center" wrapText="1"/>
      <protection locked="0" hidden="1"/>
    </xf>
    <xf numFmtId="3" fontId="35" fillId="0" borderId="0" xfId="0" applyNumberFormat="1" applyFont="1" applyAlignment="1" applyProtection="1">
      <alignment horizontal="right"/>
      <protection hidden="1"/>
    </xf>
    <xf numFmtId="0" fontId="29" fillId="0" borderId="0" xfId="0" applyFont="1" applyProtection="1">
      <protection hidden="1"/>
    </xf>
    <xf numFmtId="0" fontId="29" fillId="0" borderId="0" xfId="0" applyFont="1" applyAlignment="1" applyProtection="1">
      <alignment horizontal="center"/>
      <protection hidden="1"/>
    </xf>
    <xf numFmtId="3" fontId="15" fillId="5" borderId="6" xfId="2" applyNumberFormat="1" applyFont="1" applyFill="1" applyBorder="1" applyAlignment="1">
      <alignment horizontal="center" vertical="center" wrapText="1"/>
      <protection locked="0"/>
    </xf>
    <xf numFmtId="3" fontId="15" fillId="5" borderId="0" xfId="2" applyNumberFormat="1" applyFont="1" applyFill="1" applyBorder="1" applyAlignment="1">
      <alignment horizontal="center" vertical="center" wrapText="1"/>
      <protection locked="0"/>
    </xf>
    <xf numFmtId="0" fontId="31" fillId="0" borderId="0" xfId="0" applyFont="1" applyAlignment="1" applyProtection="1">
      <alignment horizontal="center"/>
      <protection hidden="1"/>
    </xf>
    <xf numFmtId="0" fontId="6" fillId="10" borderId="0" xfId="0" applyFont="1" applyFill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3" fontId="32" fillId="0" borderId="0" xfId="0" applyNumberFormat="1" applyFont="1" applyAlignment="1" applyProtection="1">
      <alignment horizontal="center" wrapText="1"/>
      <protection hidden="1"/>
    </xf>
    <xf numFmtId="3" fontId="32" fillId="0" borderId="11" xfId="0" applyNumberFormat="1" applyFont="1" applyBorder="1" applyAlignment="1" applyProtection="1">
      <alignment horizontal="center" wrapText="1"/>
      <protection hidden="1"/>
    </xf>
    <xf numFmtId="0" fontId="6" fillId="11" borderId="0" xfId="0" applyFont="1" applyFill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</cellXfs>
  <cellStyles count="11">
    <cellStyle name="cells" xfId="1"/>
    <cellStyle name="column field" xfId="2"/>
    <cellStyle name="Comma" xfId="3" builtinId="3"/>
    <cellStyle name="field" xfId="4"/>
    <cellStyle name="field names" xfId="5"/>
    <cellStyle name="footer" xfId="6"/>
    <cellStyle name="heading" xfId="7"/>
    <cellStyle name="Hyperlink" xfId="8" builtinId="8"/>
    <cellStyle name="Normal" xfId="0" builtinId="0"/>
    <cellStyle name="rowfield" xfId="9"/>
    <cellStyle name="Test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22594f9c8ba94b8a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3226949454513"/>
          <c:y val="7.6086593221644752E-2"/>
          <c:w val="0.81050292919276701"/>
          <c:h val="0.9057283561392176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Municipalities'!$F$9:$F$44</c:f>
              <c:strCache>
                <c:ptCount val="36"/>
                <c:pt idx="0">
                  <c:v>Punjabi</c:v>
                </c:pt>
                <c:pt idx="1">
                  <c:v>Khmer</c:v>
                </c:pt>
                <c:pt idx="2">
                  <c:v>Vietnamese</c:v>
                </c:pt>
                <c:pt idx="3">
                  <c:v>Hazaraghi</c:v>
                </c:pt>
                <c:pt idx="4">
                  <c:v>English</c:v>
                </c:pt>
                <c:pt idx="5">
                  <c:v>Sinhalese</c:v>
                </c:pt>
                <c:pt idx="6">
                  <c:v>Urdu</c:v>
                </c:pt>
                <c:pt idx="7">
                  <c:v>Hindi</c:v>
                </c:pt>
                <c:pt idx="8">
                  <c:v>Dari</c:v>
                </c:pt>
                <c:pt idx="9">
                  <c:v>Mandarin</c:v>
                </c:pt>
                <c:pt idx="10">
                  <c:v>Malay</c:v>
                </c:pt>
                <c:pt idx="11">
                  <c:v>Pashto</c:v>
                </c:pt>
                <c:pt idx="12">
                  <c:v>Tamil</c:v>
                </c:pt>
                <c:pt idx="13">
                  <c:v>Malayalam</c:v>
                </c:pt>
                <c:pt idx="14">
                  <c:v>Persian (excluding Dari)</c:v>
                </c:pt>
                <c:pt idx="15">
                  <c:v>Tagalog</c:v>
                </c:pt>
                <c:pt idx="16">
                  <c:v>Telugu</c:v>
                </c:pt>
                <c:pt idx="17">
                  <c:v>Indonesian</c:v>
                </c:pt>
                <c:pt idx="18">
                  <c:v>Cantonese</c:v>
                </c:pt>
                <c:pt idx="19">
                  <c:v>Filipino</c:v>
                </c:pt>
                <c:pt idx="20">
                  <c:v>Arabic</c:v>
                </c:pt>
                <c:pt idx="21">
                  <c:v>Gujarati</c:v>
                </c:pt>
                <c:pt idx="22">
                  <c:v>Burmese</c:v>
                </c:pt>
                <c:pt idx="23">
                  <c:v>Nepali</c:v>
                </c:pt>
                <c:pt idx="24">
                  <c:v>Korean</c:v>
                </c:pt>
                <c:pt idx="25">
                  <c:v>French</c:v>
                </c:pt>
                <c:pt idx="26">
                  <c:v>Maori (Cook Island)</c:v>
                </c:pt>
                <c:pt idx="27">
                  <c:v>Thai</c:v>
                </c:pt>
                <c:pt idx="28">
                  <c:v>Oromo</c:v>
                </c:pt>
                <c:pt idx="29">
                  <c:v>Spanish</c:v>
                </c:pt>
                <c:pt idx="30">
                  <c:v>Marathi</c:v>
                </c:pt>
                <c:pt idx="31">
                  <c:v>Fijian Hindustani</c:v>
                </c:pt>
                <c:pt idx="32">
                  <c:v>Bengali</c:v>
                </c:pt>
                <c:pt idx="33">
                  <c:v>Swahili</c:v>
                </c:pt>
                <c:pt idx="34">
                  <c:v>Non-verbal, so described</c:v>
                </c:pt>
                <c:pt idx="35">
                  <c:v>Portuguese</c:v>
                </c:pt>
              </c:strCache>
            </c:strRef>
          </c:cat>
          <c:val>
            <c:numRef>
              <c:f>'Select Municipalities'!$G$9:$G$44</c:f>
              <c:numCache>
                <c:formatCode>#,##0</c:formatCode>
                <c:ptCount val="36"/>
                <c:pt idx="0">
                  <c:v>264</c:v>
                </c:pt>
                <c:pt idx="1">
                  <c:v>249</c:v>
                </c:pt>
                <c:pt idx="2">
                  <c:v>238</c:v>
                </c:pt>
                <c:pt idx="3">
                  <c:v>230</c:v>
                </c:pt>
                <c:pt idx="4">
                  <c:v>137</c:v>
                </c:pt>
                <c:pt idx="5">
                  <c:v>110</c:v>
                </c:pt>
                <c:pt idx="6">
                  <c:v>72</c:v>
                </c:pt>
                <c:pt idx="7">
                  <c:v>71</c:v>
                </c:pt>
                <c:pt idx="8">
                  <c:v>67</c:v>
                </c:pt>
                <c:pt idx="9">
                  <c:v>66</c:v>
                </c:pt>
                <c:pt idx="10">
                  <c:v>62</c:v>
                </c:pt>
                <c:pt idx="11">
                  <c:v>44</c:v>
                </c:pt>
                <c:pt idx="12">
                  <c:v>39</c:v>
                </c:pt>
                <c:pt idx="13">
                  <c:v>31</c:v>
                </c:pt>
                <c:pt idx="14">
                  <c:v>30</c:v>
                </c:pt>
                <c:pt idx="15">
                  <c:v>26</c:v>
                </c:pt>
                <c:pt idx="16">
                  <c:v>25</c:v>
                </c:pt>
                <c:pt idx="17">
                  <c:v>23</c:v>
                </c:pt>
                <c:pt idx="18">
                  <c:v>22</c:v>
                </c:pt>
                <c:pt idx="19">
                  <c:v>21</c:v>
                </c:pt>
                <c:pt idx="20">
                  <c:v>21</c:v>
                </c:pt>
                <c:pt idx="21">
                  <c:v>20</c:v>
                </c:pt>
                <c:pt idx="22">
                  <c:v>16</c:v>
                </c:pt>
                <c:pt idx="23">
                  <c:v>11</c:v>
                </c:pt>
                <c:pt idx="24">
                  <c:v>11</c:v>
                </c:pt>
                <c:pt idx="25">
                  <c:v>10</c:v>
                </c:pt>
                <c:pt idx="26">
                  <c:v>9</c:v>
                </c:pt>
                <c:pt idx="27">
                  <c:v>8</c:v>
                </c:pt>
                <c:pt idx="28">
                  <c:v>8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6</c:v>
                </c:pt>
                <c:pt idx="34">
                  <c:v>6</c:v>
                </c:pt>
                <c:pt idx="3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67-4098-9BA9-74FE1FA98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60444920"/>
        <c:axId val="1"/>
      </c:barChart>
      <c:catAx>
        <c:axId val="9604449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Number of Persons</a:t>
                </a:r>
              </a:p>
            </c:rich>
          </c:tx>
          <c:layout>
            <c:manualLayout>
              <c:xMode val="edge"/>
              <c:yMode val="edge"/>
              <c:x val="0.47161198265785576"/>
              <c:y val="6.1242344706911636E-5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60444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00206203932056"/>
          <c:y val="4.6167633481697161E-2"/>
          <c:w val="0.76273556752366833"/>
          <c:h val="0.936212683013338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Language'!$H$10:$H$59</c:f>
              <c:strCache>
                <c:ptCount val="50"/>
                <c:pt idx="0">
                  <c:v>Casey</c:v>
                </c:pt>
                <c:pt idx="1">
                  <c:v>Greater Dandenong</c:v>
                </c:pt>
                <c:pt idx="2">
                  <c:v>Melbourne</c:v>
                </c:pt>
                <c:pt idx="3">
                  <c:v>Greater Shepparton</c:v>
                </c:pt>
                <c:pt idx="4">
                  <c:v>Cardinia</c:v>
                </c:pt>
                <c:pt idx="5">
                  <c:v>Greater Geelong</c:v>
                </c:pt>
                <c:pt idx="6">
                  <c:v>Swan Hill</c:v>
                </c:pt>
                <c:pt idx="7">
                  <c:v>Moonee Valley</c:v>
                </c:pt>
                <c:pt idx="8">
                  <c:v>Whittlesea</c:v>
                </c:pt>
                <c:pt idx="9">
                  <c:v>Hume</c:v>
                </c:pt>
                <c:pt idx="10">
                  <c:v>Brimbank</c:v>
                </c:pt>
                <c:pt idx="11">
                  <c:v>Melton</c:v>
                </c:pt>
                <c:pt idx="12">
                  <c:v>Yarriambiack</c:v>
                </c:pt>
                <c:pt idx="13">
                  <c:v>Yarra Ranges</c:v>
                </c:pt>
                <c:pt idx="14">
                  <c:v>Yarra</c:v>
                </c:pt>
                <c:pt idx="15">
                  <c:v>Wyndham</c:v>
                </c:pt>
                <c:pt idx="16">
                  <c:v>Wodonga</c:v>
                </c:pt>
                <c:pt idx="17">
                  <c:v>Whitehorse</c:v>
                </c:pt>
                <c:pt idx="18">
                  <c:v>Nth. Grampians</c:v>
                </c:pt>
                <c:pt idx="19">
                  <c:v>Wellington</c:v>
                </c:pt>
                <c:pt idx="20">
                  <c:v>Warrnambool</c:v>
                </c:pt>
                <c:pt idx="21">
                  <c:v>Wangaratta</c:v>
                </c:pt>
                <c:pt idx="22">
                  <c:v>Towong</c:v>
                </c:pt>
                <c:pt idx="23">
                  <c:v>Surf Coast</c:v>
                </c:pt>
                <c:pt idx="24">
                  <c:v>Strathbogie</c:v>
                </c:pt>
                <c:pt idx="25">
                  <c:v>Stonnington</c:v>
                </c:pt>
                <c:pt idx="26">
                  <c:v>Southern Grampians</c:v>
                </c:pt>
                <c:pt idx="27">
                  <c:v>South Gippsland</c:v>
                </c:pt>
                <c:pt idx="28">
                  <c:v>Queenscliffe</c:v>
                </c:pt>
                <c:pt idx="29">
                  <c:v>Pyrenees</c:v>
                </c:pt>
                <c:pt idx="30">
                  <c:v>Port Phillip</c:v>
                </c:pt>
                <c:pt idx="31">
                  <c:v>Northern Grampians</c:v>
                </c:pt>
                <c:pt idx="32">
                  <c:v>Nillumbik</c:v>
                </c:pt>
                <c:pt idx="33">
                  <c:v>Murrindindi</c:v>
                </c:pt>
                <c:pt idx="34">
                  <c:v>Moyne</c:v>
                </c:pt>
                <c:pt idx="35">
                  <c:v>Mount Alexander</c:v>
                </c:pt>
                <c:pt idx="36">
                  <c:v>Mornington Peninsula</c:v>
                </c:pt>
                <c:pt idx="37">
                  <c:v>Moreland</c:v>
                </c:pt>
                <c:pt idx="38">
                  <c:v>Moorabool</c:v>
                </c:pt>
                <c:pt idx="39">
                  <c:v>Monash</c:v>
                </c:pt>
                <c:pt idx="40">
                  <c:v>Moira</c:v>
                </c:pt>
                <c:pt idx="41">
                  <c:v>Mitchell</c:v>
                </c:pt>
                <c:pt idx="42">
                  <c:v>Mildura</c:v>
                </c:pt>
                <c:pt idx="43">
                  <c:v>Maroondah</c:v>
                </c:pt>
                <c:pt idx="44">
                  <c:v>Maribyrnong</c:v>
                </c:pt>
                <c:pt idx="45">
                  <c:v>Mansfield</c:v>
                </c:pt>
                <c:pt idx="46">
                  <c:v>Manningham</c:v>
                </c:pt>
                <c:pt idx="47">
                  <c:v>Macedon Ranges</c:v>
                </c:pt>
                <c:pt idx="48">
                  <c:v>Loddon</c:v>
                </c:pt>
                <c:pt idx="49">
                  <c:v>Latrobe</c:v>
                </c:pt>
              </c:strCache>
            </c:strRef>
          </c:cat>
          <c:val>
            <c:numRef>
              <c:f>'Select Language'!$I$10:$I$59</c:f>
              <c:numCache>
                <c:formatCode>#,##0</c:formatCode>
                <c:ptCount val="50"/>
                <c:pt idx="0">
                  <c:v>182</c:v>
                </c:pt>
                <c:pt idx="1">
                  <c:v>67</c:v>
                </c:pt>
                <c:pt idx="2">
                  <c:v>14</c:v>
                </c:pt>
                <c:pt idx="3">
                  <c:v>10</c:v>
                </c:pt>
                <c:pt idx="4">
                  <c:v>9</c:v>
                </c:pt>
                <c:pt idx="5">
                  <c:v>8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E4-4ECF-9710-A2B4165DF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axId val="960440000"/>
        <c:axId val="1"/>
      </c:barChart>
      <c:catAx>
        <c:axId val="9604400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Number of Recently-arrived Settlers</a:t>
                </a:r>
              </a:p>
            </c:rich>
          </c:tx>
          <c:layout>
            <c:manualLayout>
              <c:xMode val="edge"/>
              <c:yMode val="edge"/>
              <c:x val="0.34133025613177659"/>
              <c:y val="3.2018544410920601E-3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604400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39" fmlaLink="$G$6" fmlaRange="$O$8:$O$87" sel="26" val="2"/>
</file>

<file path=xl/ctrlProps/ctrlProp2.xml><?xml version="1.0" encoding="utf-8"?>
<formControlPr xmlns="http://schemas.microsoft.com/office/spreadsheetml/2009/9/main" objectType="Drop" dropLines="45" dropStyle="combo" dx="39" fmlaLink="$J$6" fmlaRange="$O$8:$O$87" sel="80" val="35"/>
</file>

<file path=xl/ctrlProps/ctrlProp3.xml><?xml version="1.0" encoding="utf-8"?>
<formControlPr xmlns="http://schemas.microsoft.com/office/spreadsheetml/2009/9/main" objectType="Drop" dropLines="45" dropStyle="combo" dx="39" fmlaLink="$I$7" fmlaRange="$L$4:$L$109" sel="23" val="13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52388</xdr:colOff>
      <xdr:row>7</xdr:row>
      <xdr:rowOff>38100</xdr:rowOff>
    </xdr:from>
    <xdr:to>
      <xdr:col>17</xdr:col>
      <xdr:colOff>590550</xdr:colOff>
      <xdr:row>44</xdr:row>
      <xdr:rowOff>57150</xdr:rowOff>
    </xdr:to>
    <xdr:graphicFrame macro="">
      <xdr:nvGraphicFramePr>
        <xdr:cNvPr id="16418" name="Chart 2">
          <a:extLst>
            <a:ext uri="{FF2B5EF4-FFF2-40B4-BE49-F238E27FC236}">
              <a16:creationId xmlns:a16="http://schemas.microsoft.com/office/drawing/2014/main" id="{7A72BD35-9A9F-94EB-04DB-6C6A8FBCC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1252538</xdr:colOff>
          <xdr:row>4</xdr:row>
          <xdr:rowOff>209550</xdr:rowOff>
        </xdr:from>
        <xdr:to>
          <xdr:col>7</xdr:col>
          <xdr:colOff>19050</xdr:colOff>
          <xdr:row>6</xdr:row>
          <xdr:rowOff>28575</xdr:rowOff>
        </xdr:to>
        <xdr:sp macro="" textlink="">
          <xdr:nvSpPr>
            <xdr:cNvPr id="16385" name="Drop Dow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810240C0-72A2-A357-E969-2B921A9188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4</xdr:row>
          <xdr:rowOff>190500</xdr:rowOff>
        </xdr:from>
        <xdr:to>
          <xdr:col>11</xdr:col>
          <xdr:colOff>114300</xdr:colOff>
          <xdr:row>6</xdr:row>
          <xdr:rowOff>9525</xdr:rowOff>
        </xdr:to>
        <xdr:sp macro="" textlink="">
          <xdr:nvSpPr>
            <xdr:cNvPr id="16387" name="Drop Down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2F3DAB8-3F52-05C2-23FD-5B03D4891E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2</xdr:row>
      <xdr:rowOff>157163</xdr:rowOff>
    </xdr:from>
    <xdr:to>
      <xdr:col>16</xdr:col>
      <xdr:colOff>790575</xdr:colOff>
      <xdr:row>52</xdr:row>
      <xdr:rowOff>33338</xdr:rowOff>
    </xdr:to>
    <xdr:graphicFrame macro="">
      <xdr:nvGraphicFramePr>
        <xdr:cNvPr id="63505" name="Chart 1">
          <a:extLst>
            <a:ext uri="{FF2B5EF4-FFF2-40B4-BE49-F238E27FC236}">
              <a16:creationId xmlns:a16="http://schemas.microsoft.com/office/drawing/2014/main" id="{D5B6BDAA-6993-B1A8-C211-92C8E56DCB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6</xdr:row>
          <xdr:rowOff>9525</xdr:rowOff>
        </xdr:from>
        <xdr:to>
          <xdr:col>9</xdr:col>
          <xdr:colOff>981075</xdr:colOff>
          <xdr:row>7</xdr:row>
          <xdr:rowOff>47625</xdr:rowOff>
        </xdr:to>
        <xdr:sp macro="" textlink="">
          <xdr:nvSpPr>
            <xdr:cNvPr id="63489" name="Drop Down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DA0B5E93-C0A6-96FD-C784-7FDED03332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88"/>
  <sheetViews>
    <sheetView workbookViewId="0">
      <pane xSplit="2" ySplit="4" topLeftCell="C78" activePane="bottomRight" state="frozen"/>
      <selection pane="topRight" activeCell="C1" sqref="C1"/>
      <selection pane="bottomLeft" activeCell="A5" sqref="A5"/>
      <selection pane="bottomRight" activeCell="B5" sqref="B5:B110"/>
    </sheetView>
  </sheetViews>
  <sheetFormatPr defaultColWidth="8.3984375" defaultRowHeight="12.75" x14ac:dyDescent="0.35"/>
  <cols>
    <col min="1" max="1" width="4" style="3" customWidth="1"/>
    <col min="2" max="2" width="13" style="3" customWidth="1"/>
    <col min="3" max="10" width="8.3984375" style="3"/>
    <col min="11" max="11" width="9.73046875" style="3" customWidth="1"/>
    <col min="12" max="62" width="8.3984375" style="3"/>
    <col min="63" max="63" width="9.59765625" style="3" customWidth="1"/>
    <col min="64" max="65" width="8.3984375" style="3"/>
    <col min="66" max="66" width="9.265625" style="3" customWidth="1"/>
    <col min="67" max="67" width="9.1328125" style="3" customWidth="1"/>
    <col min="68" max="70" width="8.3984375" style="3"/>
    <col min="71" max="71" width="9" style="3" customWidth="1"/>
    <col min="72" max="72" width="10.86328125" style="3" customWidth="1"/>
    <col min="73" max="74" width="8.3984375" style="3"/>
    <col min="75" max="75" width="8.73046875" style="3" customWidth="1"/>
    <col min="76" max="80" width="8.3984375" style="3"/>
    <col min="81" max="81" width="10.1328125" style="3" customWidth="1"/>
    <col min="82" max="82" width="8.3984375" style="3"/>
    <col min="83" max="83" width="10" customWidth="1"/>
    <col min="84" max="84" width="11.59765625" customWidth="1"/>
    <col min="85" max="85" width="12.3984375" customWidth="1"/>
    <col min="86" max="16384" width="8.3984375" style="3"/>
  </cols>
  <sheetData>
    <row r="1" spans="1:82" ht="18" x14ac:dyDescent="0.55000000000000004">
      <c r="A1" s="1"/>
      <c r="B1" s="2" t="s">
        <v>192</v>
      </c>
    </row>
    <row r="2" spans="1:82" x14ac:dyDescent="0.35">
      <c r="A2" s="1"/>
      <c r="B2" s="84" t="s">
        <v>0</v>
      </c>
      <c r="C2" s="85"/>
    </row>
    <row r="3" spans="1:82" x14ac:dyDescent="0.35">
      <c r="A3" s="16">
        <v>1</v>
      </c>
      <c r="B3" s="17">
        <v>2</v>
      </c>
      <c r="C3" s="17">
        <v>3</v>
      </c>
      <c r="D3" s="17">
        <v>4</v>
      </c>
      <c r="E3" s="17">
        <v>5</v>
      </c>
      <c r="F3" s="16">
        <v>6</v>
      </c>
      <c r="G3" s="17">
        <v>7</v>
      </c>
      <c r="H3" s="17">
        <v>8</v>
      </c>
      <c r="I3" s="17">
        <v>9</v>
      </c>
      <c r="J3" s="17">
        <v>10</v>
      </c>
      <c r="K3" s="16">
        <v>11</v>
      </c>
      <c r="L3" s="17">
        <v>12</v>
      </c>
      <c r="M3" s="17">
        <v>13</v>
      </c>
      <c r="N3" s="17">
        <v>14</v>
      </c>
      <c r="O3" s="17">
        <v>15</v>
      </c>
      <c r="P3" s="16">
        <v>16</v>
      </c>
      <c r="Q3" s="17">
        <v>17</v>
      </c>
      <c r="R3" s="17">
        <v>18</v>
      </c>
      <c r="S3" s="17">
        <v>19</v>
      </c>
      <c r="T3" s="17">
        <v>20</v>
      </c>
      <c r="U3" s="16">
        <v>21</v>
      </c>
      <c r="V3" s="17">
        <v>22</v>
      </c>
      <c r="W3" s="17">
        <v>23</v>
      </c>
      <c r="X3" s="17">
        <v>24</v>
      </c>
      <c r="Y3" s="17">
        <v>25</v>
      </c>
      <c r="Z3" s="16">
        <v>26</v>
      </c>
      <c r="AA3" s="17">
        <v>27</v>
      </c>
      <c r="AB3" s="17">
        <v>28</v>
      </c>
      <c r="AC3" s="17">
        <v>29</v>
      </c>
      <c r="AD3" s="17">
        <v>30</v>
      </c>
      <c r="AE3" s="16">
        <v>31</v>
      </c>
      <c r="AF3" s="17">
        <v>32</v>
      </c>
      <c r="AG3" s="17">
        <v>33</v>
      </c>
      <c r="AH3" s="17">
        <v>34</v>
      </c>
      <c r="AI3" s="17">
        <v>35</v>
      </c>
      <c r="AJ3" s="16">
        <v>36</v>
      </c>
      <c r="AK3" s="17">
        <v>37</v>
      </c>
      <c r="AL3" s="17">
        <v>38</v>
      </c>
      <c r="AM3" s="17">
        <v>39</v>
      </c>
      <c r="AN3" s="17">
        <v>40</v>
      </c>
      <c r="AO3" s="16">
        <v>41</v>
      </c>
      <c r="AP3" s="17">
        <v>42</v>
      </c>
      <c r="AQ3" s="17">
        <v>43</v>
      </c>
      <c r="AR3" s="17">
        <v>44</v>
      </c>
      <c r="AS3" s="17">
        <v>45</v>
      </c>
      <c r="AT3" s="16">
        <v>46</v>
      </c>
      <c r="AU3" s="17">
        <v>47</v>
      </c>
      <c r="AV3" s="17">
        <v>48</v>
      </c>
      <c r="AW3" s="17">
        <v>49</v>
      </c>
      <c r="AX3" s="17">
        <v>50</v>
      </c>
      <c r="AY3" s="16">
        <v>51</v>
      </c>
      <c r="AZ3" s="17">
        <v>52</v>
      </c>
      <c r="BA3" s="17">
        <v>53</v>
      </c>
      <c r="BB3" s="17">
        <v>54</v>
      </c>
      <c r="BC3" s="17">
        <v>55</v>
      </c>
      <c r="BD3" s="16">
        <v>56</v>
      </c>
      <c r="BE3" s="17">
        <v>57</v>
      </c>
      <c r="BF3" s="17">
        <v>58</v>
      </c>
      <c r="BG3" s="17">
        <v>59</v>
      </c>
      <c r="BH3" s="17">
        <v>60</v>
      </c>
      <c r="BI3" s="16">
        <v>61</v>
      </c>
      <c r="BJ3" s="17">
        <v>62</v>
      </c>
      <c r="BK3" s="17">
        <v>63</v>
      </c>
      <c r="BL3" s="17">
        <v>64</v>
      </c>
      <c r="BM3" s="17">
        <v>65</v>
      </c>
      <c r="BN3" s="16">
        <v>66</v>
      </c>
      <c r="BO3" s="17">
        <v>67</v>
      </c>
      <c r="BP3" s="17">
        <v>68</v>
      </c>
      <c r="BQ3" s="17">
        <v>69</v>
      </c>
      <c r="BR3" s="17">
        <v>70</v>
      </c>
      <c r="BS3" s="16">
        <v>71</v>
      </c>
      <c r="BT3" s="17">
        <v>72</v>
      </c>
      <c r="BU3" s="17">
        <v>73</v>
      </c>
      <c r="BV3" s="17">
        <v>74</v>
      </c>
      <c r="BW3" s="17">
        <v>75</v>
      </c>
      <c r="BX3" s="16">
        <v>76</v>
      </c>
      <c r="BY3" s="17">
        <v>77</v>
      </c>
      <c r="BZ3" s="17">
        <v>78</v>
      </c>
      <c r="CA3" s="17">
        <v>79</v>
      </c>
      <c r="CB3" s="17">
        <v>80</v>
      </c>
      <c r="CC3" s="16">
        <v>81</v>
      </c>
      <c r="CD3" s="17">
        <v>82</v>
      </c>
    </row>
    <row r="4" spans="1:82" ht="26.25" customHeight="1" x14ac:dyDescent="0.35">
      <c r="A4" s="4"/>
      <c r="B4" s="5"/>
      <c r="C4" s="6" t="s">
        <v>41</v>
      </c>
      <c r="D4" s="6" t="s">
        <v>34</v>
      </c>
      <c r="E4" s="6" t="s">
        <v>2</v>
      </c>
      <c r="F4" s="6" t="s">
        <v>3</v>
      </c>
      <c r="G4" s="6" t="s">
        <v>42</v>
      </c>
      <c r="H4" s="6" t="s">
        <v>43</v>
      </c>
      <c r="I4" s="6" t="s">
        <v>4</v>
      </c>
      <c r="J4" s="6" t="s">
        <v>35</v>
      </c>
      <c r="K4" s="6" t="s">
        <v>5</v>
      </c>
      <c r="L4" s="6" t="s">
        <v>6</v>
      </c>
      <c r="M4" s="6" t="s">
        <v>44</v>
      </c>
      <c r="N4" s="6" t="s">
        <v>45</v>
      </c>
      <c r="O4" s="6" t="s">
        <v>46</v>
      </c>
      <c r="P4" s="6" t="s">
        <v>7</v>
      </c>
      <c r="Q4" s="6" t="s">
        <v>47</v>
      </c>
      <c r="R4" s="6" t="s">
        <v>48</v>
      </c>
      <c r="S4" s="6" t="s">
        <v>49</v>
      </c>
      <c r="T4" s="6" t="s">
        <v>8</v>
      </c>
      <c r="U4" s="6" t="s">
        <v>50</v>
      </c>
      <c r="V4" s="6" t="s">
        <v>9</v>
      </c>
      <c r="W4" s="6" t="s">
        <v>51</v>
      </c>
      <c r="X4" s="6" t="s">
        <v>10</v>
      </c>
      <c r="Y4" s="6" t="s">
        <v>52</v>
      </c>
      <c r="Z4" s="6" t="s">
        <v>53</v>
      </c>
      <c r="AA4" s="6" t="s">
        <v>11</v>
      </c>
      <c r="AB4" s="6" t="s">
        <v>12</v>
      </c>
      <c r="AC4" s="6" t="s">
        <v>13</v>
      </c>
      <c r="AD4" s="6" t="s">
        <v>14</v>
      </c>
      <c r="AE4" s="6" t="s">
        <v>54</v>
      </c>
      <c r="AF4" s="6" t="s">
        <v>55</v>
      </c>
      <c r="AG4" s="6" t="s">
        <v>15</v>
      </c>
      <c r="AH4" s="6" t="s">
        <v>36</v>
      </c>
      <c r="AI4" s="6" t="s">
        <v>16</v>
      </c>
      <c r="AJ4" s="6" t="s">
        <v>56</v>
      </c>
      <c r="AK4" s="6" t="s">
        <v>17</v>
      </c>
      <c r="AL4" s="6" t="s">
        <v>18</v>
      </c>
      <c r="AM4" s="6" t="s">
        <v>19</v>
      </c>
      <c r="AN4" s="6" t="s">
        <v>57</v>
      </c>
      <c r="AO4" s="6" t="s">
        <v>58</v>
      </c>
      <c r="AP4" s="6" t="s">
        <v>20</v>
      </c>
      <c r="AQ4" s="6" t="s">
        <v>59</v>
      </c>
      <c r="AR4" s="6" t="s">
        <v>21</v>
      </c>
      <c r="AS4" s="6" t="s">
        <v>22</v>
      </c>
      <c r="AT4" s="6" t="s">
        <v>23</v>
      </c>
      <c r="AU4" s="6" t="s">
        <v>60</v>
      </c>
      <c r="AV4" s="6" t="s">
        <v>37</v>
      </c>
      <c r="AW4" s="6" t="s">
        <v>61</v>
      </c>
      <c r="AX4" s="6" t="s">
        <v>62</v>
      </c>
      <c r="AY4" s="6" t="s">
        <v>24</v>
      </c>
      <c r="AZ4" s="6" t="s">
        <v>25</v>
      </c>
      <c r="BA4" s="6" t="s">
        <v>63</v>
      </c>
      <c r="BB4" s="6" t="s">
        <v>26</v>
      </c>
      <c r="BC4" s="6" t="s">
        <v>64</v>
      </c>
      <c r="BD4" s="6" t="s">
        <v>65</v>
      </c>
      <c r="BE4" s="6" t="s">
        <v>66</v>
      </c>
      <c r="BF4" s="6" t="s">
        <v>67</v>
      </c>
      <c r="BG4" s="6" t="s">
        <v>68</v>
      </c>
      <c r="BH4" s="6" t="s">
        <v>69</v>
      </c>
      <c r="BI4" s="6" t="s">
        <v>27</v>
      </c>
      <c r="BJ4" s="6" t="s">
        <v>70</v>
      </c>
      <c r="BK4" s="6" t="s">
        <v>80</v>
      </c>
      <c r="BL4" s="6" t="s">
        <v>71</v>
      </c>
      <c r="BM4" s="6" t="s">
        <v>72</v>
      </c>
      <c r="BN4" s="6" t="s">
        <v>28</v>
      </c>
      <c r="BO4" s="6" t="s">
        <v>73</v>
      </c>
      <c r="BP4" s="6" t="s">
        <v>74</v>
      </c>
      <c r="BQ4" s="6" t="s">
        <v>38</v>
      </c>
      <c r="BR4" s="6" t="s">
        <v>75</v>
      </c>
      <c r="BS4" s="6" t="s">
        <v>39</v>
      </c>
      <c r="BT4" s="6" t="s">
        <v>29</v>
      </c>
      <c r="BU4" s="6" t="s">
        <v>76</v>
      </c>
      <c r="BV4" s="6" t="s">
        <v>77</v>
      </c>
      <c r="BW4" s="6" t="s">
        <v>30</v>
      </c>
      <c r="BX4" s="6" t="s">
        <v>31</v>
      </c>
      <c r="BY4" s="6" t="s">
        <v>40</v>
      </c>
      <c r="BZ4" s="6" t="s">
        <v>32</v>
      </c>
      <c r="CA4" s="6" t="s">
        <v>33</v>
      </c>
      <c r="CB4" s="6" t="s">
        <v>78</v>
      </c>
      <c r="CC4" s="6" t="s">
        <v>79</v>
      </c>
      <c r="CD4" s="6" t="s">
        <v>1</v>
      </c>
    </row>
    <row r="5" spans="1:82" x14ac:dyDescent="0.35">
      <c r="A5" s="3">
        <v>1</v>
      </c>
      <c r="B5" s="7" t="s">
        <v>128</v>
      </c>
      <c r="C5" s="8">
        <v>0</v>
      </c>
      <c r="D5" s="8">
        <v>0</v>
      </c>
      <c r="E5" s="8">
        <v>12</v>
      </c>
      <c r="F5" s="8">
        <v>3</v>
      </c>
      <c r="G5" s="8">
        <v>0</v>
      </c>
      <c r="H5" s="8">
        <v>8</v>
      </c>
      <c r="I5" s="8">
        <v>6</v>
      </c>
      <c r="J5" s="8">
        <v>0</v>
      </c>
      <c r="K5" s="8">
        <v>0</v>
      </c>
      <c r="L5" s="8">
        <v>7</v>
      </c>
      <c r="M5" s="8">
        <v>9</v>
      </c>
      <c r="N5" s="8">
        <v>0</v>
      </c>
      <c r="O5" s="8">
        <v>5</v>
      </c>
      <c r="P5" s="8">
        <v>17</v>
      </c>
      <c r="Q5" s="8">
        <v>0</v>
      </c>
      <c r="R5" s="8">
        <v>0</v>
      </c>
      <c r="S5" s="8">
        <v>0</v>
      </c>
      <c r="T5" s="8">
        <v>0</v>
      </c>
      <c r="U5" s="8">
        <v>4</v>
      </c>
      <c r="V5" s="8">
        <v>8</v>
      </c>
      <c r="W5" s="8">
        <v>0</v>
      </c>
      <c r="X5" s="8">
        <v>7</v>
      </c>
      <c r="Y5" s="8">
        <v>0</v>
      </c>
      <c r="Z5" s="8">
        <v>0</v>
      </c>
      <c r="AA5" s="8">
        <v>14</v>
      </c>
      <c r="AB5" s="8">
        <v>0</v>
      </c>
      <c r="AC5" s="8">
        <v>16</v>
      </c>
      <c r="AD5" s="8">
        <v>8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19</v>
      </c>
      <c r="AL5" s="8">
        <v>0</v>
      </c>
      <c r="AM5" s="8">
        <v>3</v>
      </c>
      <c r="AN5" s="8">
        <v>0</v>
      </c>
      <c r="AO5" s="8">
        <v>0</v>
      </c>
      <c r="AP5" s="8">
        <v>10</v>
      </c>
      <c r="AQ5" s="8">
        <v>0</v>
      </c>
      <c r="AR5" s="8">
        <v>0</v>
      </c>
      <c r="AS5" s="8">
        <v>10</v>
      </c>
      <c r="AT5" s="8">
        <v>10</v>
      </c>
      <c r="AU5" s="8">
        <v>4</v>
      </c>
      <c r="AV5" s="8">
        <v>4</v>
      </c>
      <c r="AW5" s="8">
        <v>0</v>
      </c>
      <c r="AX5" s="8">
        <v>0</v>
      </c>
      <c r="AY5" s="8">
        <v>8</v>
      </c>
      <c r="AZ5" s="8">
        <v>3</v>
      </c>
      <c r="BA5" s="8">
        <v>0</v>
      </c>
      <c r="BB5" s="8">
        <v>0</v>
      </c>
      <c r="BC5" s="8">
        <v>7</v>
      </c>
      <c r="BD5" s="8">
        <v>0</v>
      </c>
      <c r="BE5" s="8">
        <v>0</v>
      </c>
      <c r="BF5" s="8">
        <v>0</v>
      </c>
      <c r="BG5" s="8">
        <v>0</v>
      </c>
      <c r="BH5" s="8">
        <v>0</v>
      </c>
      <c r="BI5" s="8">
        <v>3</v>
      </c>
      <c r="BJ5" s="8">
        <v>0</v>
      </c>
      <c r="BK5" s="8">
        <v>0</v>
      </c>
      <c r="BL5" s="8">
        <v>0</v>
      </c>
      <c r="BM5" s="8">
        <v>0</v>
      </c>
      <c r="BN5" s="8">
        <v>4</v>
      </c>
      <c r="BO5" s="8">
        <v>0</v>
      </c>
      <c r="BP5" s="8">
        <v>0</v>
      </c>
      <c r="BQ5" s="8">
        <v>9</v>
      </c>
      <c r="BR5" s="8">
        <v>0</v>
      </c>
      <c r="BS5" s="8">
        <v>0</v>
      </c>
      <c r="BT5" s="8">
        <v>7</v>
      </c>
      <c r="BU5" s="8">
        <v>11</v>
      </c>
      <c r="BV5" s="8">
        <v>0</v>
      </c>
      <c r="BW5" s="8">
        <v>4</v>
      </c>
      <c r="BX5" s="8">
        <v>5</v>
      </c>
      <c r="BY5" s="8">
        <v>0</v>
      </c>
      <c r="BZ5" s="8">
        <v>29</v>
      </c>
      <c r="CA5" s="8">
        <v>0</v>
      </c>
      <c r="CB5" s="8">
        <v>4</v>
      </c>
      <c r="CC5" s="8">
        <v>0</v>
      </c>
      <c r="CD5" s="8">
        <v>258</v>
      </c>
    </row>
    <row r="6" spans="1:82" x14ac:dyDescent="0.35">
      <c r="A6" s="3">
        <v>2</v>
      </c>
      <c r="B6" s="7" t="s">
        <v>188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3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4</v>
      </c>
      <c r="AE6" s="8">
        <v>0</v>
      </c>
      <c r="AF6" s="8">
        <v>0</v>
      </c>
      <c r="AG6" s="8">
        <v>0</v>
      </c>
      <c r="AH6" s="8">
        <v>0</v>
      </c>
      <c r="AI6" s="8">
        <v>4</v>
      </c>
      <c r="AJ6" s="8">
        <v>0</v>
      </c>
      <c r="AK6" s="8">
        <v>0</v>
      </c>
      <c r="AL6" s="8">
        <v>0</v>
      </c>
      <c r="AM6" s="8">
        <v>0</v>
      </c>
      <c r="AN6" s="8">
        <v>0</v>
      </c>
      <c r="AO6" s="8">
        <v>0</v>
      </c>
      <c r="AP6" s="8">
        <v>0</v>
      </c>
      <c r="AQ6" s="8">
        <v>0</v>
      </c>
      <c r="AR6" s="8">
        <v>0</v>
      </c>
      <c r="AS6" s="8">
        <v>0</v>
      </c>
      <c r="AT6" s="8">
        <v>0</v>
      </c>
      <c r="AU6" s="8">
        <v>0</v>
      </c>
      <c r="AV6" s="8">
        <v>0</v>
      </c>
      <c r="AW6" s="8">
        <v>0</v>
      </c>
      <c r="AX6" s="8">
        <v>0</v>
      </c>
      <c r="AY6" s="8">
        <v>0</v>
      </c>
      <c r="AZ6" s="8">
        <v>0</v>
      </c>
      <c r="BA6" s="8">
        <v>0</v>
      </c>
      <c r="BB6" s="8">
        <v>0</v>
      </c>
      <c r="BC6" s="8">
        <v>0</v>
      </c>
      <c r="BD6" s="8">
        <v>0</v>
      </c>
      <c r="BE6" s="8">
        <v>0</v>
      </c>
      <c r="BF6" s="8">
        <v>0</v>
      </c>
      <c r="BG6" s="8">
        <v>0</v>
      </c>
      <c r="BH6" s="8">
        <v>0</v>
      </c>
      <c r="BI6" s="8">
        <v>0</v>
      </c>
      <c r="BJ6" s="8">
        <v>0</v>
      </c>
      <c r="BK6" s="8">
        <v>0</v>
      </c>
      <c r="BL6" s="8">
        <v>0</v>
      </c>
      <c r="BM6" s="8">
        <v>0</v>
      </c>
      <c r="BN6" s="8">
        <v>0</v>
      </c>
      <c r="BO6" s="8">
        <v>0</v>
      </c>
      <c r="BP6" s="8">
        <v>0</v>
      </c>
      <c r="BQ6" s="8">
        <v>0</v>
      </c>
      <c r="BR6" s="8">
        <v>0</v>
      </c>
      <c r="BS6" s="8">
        <v>0</v>
      </c>
      <c r="BT6" s="8">
        <v>0</v>
      </c>
      <c r="BU6" s="8">
        <v>0</v>
      </c>
      <c r="BV6" s="8">
        <v>0</v>
      </c>
      <c r="BW6" s="8">
        <v>0</v>
      </c>
      <c r="BX6" s="8">
        <v>0</v>
      </c>
      <c r="BY6" s="8">
        <v>0</v>
      </c>
      <c r="BZ6" s="8">
        <v>11</v>
      </c>
      <c r="CA6" s="8">
        <v>0</v>
      </c>
      <c r="CB6" s="8">
        <v>0</v>
      </c>
      <c r="CC6" s="8">
        <v>0</v>
      </c>
      <c r="CD6" s="8">
        <v>19</v>
      </c>
    </row>
    <row r="7" spans="1:82" x14ac:dyDescent="0.35">
      <c r="A7" s="3">
        <v>3</v>
      </c>
      <c r="B7" s="7" t="s">
        <v>160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8">
        <v>0</v>
      </c>
      <c r="BB7" s="8">
        <v>0</v>
      </c>
      <c r="BC7" s="8">
        <v>0</v>
      </c>
      <c r="BD7" s="8">
        <v>0</v>
      </c>
      <c r="BE7" s="8">
        <v>0</v>
      </c>
      <c r="BF7" s="8">
        <v>0</v>
      </c>
      <c r="BG7" s="8">
        <v>0</v>
      </c>
      <c r="BH7" s="8">
        <v>0</v>
      </c>
      <c r="BI7" s="8">
        <v>0</v>
      </c>
      <c r="BJ7" s="8">
        <v>0</v>
      </c>
      <c r="BK7" s="8">
        <v>0</v>
      </c>
      <c r="BL7" s="8">
        <v>0</v>
      </c>
      <c r="BM7" s="8">
        <v>0</v>
      </c>
      <c r="BN7" s="8">
        <v>0</v>
      </c>
      <c r="BO7" s="8">
        <v>0</v>
      </c>
      <c r="BP7" s="8">
        <v>0</v>
      </c>
      <c r="BQ7" s="8">
        <v>0</v>
      </c>
      <c r="BR7" s="8">
        <v>0</v>
      </c>
      <c r="BS7" s="8">
        <v>0</v>
      </c>
      <c r="BT7" s="8">
        <v>0</v>
      </c>
      <c r="BU7" s="8">
        <v>0</v>
      </c>
      <c r="BV7" s="8">
        <v>0</v>
      </c>
      <c r="BW7" s="8">
        <v>0</v>
      </c>
      <c r="BX7" s="8">
        <v>6</v>
      </c>
      <c r="BY7" s="8">
        <v>0</v>
      </c>
      <c r="BZ7" s="8">
        <v>0</v>
      </c>
      <c r="CA7" s="8">
        <v>0</v>
      </c>
      <c r="CB7" s="8">
        <v>0</v>
      </c>
      <c r="CC7" s="8">
        <v>0</v>
      </c>
      <c r="CD7" s="8">
        <v>16</v>
      </c>
    </row>
    <row r="8" spans="1:82" x14ac:dyDescent="0.35">
      <c r="A8" s="3">
        <v>4</v>
      </c>
      <c r="B8" s="7" t="s">
        <v>145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6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4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7</v>
      </c>
      <c r="AS8" s="8">
        <v>0</v>
      </c>
      <c r="AT8" s="8">
        <v>6</v>
      </c>
      <c r="AU8" s="8">
        <v>4</v>
      </c>
      <c r="AV8" s="8">
        <v>0</v>
      </c>
      <c r="AW8" s="8">
        <v>0</v>
      </c>
      <c r="AX8" s="8">
        <v>0</v>
      </c>
      <c r="AY8" s="8">
        <v>0</v>
      </c>
      <c r="AZ8" s="8">
        <v>4</v>
      </c>
      <c r="BA8" s="8">
        <v>0</v>
      </c>
      <c r="BB8" s="8">
        <v>4</v>
      </c>
      <c r="BC8" s="8">
        <v>0</v>
      </c>
      <c r="BD8" s="8">
        <v>0</v>
      </c>
      <c r="BE8" s="8">
        <v>0</v>
      </c>
      <c r="BF8" s="8">
        <v>0</v>
      </c>
      <c r="BG8" s="8">
        <v>0</v>
      </c>
      <c r="BH8" s="8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8">
        <v>0</v>
      </c>
      <c r="BO8" s="8">
        <v>0</v>
      </c>
      <c r="BP8" s="8">
        <v>0</v>
      </c>
      <c r="BQ8" s="8">
        <v>0</v>
      </c>
      <c r="BR8" s="8">
        <v>0</v>
      </c>
      <c r="BS8" s="8">
        <v>0</v>
      </c>
      <c r="BT8" s="8">
        <v>0</v>
      </c>
      <c r="BU8" s="8">
        <v>0</v>
      </c>
      <c r="BV8" s="8">
        <v>0</v>
      </c>
      <c r="BW8" s="8">
        <v>0</v>
      </c>
      <c r="BX8" s="8">
        <v>0</v>
      </c>
      <c r="BY8" s="8">
        <v>0</v>
      </c>
      <c r="BZ8" s="8">
        <v>18</v>
      </c>
      <c r="CA8" s="8">
        <v>0</v>
      </c>
      <c r="CB8" s="8">
        <v>0</v>
      </c>
      <c r="CC8" s="8">
        <v>0</v>
      </c>
      <c r="CD8" s="8">
        <v>59</v>
      </c>
    </row>
    <row r="9" spans="1:82" x14ac:dyDescent="0.35">
      <c r="A9" s="3">
        <v>5</v>
      </c>
      <c r="B9" s="7" t="s">
        <v>99</v>
      </c>
      <c r="C9" s="8">
        <v>0</v>
      </c>
      <c r="D9" s="8">
        <v>0</v>
      </c>
      <c r="E9" s="8">
        <v>0</v>
      </c>
      <c r="F9" s="8">
        <v>7</v>
      </c>
      <c r="G9" s="8">
        <v>0</v>
      </c>
      <c r="H9" s="8">
        <v>0</v>
      </c>
      <c r="I9" s="8">
        <v>4</v>
      </c>
      <c r="J9" s="8">
        <v>4</v>
      </c>
      <c r="K9" s="8">
        <v>8</v>
      </c>
      <c r="L9" s="8">
        <v>62</v>
      </c>
      <c r="M9" s="8">
        <v>0</v>
      </c>
      <c r="N9" s="8">
        <v>3</v>
      </c>
      <c r="O9" s="8">
        <v>16</v>
      </c>
      <c r="P9" s="8">
        <v>33</v>
      </c>
      <c r="Q9" s="8">
        <v>0</v>
      </c>
      <c r="R9" s="8">
        <v>0</v>
      </c>
      <c r="S9" s="8">
        <v>0</v>
      </c>
      <c r="T9" s="8">
        <v>59</v>
      </c>
      <c r="U9" s="8">
        <v>9</v>
      </c>
      <c r="V9" s="8">
        <v>4</v>
      </c>
      <c r="W9" s="8">
        <v>0</v>
      </c>
      <c r="X9" s="8">
        <v>10</v>
      </c>
      <c r="Y9" s="8">
        <v>0</v>
      </c>
      <c r="Z9" s="8">
        <v>0</v>
      </c>
      <c r="AA9" s="8">
        <v>8</v>
      </c>
      <c r="AB9" s="8">
        <v>21</v>
      </c>
      <c r="AC9" s="8">
        <v>38</v>
      </c>
      <c r="AD9" s="8">
        <v>15</v>
      </c>
      <c r="AE9" s="8">
        <v>0</v>
      </c>
      <c r="AF9" s="8">
        <v>0</v>
      </c>
      <c r="AG9" s="8">
        <v>13</v>
      </c>
      <c r="AH9" s="8">
        <v>0</v>
      </c>
      <c r="AI9" s="8">
        <v>314</v>
      </c>
      <c r="AJ9" s="8">
        <v>0</v>
      </c>
      <c r="AK9" s="8">
        <v>17</v>
      </c>
      <c r="AL9" s="8">
        <v>10</v>
      </c>
      <c r="AM9" s="8">
        <v>0</v>
      </c>
      <c r="AN9" s="8">
        <v>0</v>
      </c>
      <c r="AO9" s="8">
        <v>3</v>
      </c>
      <c r="AP9" s="8">
        <v>48</v>
      </c>
      <c r="AQ9" s="8">
        <v>0</v>
      </c>
      <c r="AR9" s="8">
        <v>11</v>
      </c>
      <c r="AS9" s="8">
        <v>5</v>
      </c>
      <c r="AT9" s="8">
        <v>107</v>
      </c>
      <c r="AU9" s="8">
        <v>51</v>
      </c>
      <c r="AV9" s="8">
        <v>14</v>
      </c>
      <c r="AW9" s="8">
        <v>3</v>
      </c>
      <c r="AX9" s="8">
        <v>0</v>
      </c>
      <c r="AY9" s="8">
        <v>29</v>
      </c>
      <c r="AZ9" s="8">
        <v>22</v>
      </c>
      <c r="BA9" s="8">
        <v>0</v>
      </c>
      <c r="BB9" s="8">
        <v>57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8</v>
      </c>
      <c r="BJ9" s="8">
        <v>0</v>
      </c>
      <c r="BK9" s="8">
        <v>0</v>
      </c>
      <c r="BL9" s="8">
        <v>0</v>
      </c>
      <c r="BM9" s="8">
        <v>0</v>
      </c>
      <c r="BN9" s="8">
        <v>4</v>
      </c>
      <c r="BO9" s="8">
        <v>0</v>
      </c>
      <c r="BP9" s="8">
        <v>0</v>
      </c>
      <c r="BQ9" s="8">
        <v>8</v>
      </c>
      <c r="BR9" s="8">
        <v>0</v>
      </c>
      <c r="BS9" s="8">
        <v>0</v>
      </c>
      <c r="BT9" s="8">
        <v>0</v>
      </c>
      <c r="BU9" s="8">
        <v>0</v>
      </c>
      <c r="BV9" s="8">
        <v>0</v>
      </c>
      <c r="BW9" s="8">
        <v>21</v>
      </c>
      <c r="BX9" s="8">
        <v>96</v>
      </c>
      <c r="BY9" s="8">
        <v>11</v>
      </c>
      <c r="BZ9" s="8">
        <v>69</v>
      </c>
      <c r="CA9" s="8">
        <v>3</v>
      </c>
      <c r="CB9" s="8">
        <v>3</v>
      </c>
      <c r="CC9" s="8">
        <v>0</v>
      </c>
      <c r="CD9" s="8">
        <v>1221</v>
      </c>
    </row>
    <row r="10" spans="1:82" x14ac:dyDescent="0.35">
      <c r="A10" s="3">
        <v>6</v>
      </c>
      <c r="B10" s="7" t="s">
        <v>189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3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8">
        <v>0</v>
      </c>
      <c r="AR10" s="8">
        <v>0</v>
      </c>
      <c r="AS10" s="8">
        <v>0</v>
      </c>
      <c r="AT10" s="8">
        <v>0</v>
      </c>
      <c r="AU10" s="8">
        <v>0</v>
      </c>
      <c r="AV10" s="8">
        <v>0</v>
      </c>
      <c r="AW10" s="8">
        <v>0</v>
      </c>
      <c r="AX10" s="8">
        <v>0</v>
      </c>
      <c r="AY10" s="8">
        <v>6</v>
      </c>
      <c r="AZ10" s="8">
        <v>0</v>
      </c>
      <c r="BA10" s="8">
        <v>0</v>
      </c>
      <c r="BB10" s="8">
        <v>0</v>
      </c>
      <c r="BC10" s="8">
        <v>0</v>
      </c>
      <c r="BD10" s="8">
        <v>0</v>
      </c>
      <c r="BE10" s="8">
        <v>0</v>
      </c>
      <c r="BF10" s="8">
        <v>0</v>
      </c>
      <c r="BG10" s="8">
        <v>0</v>
      </c>
      <c r="BH10" s="8">
        <v>0</v>
      </c>
      <c r="BI10" s="8">
        <v>0</v>
      </c>
      <c r="BJ10" s="8">
        <v>0</v>
      </c>
      <c r="BK10" s="8">
        <v>0</v>
      </c>
      <c r="BL10" s="8">
        <v>0</v>
      </c>
      <c r="BM10" s="8">
        <v>0</v>
      </c>
      <c r="BN10" s="8">
        <v>0</v>
      </c>
      <c r="BO10" s="8">
        <v>0</v>
      </c>
      <c r="BP10" s="8">
        <v>0</v>
      </c>
      <c r="BQ10" s="8">
        <v>0</v>
      </c>
      <c r="BR10" s="8">
        <v>0</v>
      </c>
      <c r="BS10" s="8">
        <v>0</v>
      </c>
      <c r="BT10" s="8">
        <v>0</v>
      </c>
      <c r="BU10" s="8">
        <v>0</v>
      </c>
      <c r="BV10" s="8">
        <v>0</v>
      </c>
      <c r="BW10" s="8">
        <v>0</v>
      </c>
      <c r="BX10" s="8">
        <v>0</v>
      </c>
      <c r="BY10" s="8">
        <v>0</v>
      </c>
      <c r="BZ10" s="8">
        <v>0</v>
      </c>
      <c r="CA10" s="8">
        <v>0</v>
      </c>
      <c r="CB10" s="8">
        <v>0</v>
      </c>
      <c r="CC10" s="8">
        <v>0</v>
      </c>
      <c r="CD10" s="8">
        <v>12</v>
      </c>
    </row>
    <row r="11" spans="1:82" x14ac:dyDescent="0.35">
      <c r="A11" s="3">
        <v>7</v>
      </c>
      <c r="B11" s="7" t="s">
        <v>140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68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5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179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3</v>
      </c>
      <c r="AU11" s="8">
        <v>23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8">
        <v>0</v>
      </c>
      <c r="BK11" s="8">
        <v>0</v>
      </c>
      <c r="BL11" s="8">
        <v>0</v>
      </c>
      <c r="BM11" s="8">
        <v>0</v>
      </c>
      <c r="BN11" s="8">
        <v>0</v>
      </c>
      <c r="BO11" s="8">
        <v>0</v>
      </c>
      <c r="BP11" s="8">
        <v>0</v>
      </c>
      <c r="BQ11" s="8">
        <v>0</v>
      </c>
      <c r="BR11" s="8">
        <v>0</v>
      </c>
      <c r="BS11" s="8">
        <v>0</v>
      </c>
      <c r="BT11" s="8">
        <v>0</v>
      </c>
      <c r="BU11" s="8">
        <v>0</v>
      </c>
      <c r="BV11" s="8">
        <v>0</v>
      </c>
      <c r="BW11" s="8">
        <v>0</v>
      </c>
      <c r="BX11" s="8">
        <v>0</v>
      </c>
      <c r="BY11" s="8">
        <v>0</v>
      </c>
      <c r="BZ11" s="8">
        <v>0</v>
      </c>
      <c r="CA11" s="8">
        <v>0</v>
      </c>
      <c r="CB11" s="8">
        <v>0</v>
      </c>
      <c r="CC11" s="8">
        <v>0</v>
      </c>
      <c r="CD11" s="8">
        <v>280</v>
      </c>
    </row>
    <row r="12" spans="1:82" x14ac:dyDescent="0.35">
      <c r="A12" s="3">
        <v>8</v>
      </c>
      <c r="B12" s="7" t="s">
        <v>197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>
        <v>0</v>
      </c>
      <c r="AN12" s="8">
        <v>0</v>
      </c>
      <c r="AO12" s="8">
        <v>0</v>
      </c>
      <c r="AP12" s="8">
        <v>0</v>
      </c>
      <c r="AQ12" s="8">
        <v>0</v>
      </c>
      <c r="AR12" s="8">
        <v>0</v>
      </c>
      <c r="AS12" s="8">
        <v>0</v>
      </c>
      <c r="AT12" s="8">
        <v>0</v>
      </c>
      <c r="AU12" s="8">
        <v>0</v>
      </c>
      <c r="AV12" s="8">
        <v>0</v>
      </c>
      <c r="AW12" s="8">
        <v>0</v>
      </c>
      <c r="AX12" s="8">
        <v>0</v>
      </c>
      <c r="AY12" s="8">
        <v>0</v>
      </c>
      <c r="AZ12" s="8">
        <v>0</v>
      </c>
      <c r="BA12" s="8">
        <v>0</v>
      </c>
      <c r="BB12" s="8">
        <v>0</v>
      </c>
      <c r="BC12" s="8">
        <v>0</v>
      </c>
      <c r="BD12" s="8">
        <v>0</v>
      </c>
      <c r="BE12" s="8">
        <v>0</v>
      </c>
      <c r="BF12" s="8">
        <v>0</v>
      </c>
      <c r="BG12" s="8">
        <v>0</v>
      </c>
      <c r="BH12" s="8">
        <v>0</v>
      </c>
      <c r="BI12" s="8">
        <v>0</v>
      </c>
      <c r="BJ12" s="8">
        <v>0</v>
      </c>
      <c r="BK12" s="8">
        <v>0</v>
      </c>
      <c r="BL12" s="8">
        <v>0</v>
      </c>
      <c r="BM12" s="8">
        <v>0</v>
      </c>
      <c r="BN12" s="8">
        <v>0</v>
      </c>
      <c r="BO12" s="8">
        <v>0</v>
      </c>
      <c r="BP12" s="8">
        <v>0</v>
      </c>
      <c r="BQ12" s="8">
        <v>0</v>
      </c>
      <c r="BR12" s="8">
        <v>0</v>
      </c>
      <c r="BS12" s="8">
        <v>0</v>
      </c>
      <c r="BT12" s="8">
        <v>0</v>
      </c>
      <c r="BU12" s="8">
        <v>0</v>
      </c>
      <c r="BV12" s="8">
        <v>0</v>
      </c>
      <c r="BW12" s="8">
        <v>0</v>
      </c>
      <c r="BX12" s="8">
        <v>0</v>
      </c>
      <c r="BY12" s="8">
        <v>0</v>
      </c>
      <c r="BZ12" s="8">
        <v>0</v>
      </c>
      <c r="CA12" s="8">
        <v>0</v>
      </c>
      <c r="CB12" s="8">
        <v>0</v>
      </c>
      <c r="CC12" s="8">
        <v>0</v>
      </c>
      <c r="CD12" s="8">
        <v>13</v>
      </c>
    </row>
    <row r="13" spans="1:82" x14ac:dyDescent="0.35">
      <c r="A13" s="3">
        <v>9</v>
      </c>
      <c r="B13" s="7" t="s">
        <v>115</v>
      </c>
      <c r="C13" s="8">
        <v>0</v>
      </c>
      <c r="D13" s="8">
        <v>0</v>
      </c>
      <c r="E13" s="8">
        <v>6</v>
      </c>
      <c r="F13" s="8">
        <v>5</v>
      </c>
      <c r="G13" s="8">
        <v>0</v>
      </c>
      <c r="H13" s="8">
        <v>0</v>
      </c>
      <c r="I13" s="8">
        <v>0</v>
      </c>
      <c r="J13" s="8">
        <v>0</v>
      </c>
      <c r="K13" s="8">
        <v>8</v>
      </c>
      <c r="L13" s="8">
        <v>12</v>
      </c>
      <c r="M13" s="8">
        <v>0</v>
      </c>
      <c r="N13" s="8">
        <v>0</v>
      </c>
      <c r="O13" s="8">
        <v>0</v>
      </c>
      <c r="P13" s="8">
        <v>10</v>
      </c>
      <c r="Q13" s="8">
        <v>0</v>
      </c>
      <c r="R13" s="8">
        <v>0</v>
      </c>
      <c r="S13" s="8">
        <v>0</v>
      </c>
      <c r="T13" s="8">
        <v>8</v>
      </c>
      <c r="U13" s="8">
        <v>0</v>
      </c>
      <c r="V13" s="8">
        <v>0</v>
      </c>
      <c r="W13" s="8">
        <v>0</v>
      </c>
      <c r="X13" s="8">
        <v>21</v>
      </c>
      <c r="Y13" s="8">
        <v>0</v>
      </c>
      <c r="Z13" s="8">
        <v>0</v>
      </c>
      <c r="AA13" s="8">
        <v>5</v>
      </c>
      <c r="AB13" s="8">
        <v>7</v>
      </c>
      <c r="AC13" s="8">
        <v>4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14</v>
      </c>
      <c r="AJ13" s="8">
        <v>0</v>
      </c>
      <c r="AK13" s="8">
        <v>4</v>
      </c>
      <c r="AL13" s="8">
        <v>7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15</v>
      </c>
      <c r="AS13" s="8">
        <v>6</v>
      </c>
      <c r="AT13" s="8">
        <v>61</v>
      </c>
      <c r="AU13" s="8">
        <v>10</v>
      </c>
      <c r="AV13" s="8">
        <v>0</v>
      </c>
      <c r="AW13" s="8">
        <v>0</v>
      </c>
      <c r="AX13" s="8">
        <v>0</v>
      </c>
      <c r="AY13" s="8">
        <v>66</v>
      </c>
      <c r="AZ13" s="8">
        <v>4</v>
      </c>
      <c r="BA13" s="8">
        <v>0</v>
      </c>
      <c r="BB13" s="8">
        <v>32</v>
      </c>
      <c r="BC13" s="8">
        <v>0</v>
      </c>
      <c r="BD13" s="8">
        <v>0</v>
      </c>
      <c r="BE13" s="8">
        <v>0</v>
      </c>
      <c r="BF13" s="8">
        <v>0</v>
      </c>
      <c r="BG13" s="8">
        <v>0</v>
      </c>
      <c r="BH13" s="8">
        <v>0</v>
      </c>
      <c r="BI13" s="8">
        <v>4</v>
      </c>
      <c r="BJ13" s="8">
        <v>0</v>
      </c>
      <c r="BK13" s="8">
        <v>0</v>
      </c>
      <c r="BL13" s="8">
        <v>0</v>
      </c>
      <c r="BM13" s="8">
        <v>0</v>
      </c>
      <c r="BN13" s="8">
        <v>9</v>
      </c>
      <c r="BO13" s="8">
        <v>0</v>
      </c>
      <c r="BP13" s="8">
        <v>0</v>
      </c>
      <c r="BQ13" s="8">
        <v>0</v>
      </c>
      <c r="BR13" s="8">
        <v>0</v>
      </c>
      <c r="BS13" s="8">
        <v>0</v>
      </c>
      <c r="BT13" s="8">
        <v>0</v>
      </c>
      <c r="BU13" s="8">
        <v>0</v>
      </c>
      <c r="BV13" s="8">
        <v>0</v>
      </c>
      <c r="BW13" s="8">
        <v>7</v>
      </c>
      <c r="BX13" s="8">
        <v>18</v>
      </c>
      <c r="BY13" s="8">
        <v>0</v>
      </c>
      <c r="BZ13" s="8">
        <v>80</v>
      </c>
      <c r="CA13" s="8">
        <v>0</v>
      </c>
      <c r="CB13" s="8">
        <v>0</v>
      </c>
      <c r="CC13" s="8">
        <v>0</v>
      </c>
      <c r="CD13" s="8">
        <v>426</v>
      </c>
    </row>
    <row r="14" spans="1:82" x14ac:dyDescent="0.35">
      <c r="A14" s="3">
        <v>10</v>
      </c>
      <c r="B14" s="7" t="s">
        <v>169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6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3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3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8">
        <v>0</v>
      </c>
      <c r="BB14" s="8">
        <v>0</v>
      </c>
      <c r="BC14" s="8">
        <v>0</v>
      </c>
      <c r="BD14" s="8">
        <v>0</v>
      </c>
      <c r="BE14" s="8">
        <v>5</v>
      </c>
      <c r="BF14" s="8">
        <v>0</v>
      </c>
      <c r="BG14" s="8">
        <v>0</v>
      </c>
      <c r="BH14" s="8">
        <v>0</v>
      </c>
      <c r="BI14" s="8">
        <v>0</v>
      </c>
      <c r="BJ14" s="8">
        <v>0</v>
      </c>
      <c r="BK14" s="8">
        <v>0</v>
      </c>
      <c r="BL14" s="8">
        <v>0</v>
      </c>
      <c r="BM14" s="8">
        <v>0</v>
      </c>
      <c r="BN14" s="8">
        <v>0</v>
      </c>
      <c r="BO14" s="8">
        <v>0</v>
      </c>
      <c r="BP14" s="8">
        <v>0</v>
      </c>
      <c r="BQ14" s="8">
        <v>0</v>
      </c>
      <c r="BR14" s="8">
        <v>0</v>
      </c>
      <c r="BS14" s="8">
        <v>0</v>
      </c>
      <c r="BT14" s="8">
        <v>0</v>
      </c>
      <c r="BU14" s="8">
        <v>3</v>
      </c>
      <c r="BV14" s="8">
        <v>0</v>
      </c>
      <c r="BW14" s="8">
        <v>0</v>
      </c>
      <c r="BX14" s="8">
        <v>0</v>
      </c>
      <c r="BY14" s="8">
        <v>0</v>
      </c>
      <c r="BZ14" s="8">
        <v>7</v>
      </c>
      <c r="CA14" s="8">
        <v>0</v>
      </c>
      <c r="CB14" s="8">
        <v>0</v>
      </c>
      <c r="CC14" s="8">
        <v>0</v>
      </c>
      <c r="CD14" s="8">
        <v>53</v>
      </c>
    </row>
    <row r="15" spans="1:82" x14ac:dyDescent="0.35">
      <c r="A15" s="3">
        <v>11</v>
      </c>
      <c r="B15" s="7" t="s">
        <v>198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3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0</v>
      </c>
      <c r="AT15" s="8">
        <v>0</v>
      </c>
      <c r="AU15" s="8">
        <v>0</v>
      </c>
      <c r="AV15" s="8">
        <v>7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0</v>
      </c>
      <c r="BC15" s="8">
        <v>0</v>
      </c>
      <c r="BD15" s="8">
        <v>0</v>
      </c>
      <c r="BE15" s="8">
        <v>0</v>
      </c>
      <c r="BF15" s="8">
        <v>0</v>
      </c>
      <c r="BG15" s="8">
        <v>0</v>
      </c>
      <c r="BH15" s="8">
        <v>3</v>
      </c>
      <c r="BI15" s="8">
        <v>0</v>
      </c>
      <c r="BJ15" s="8">
        <v>0</v>
      </c>
      <c r="BK15" s="8">
        <v>0</v>
      </c>
      <c r="BL15" s="8">
        <v>0</v>
      </c>
      <c r="BM15" s="8">
        <v>0</v>
      </c>
      <c r="BN15" s="8">
        <v>0</v>
      </c>
      <c r="BO15" s="8">
        <v>0</v>
      </c>
      <c r="BP15" s="8">
        <v>0</v>
      </c>
      <c r="BQ15" s="8">
        <v>14</v>
      </c>
      <c r="BR15" s="8">
        <v>0</v>
      </c>
      <c r="BS15" s="8">
        <v>0</v>
      </c>
      <c r="BT15" s="8">
        <v>6</v>
      </c>
      <c r="BU15" s="8">
        <v>4</v>
      </c>
      <c r="BV15" s="8">
        <v>0</v>
      </c>
      <c r="BW15" s="8">
        <v>0</v>
      </c>
      <c r="BX15" s="8">
        <v>0</v>
      </c>
      <c r="BY15" s="8">
        <v>0</v>
      </c>
      <c r="BZ15" s="8">
        <v>0</v>
      </c>
      <c r="CA15" s="8">
        <v>0</v>
      </c>
      <c r="CB15" s="8">
        <v>0</v>
      </c>
      <c r="CC15" s="8">
        <v>0</v>
      </c>
      <c r="CD15" s="8">
        <v>37</v>
      </c>
    </row>
    <row r="16" spans="1:82" x14ac:dyDescent="0.35">
      <c r="A16" s="3">
        <v>12</v>
      </c>
      <c r="B16" s="7" t="s">
        <v>172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3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5</v>
      </c>
      <c r="Y16" s="8">
        <v>0</v>
      </c>
      <c r="Z16" s="8">
        <v>0</v>
      </c>
      <c r="AA16" s="8">
        <v>0</v>
      </c>
      <c r="AB16" s="8">
        <v>5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0</v>
      </c>
      <c r="BD16" s="8">
        <v>0</v>
      </c>
      <c r="BE16" s="8">
        <v>0</v>
      </c>
      <c r="BF16" s="8">
        <v>0</v>
      </c>
      <c r="BG16" s="8">
        <v>0</v>
      </c>
      <c r="BH16" s="8">
        <v>0</v>
      </c>
      <c r="BI16" s="8">
        <v>5</v>
      </c>
      <c r="BJ16" s="8">
        <v>0</v>
      </c>
      <c r="BK16" s="8">
        <v>0</v>
      </c>
      <c r="BL16" s="8">
        <v>0</v>
      </c>
      <c r="BM16" s="8">
        <v>0</v>
      </c>
      <c r="BN16" s="8">
        <v>0</v>
      </c>
      <c r="BO16" s="8">
        <v>0</v>
      </c>
      <c r="BP16" s="8">
        <v>0</v>
      </c>
      <c r="BQ16" s="8">
        <v>0</v>
      </c>
      <c r="BR16" s="8">
        <v>0</v>
      </c>
      <c r="BS16" s="8">
        <v>0</v>
      </c>
      <c r="BT16" s="8">
        <v>0</v>
      </c>
      <c r="BU16" s="8">
        <v>0</v>
      </c>
      <c r="BV16" s="8">
        <v>0</v>
      </c>
      <c r="BW16" s="8">
        <v>0</v>
      </c>
      <c r="BX16" s="8">
        <v>0</v>
      </c>
      <c r="BY16" s="8">
        <v>0</v>
      </c>
      <c r="BZ16" s="8">
        <v>0</v>
      </c>
      <c r="CA16" s="8">
        <v>0</v>
      </c>
      <c r="CB16" s="8">
        <v>0</v>
      </c>
      <c r="CC16" s="8">
        <v>0</v>
      </c>
      <c r="CD16" s="8">
        <v>17</v>
      </c>
    </row>
    <row r="17" spans="1:82" x14ac:dyDescent="0.35">
      <c r="A17" s="3">
        <v>13</v>
      </c>
      <c r="B17" s="7" t="s">
        <v>133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11</v>
      </c>
      <c r="L17" s="8">
        <v>9</v>
      </c>
      <c r="M17" s="8">
        <v>0</v>
      </c>
      <c r="N17" s="8">
        <v>0</v>
      </c>
      <c r="O17" s="8">
        <v>0</v>
      </c>
      <c r="P17" s="8">
        <v>3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4</v>
      </c>
      <c r="AB17" s="8">
        <v>16</v>
      </c>
      <c r="AC17" s="8">
        <v>0</v>
      </c>
      <c r="AD17" s="8">
        <v>0</v>
      </c>
      <c r="AE17" s="8">
        <v>0</v>
      </c>
      <c r="AF17" s="8">
        <v>0</v>
      </c>
      <c r="AG17" s="8">
        <v>3</v>
      </c>
      <c r="AH17" s="8">
        <v>0</v>
      </c>
      <c r="AI17" s="8">
        <v>0</v>
      </c>
      <c r="AJ17" s="8">
        <v>0</v>
      </c>
      <c r="AK17" s="8">
        <v>0</v>
      </c>
      <c r="AL17" s="8">
        <v>4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7</v>
      </c>
      <c r="AS17" s="8">
        <v>3</v>
      </c>
      <c r="AT17" s="8">
        <v>34</v>
      </c>
      <c r="AU17" s="8">
        <v>3</v>
      </c>
      <c r="AV17" s="8">
        <v>0</v>
      </c>
      <c r="AW17" s="8">
        <v>0</v>
      </c>
      <c r="AX17" s="8">
        <v>0</v>
      </c>
      <c r="AY17" s="8">
        <v>12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8">
        <v>0</v>
      </c>
      <c r="BF17" s="8">
        <v>0</v>
      </c>
      <c r="BG17" s="8">
        <v>0</v>
      </c>
      <c r="BH17" s="8">
        <v>0</v>
      </c>
      <c r="BI17" s="8">
        <v>0</v>
      </c>
      <c r="BJ17" s="8">
        <v>0</v>
      </c>
      <c r="BK17" s="8">
        <v>0</v>
      </c>
      <c r="BL17" s="8">
        <v>0</v>
      </c>
      <c r="BM17" s="8">
        <v>0</v>
      </c>
      <c r="BN17" s="8">
        <v>4</v>
      </c>
      <c r="BO17" s="8">
        <v>0</v>
      </c>
      <c r="BP17" s="8">
        <v>0</v>
      </c>
      <c r="BQ17" s="8">
        <v>0</v>
      </c>
      <c r="BR17" s="8">
        <v>0</v>
      </c>
      <c r="BS17" s="8">
        <v>0</v>
      </c>
      <c r="BT17" s="8">
        <v>0</v>
      </c>
      <c r="BU17" s="8">
        <v>0</v>
      </c>
      <c r="BV17" s="8">
        <v>0</v>
      </c>
      <c r="BW17" s="8">
        <v>3</v>
      </c>
      <c r="BX17" s="8">
        <v>0</v>
      </c>
      <c r="BY17" s="8">
        <v>0</v>
      </c>
      <c r="BZ17" s="8">
        <v>22</v>
      </c>
      <c r="CA17" s="8">
        <v>0</v>
      </c>
      <c r="CB17" s="8">
        <v>0</v>
      </c>
      <c r="CC17" s="8">
        <v>0</v>
      </c>
      <c r="CD17" s="8">
        <v>146</v>
      </c>
    </row>
    <row r="18" spans="1:82" x14ac:dyDescent="0.35">
      <c r="A18" s="3">
        <v>14</v>
      </c>
      <c r="B18" s="7" t="s">
        <v>210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7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8">
        <v>0</v>
      </c>
      <c r="AM18" s="8">
        <v>0</v>
      </c>
      <c r="AN18" s="8">
        <v>0</v>
      </c>
      <c r="AO18" s="8">
        <v>0</v>
      </c>
      <c r="AP18" s="8">
        <v>0</v>
      </c>
      <c r="AQ18" s="8">
        <v>0</v>
      </c>
      <c r="AR18" s="8">
        <v>0</v>
      </c>
      <c r="AS18" s="8">
        <v>0</v>
      </c>
      <c r="AT18" s="8">
        <v>4</v>
      </c>
      <c r="AU18" s="8">
        <v>0</v>
      </c>
      <c r="AV18" s="8">
        <v>0</v>
      </c>
      <c r="AW18" s="8">
        <v>0</v>
      </c>
      <c r="AX18" s="8">
        <v>0</v>
      </c>
      <c r="AY18" s="8">
        <v>0</v>
      </c>
      <c r="AZ18" s="8">
        <v>0</v>
      </c>
      <c r="BA18" s="8">
        <v>0</v>
      </c>
      <c r="BB18" s="8">
        <v>0</v>
      </c>
      <c r="BC18" s="8">
        <v>0</v>
      </c>
      <c r="BD18" s="8">
        <v>0</v>
      </c>
      <c r="BE18" s="8">
        <v>0</v>
      </c>
      <c r="BF18" s="8">
        <v>0</v>
      </c>
      <c r="BG18" s="8">
        <v>0</v>
      </c>
      <c r="BH18" s="8">
        <v>0</v>
      </c>
      <c r="BI18" s="8">
        <v>0</v>
      </c>
      <c r="BJ18" s="8">
        <v>0</v>
      </c>
      <c r="BK18" s="8">
        <v>0</v>
      </c>
      <c r="BL18" s="8">
        <v>0</v>
      </c>
      <c r="BM18" s="8">
        <v>0</v>
      </c>
      <c r="BN18" s="8">
        <v>0</v>
      </c>
      <c r="BO18" s="8">
        <v>0</v>
      </c>
      <c r="BP18" s="8">
        <v>0</v>
      </c>
      <c r="BQ18" s="8">
        <v>0</v>
      </c>
      <c r="BR18" s="8">
        <v>0</v>
      </c>
      <c r="BS18" s="8">
        <v>0</v>
      </c>
      <c r="BT18" s="8">
        <v>0</v>
      </c>
      <c r="BU18" s="8">
        <v>0</v>
      </c>
      <c r="BV18" s="8">
        <v>0</v>
      </c>
      <c r="BW18" s="8">
        <v>0</v>
      </c>
      <c r="BX18" s="8">
        <v>0</v>
      </c>
      <c r="BY18" s="8">
        <v>0</v>
      </c>
      <c r="BZ18" s="8">
        <v>4</v>
      </c>
      <c r="CA18" s="8">
        <v>0</v>
      </c>
      <c r="CB18" s="8">
        <v>0</v>
      </c>
      <c r="CC18" s="8">
        <v>0</v>
      </c>
      <c r="CD18" s="8">
        <v>19</v>
      </c>
    </row>
    <row r="19" spans="1:82" x14ac:dyDescent="0.35">
      <c r="A19" s="3">
        <v>15</v>
      </c>
      <c r="B19" s="7" t="s">
        <v>98</v>
      </c>
      <c r="C19" s="8">
        <v>0</v>
      </c>
      <c r="D19" s="8">
        <v>5</v>
      </c>
      <c r="E19" s="8">
        <v>12</v>
      </c>
      <c r="F19" s="8">
        <v>28</v>
      </c>
      <c r="G19" s="8">
        <v>0</v>
      </c>
      <c r="H19" s="8">
        <v>0</v>
      </c>
      <c r="I19" s="8">
        <v>23</v>
      </c>
      <c r="J19" s="8">
        <v>0</v>
      </c>
      <c r="K19" s="8">
        <v>112</v>
      </c>
      <c r="L19" s="8">
        <v>16</v>
      </c>
      <c r="M19" s="8">
        <v>0</v>
      </c>
      <c r="N19" s="8">
        <v>0</v>
      </c>
      <c r="O19" s="8">
        <v>0</v>
      </c>
      <c r="P19" s="8">
        <v>28</v>
      </c>
      <c r="Q19" s="8">
        <v>0</v>
      </c>
      <c r="R19" s="8">
        <v>0</v>
      </c>
      <c r="S19" s="8">
        <v>0</v>
      </c>
      <c r="T19" s="8">
        <v>21</v>
      </c>
      <c r="U19" s="8">
        <v>0</v>
      </c>
      <c r="V19" s="8">
        <v>21</v>
      </c>
      <c r="W19" s="8">
        <v>0</v>
      </c>
      <c r="X19" s="8">
        <v>36</v>
      </c>
      <c r="Y19" s="8">
        <v>0</v>
      </c>
      <c r="Z19" s="8">
        <v>0</v>
      </c>
      <c r="AA19" s="8">
        <v>0</v>
      </c>
      <c r="AB19" s="8">
        <v>22</v>
      </c>
      <c r="AC19" s="8">
        <v>15</v>
      </c>
      <c r="AD19" s="8">
        <v>8</v>
      </c>
      <c r="AE19" s="8">
        <v>0</v>
      </c>
      <c r="AF19" s="8">
        <v>0</v>
      </c>
      <c r="AG19" s="8">
        <v>0</v>
      </c>
      <c r="AH19" s="8">
        <v>0</v>
      </c>
      <c r="AI19" s="8">
        <v>6</v>
      </c>
      <c r="AJ19" s="8">
        <v>0</v>
      </c>
      <c r="AK19" s="8">
        <v>12</v>
      </c>
      <c r="AL19" s="8">
        <v>51</v>
      </c>
      <c r="AM19" s="8">
        <v>11</v>
      </c>
      <c r="AN19" s="8">
        <v>0</v>
      </c>
      <c r="AO19" s="8">
        <v>3</v>
      </c>
      <c r="AP19" s="8">
        <v>222</v>
      </c>
      <c r="AQ19" s="8">
        <v>0</v>
      </c>
      <c r="AR19" s="8">
        <v>10</v>
      </c>
      <c r="AS19" s="8">
        <v>25</v>
      </c>
      <c r="AT19" s="8">
        <v>229</v>
      </c>
      <c r="AU19" s="8">
        <v>6</v>
      </c>
      <c r="AV19" s="8">
        <v>10</v>
      </c>
      <c r="AW19" s="8">
        <v>0</v>
      </c>
      <c r="AX19" s="8">
        <v>0</v>
      </c>
      <c r="AY19" s="8">
        <v>172</v>
      </c>
      <c r="AZ19" s="8">
        <v>12</v>
      </c>
      <c r="BA19" s="8">
        <v>0</v>
      </c>
      <c r="BB19" s="8">
        <v>13</v>
      </c>
      <c r="BC19" s="8">
        <v>0</v>
      </c>
      <c r="BD19" s="8">
        <v>0</v>
      </c>
      <c r="BE19" s="8">
        <v>0</v>
      </c>
      <c r="BF19" s="8">
        <v>0</v>
      </c>
      <c r="BG19" s="8">
        <v>0</v>
      </c>
      <c r="BH19" s="8">
        <v>0</v>
      </c>
      <c r="BI19" s="8">
        <v>14</v>
      </c>
      <c r="BJ19" s="8">
        <v>0</v>
      </c>
      <c r="BK19" s="8">
        <v>0</v>
      </c>
      <c r="BL19" s="8">
        <v>0</v>
      </c>
      <c r="BM19" s="8">
        <v>0</v>
      </c>
      <c r="BN19" s="8">
        <v>43</v>
      </c>
      <c r="BO19" s="8">
        <v>0</v>
      </c>
      <c r="BP19" s="8">
        <v>0</v>
      </c>
      <c r="BQ19" s="8">
        <v>3</v>
      </c>
      <c r="BR19" s="8">
        <v>0</v>
      </c>
      <c r="BS19" s="8">
        <v>0</v>
      </c>
      <c r="BT19" s="8">
        <v>0</v>
      </c>
      <c r="BU19" s="8">
        <v>0</v>
      </c>
      <c r="BV19" s="8">
        <v>0</v>
      </c>
      <c r="BW19" s="8">
        <v>179</v>
      </c>
      <c r="BX19" s="8">
        <v>20</v>
      </c>
      <c r="BY19" s="8">
        <v>0</v>
      </c>
      <c r="BZ19" s="8">
        <v>52</v>
      </c>
      <c r="CA19" s="8">
        <v>8</v>
      </c>
      <c r="CB19" s="8">
        <v>6</v>
      </c>
      <c r="CC19" s="8">
        <v>0</v>
      </c>
      <c r="CD19" s="8">
        <v>1457</v>
      </c>
    </row>
    <row r="20" spans="1:82" x14ac:dyDescent="0.35">
      <c r="A20" s="3">
        <v>16</v>
      </c>
      <c r="B20" s="7" t="s">
        <v>175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3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6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8">
        <v>0</v>
      </c>
      <c r="AL20" s="8">
        <v>0</v>
      </c>
      <c r="AM20" s="8">
        <v>0</v>
      </c>
      <c r="AN20" s="8">
        <v>0</v>
      </c>
      <c r="AO20" s="8">
        <v>0</v>
      </c>
      <c r="AP20" s="8">
        <v>0</v>
      </c>
      <c r="AQ20" s="8">
        <v>0</v>
      </c>
      <c r="AR20" s="8">
        <v>5</v>
      </c>
      <c r="AS20" s="8">
        <v>3</v>
      </c>
      <c r="AT20" s="8">
        <v>4</v>
      </c>
      <c r="AU20" s="8">
        <v>0</v>
      </c>
      <c r="AV20" s="8">
        <v>4</v>
      </c>
      <c r="AW20" s="8">
        <v>0</v>
      </c>
      <c r="AX20" s="8">
        <v>0</v>
      </c>
      <c r="AY20" s="8">
        <v>0</v>
      </c>
      <c r="AZ20" s="8">
        <v>0</v>
      </c>
      <c r="BA20" s="8">
        <v>0</v>
      </c>
      <c r="BB20" s="8">
        <v>4</v>
      </c>
      <c r="BC20" s="8">
        <v>0</v>
      </c>
      <c r="BD20" s="8">
        <v>0</v>
      </c>
      <c r="BE20" s="8">
        <v>0</v>
      </c>
      <c r="BF20" s="8">
        <v>0</v>
      </c>
      <c r="BG20" s="8">
        <v>0</v>
      </c>
      <c r="BH20" s="8">
        <v>0</v>
      </c>
      <c r="BI20" s="8">
        <v>3</v>
      </c>
      <c r="BJ20" s="8">
        <v>0</v>
      </c>
      <c r="BK20" s="8">
        <v>0</v>
      </c>
      <c r="BL20" s="8">
        <v>0</v>
      </c>
      <c r="BM20" s="8">
        <v>0</v>
      </c>
      <c r="BN20" s="8">
        <v>0</v>
      </c>
      <c r="BO20" s="8">
        <v>0</v>
      </c>
      <c r="BP20" s="8">
        <v>0</v>
      </c>
      <c r="BQ20" s="8">
        <v>0</v>
      </c>
      <c r="BR20" s="8">
        <v>0</v>
      </c>
      <c r="BS20" s="8">
        <v>0</v>
      </c>
      <c r="BT20" s="8">
        <v>0</v>
      </c>
      <c r="BU20" s="8">
        <v>0</v>
      </c>
      <c r="BV20" s="8">
        <v>0</v>
      </c>
      <c r="BW20" s="8">
        <v>0</v>
      </c>
      <c r="BX20" s="8">
        <v>5</v>
      </c>
      <c r="BY20" s="8">
        <v>0</v>
      </c>
      <c r="BZ20" s="8">
        <v>9</v>
      </c>
      <c r="CA20" s="8">
        <v>0</v>
      </c>
      <c r="CB20" s="8">
        <v>0</v>
      </c>
      <c r="CC20" s="8">
        <v>0</v>
      </c>
      <c r="CD20" s="8">
        <v>45</v>
      </c>
    </row>
    <row r="21" spans="1:82" x14ac:dyDescent="0.35">
      <c r="A21" s="3">
        <v>17</v>
      </c>
      <c r="B21" s="7" t="s">
        <v>142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3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4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91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  <c r="AS21" s="8">
        <v>0</v>
      </c>
      <c r="AT21" s="8">
        <v>0</v>
      </c>
      <c r="AU21" s="8">
        <v>0</v>
      </c>
      <c r="AV21" s="8">
        <v>0</v>
      </c>
      <c r="AW21" s="8">
        <v>0</v>
      </c>
      <c r="AX21" s="8">
        <v>0</v>
      </c>
      <c r="AY21" s="8">
        <v>0</v>
      </c>
      <c r="AZ21" s="8">
        <v>0</v>
      </c>
      <c r="BA21" s="8">
        <v>0</v>
      </c>
      <c r="BB21" s="8">
        <v>0</v>
      </c>
      <c r="BC21" s="8">
        <v>0</v>
      </c>
      <c r="BD21" s="8">
        <v>0</v>
      </c>
      <c r="BE21" s="8">
        <v>0</v>
      </c>
      <c r="BF21" s="8">
        <v>0</v>
      </c>
      <c r="BG21" s="8">
        <v>0</v>
      </c>
      <c r="BH21" s="8">
        <v>0</v>
      </c>
      <c r="BI21" s="8">
        <v>0</v>
      </c>
      <c r="BJ21" s="8">
        <v>0</v>
      </c>
      <c r="BK21" s="8">
        <v>0</v>
      </c>
      <c r="BL21" s="8">
        <v>0</v>
      </c>
      <c r="BM21" s="8">
        <v>0</v>
      </c>
      <c r="BN21" s="8">
        <v>0</v>
      </c>
      <c r="BO21" s="8">
        <v>0</v>
      </c>
      <c r="BP21" s="8">
        <v>0</v>
      </c>
      <c r="BQ21" s="8">
        <v>0</v>
      </c>
      <c r="BR21" s="8">
        <v>0</v>
      </c>
      <c r="BS21" s="8">
        <v>0</v>
      </c>
      <c r="BT21" s="8">
        <v>0</v>
      </c>
      <c r="BU21" s="8">
        <v>0</v>
      </c>
      <c r="BV21" s="8">
        <v>0</v>
      </c>
      <c r="BW21" s="8">
        <v>0</v>
      </c>
      <c r="BX21" s="8">
        <v>0</v>
      </c>
      <c r="BY21" s="8">
        <v>0</v>
      </c>
      <c r="BZ21" s="8">
        <v>0</v>
      </c>
      <c r="CA21" s="8">
        <v>0</v>
      </c>
      <c r="CB21" s="8">
        <v>0</v>
      </c>
      <c r="CC21" s="8">
        <v>0</v>
      </c>
      <c r="CD21" s="8">
        <v>105</v>
      </c>
    </row>
    <row r="22" spans="1:82" x14ac:dyDescent="0.35">
      <c r="A22" s="3">
        <v>18</v>
      </c>
      <c r="B22" s="7" t="s">
        <v>159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3</v>
      </c>
      <c r="M22" s="8">
        <v>0</v>
      </c>
      <c r="N22" s="8">
        <v>0</v>
      </c>
      <c r="O22" s="8">
        <v>3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10</v>
      </c>
      <c r="AT22" s="8">
        <v>0</v>
      </c>
      <c r="AU22" s="8">
        <v>0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  <c r="BA22" s="8">
        <v>0</v>
      </c>
      <c r="BB22" s="8">
        <v>0</v>
      </c>
      <c r="BC22" s="8">
        <v>0</v>
      </c>
      <c r="BD22" s="8">
        <v>0</v>
      </c>
      <c r="BE22" s="8">
        <v>0</v>
      </c>
      <c r="BF22" s="8">
        <v>0</v>
      </c>
      <c r="BG22" s="8">
        <v>0</v>
      </c>
      <c r="BH22" s="8">
        <v>0</v>
      </c>
      <c r="BI22" s="8">
        <v>0</v>
      </c>
      <c r="BJ22" s="8">
        <v>0</v>
      </c>
      <c r="BK22" s="8">
        <v>0</v>
      </c>
      <c r="BL22" s="8">
        <v>0</v>
      </c>
      <c r="BM22" s="8">
        <v>0</v>
      </c>
      <c r="BN22" s="8">
        <v>0</v>
      </c>
      <c r="BO22" s="8">
        <v>0</v>
      </c>
      <c r="BP22" s="8">
        <v>0</v>
      </c>
      <c r="BQ22" s="8">
        <v>0</v>
      </c>
      <c r="BR22" s="8">
        <v>0</v>
      </c>
      <c r="BS22" s="8">
        <v>0</v>
      </c>
      <c r="BT22" s="8">
        <v>0</v>
      </c>
      <c r="BU22" s="8">
        <v>0</v>
      </c>
      <c r="BV22" s="8">
        <v>0</v>
      </c>
      <c r="BW22" s="8">
        <v>0</v>
      </c>
      <c r="BX22" s="8">
        <v>0</v>
      </c>
      <c r="BY22" s="8">
        <v>0</v>
      </c>
      <c r="BZ22" s="8">
        <v>0</v>
      </c>
      <c r="CA22" s="8">
        <v>0</v>
      </c>
      <c r="CB22" s="8">
        <v>10</v>
      </c>
      <c r="CC22" s="8">
        <v>0</v>
      </c>
      <c r="CD22" s="8">
        <v>35</v>
      </c>
    </row>
    <row r="23" spans="1:82" x14ac:dyDescent="0.35">
      <c r="A23" s="3">
        <v>19</v>
      </c>
      <c r="B23" s="7" t="s">
        <v>108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9</v>
      </c>
      <c r="L23" s="8">
        <v>0</v>
      </c>
      <c r="M23" s="8">
        <v>0</v>
      </c>
      <c r="N23" s="8">
        <v>0</v>
      </c>
      <c r="O23" s="8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3</v>
      </c>
      <c r="W23" s="8">
        <v>0</v>
      </c>
      <c r="X23" s="8">
        <v>7</v>
      </c>
      <c r="Y23" s="8">
        <v>0</v>
      </c>
      <c r="Z23" s="8">
        <v>0</v>
      </c>
      <c r="AA23" s="8">
        <v>0</v>
      </c>
      <c r="AB23" s="8">
        <v>0</v>
      </c>
      <c r="AC23" s="8">
        <v>15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3</v>
      </c>
      <c r="AL23" s="8">
        <v>0</v>
      </c>
      <c r="AM23" s="8">
        <v>0</v>
      </c>
      <c r="AN23" s="8">
        <v>0</v>
      </c>
      <c r="AO23" s="8">
        <v>0</v>
      </c>
      <c r="AP23" s="8">
        <v>13</v>
      </c>
      <c r="AQ23" s="8">
        <v>0</v>
      </c>
      <c r="AR23" s="8">
        <v>0</v>
      </c>
      <c r="AS23" s="8">
        <v>3</v>
      </c>
      <c r="AT23" s="8">
        <v>40</v>
      </c>
      <c r="AU23" s="8">
        <v>0</v>
      </c>
      <c r="AV23" s="8">
        <v>0</v>
      </c>
      <c r="AW23" s="8">
        <v>5</v>
      </c>
      <c r="AX23" s="8">
        <v>0</v>
      </c>
      <c r="AY23" s="8">
        <v>19</v>
      </c>
      <c r="AZ23" s="8">
        <v>0</v>
      </c>
      <c r="BA23" s="8">
        <v>0</v>
      </c>
      <c r="BB23" s="8">
        <v>0</v>
      </c>
      <c r="BC23" s="8">
        <v>0</v>
      </c>
      <c r="BD23" s="8">
        <v>0</v>
      </c>
      <c r="BE23" s="8">
        <v>0</v>
      </c>
      <c r="BF23" s="8">
        <v>0</v>
      </c>
      <c r="BG23" s="8">
        <v>0</v>
      </c>
      <c r="BH23" s="8">
        <v>0</v>
      </c>
      <c r="BI23" s="8">
        <v>0</v>
      </c>
      <c r="BJ23" s="8">
        <v>0</v>
      </c>
      <c r="BK23" s="8">
        <v>0</v>
      </c>
      <c r="BL23" s="8">
        <v>0</v>
      </c>
      <c r="BM23" s="8">
        <v>0</v>
      </c>
      <c r="BN23" s="8">
        <v>3</v>
      </c>
      <c r="BO23" s="8">
        <v>0</v>
      </c>
      <c r="BP23" s="8">
        <v>0</v>
      </c>
      <c r="BQ23" s="8">
        <v>0</v>
      </c>
      <c r="BR23" s="8">
        <v>0</v>
      </c>
      <c r="BS23" s="8">
        <v>0</v>
      </c>
      <c r="BT23" s="8">
        <v>0</v>
      </c>
      <c r="BU23" s="8">
        <v>0</v>
      </c>
      <c r="BV23" s="8">
        <v>0</v>
      </c>
      <c r="BW23" s="8">
        <v>21</v>
      </c>
      <c r="BX23" s="8">
        <v>0</v>
      </c>
      <c r="BY23" s="8">
        <v>0</v>
      </c>
      <c r="BZ23" s="8">
        <v>3</v>
      </c>
      <c r="CA23" s="8">
        <v>0</v>
      </c>
      <c r="CB23" s="8">
        <v>4</v>
      </c>
      <c r="CC23" s="8">
        <v>0</v>
      </c>
      <c r="CD23" s="8">
        <v>152</v>
      </c>
    </row>
    <row r="24" spans="1:82" x14ac:dyDescent="0.35">
      <c r="A24" s="3">
        <v>20</v>
      </c>
      <c r="B24" s="7" t="s">
        <v>199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7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  <c r="AS24" s="8">
        <v>0</v>
      </c>
      <c r="AT24" s="8">
        <v>0</v>
      </c>
      <c r="AU24" s="8">
        <v>0</v>
      </c>
      <c r="AV24" s="8">
        <v>0</v>
      </c>
      <c r="AW24" s="8">
        <v>0</v>
      </c>
      <c r="AX24" s="8">
        <v>0</v>
      </c>
      <c r="AY24" s="8">
        <v>0</v>
      </c>
      <c r="AZ24" s="8">
        <v>0</v>
      </c>
      <c r="BA24" s="8">
        <v>0</v>
      </c>
      <c r="BB24" s="8">
        <v>0</v>
      </c>
      <c r="BC24" s="8">
        <v>0</v>
      </c>
      <c r="BD24" s="8">
        <v>0</v>
      </c>
      <c r="BE24" s="8">
        <v>0</v>
      </c>
      <c r="BF24" s="8">
        <v>0</v>
      </c>
      <c r="BG24" s="8">
        <v>0</v>
      </c>
      <c r="BH24" s="8">
        <v>0</v>
      </c>
      <c r="BI24" s="8">
        <v>0</v>
      </c>
      <c r="BJ24" s="8">
        <v>0</v>
      </c>
      <c r="BK24" s="8">
        <v>0</v>
      </c>
      <c r="BL24" s="8">
        <v>0</v>
      </c>
      <c r="BM24" s="8">
        <v>0</v>
      </c>
      <c r="BN24" s="8">
        <v>0</v>
      </c>
      <c r="BO24" s="8">
        <v>0</v>
      </c>
      <c r="BP24" s="8">
        <v>0</v>
      </c>
      <c r="BQ24" s="8">
        <v>0</v>
      </c>
      <c r="BR24" s="8">
        <v>0</v>
      </c>
      <c r="BS24" s="8">
        <v>0</v>
      </c>
      <c r="BT24" s="8">
        <v>0</v>
      </c>
      <c r="BU24" s="8">
        <v>0</v>
      </c>
      <c r="BV24" s="8">
        <v>0</v>
      </c>
      <c r="BW24" s="8">
        <v>0</v>
      </c>
      <c r="BX24" s="8">
        <v>0</v>
      </c>
      <c r="BY24" s="8">
        <v>0</v>
      </c>
      <c r="BZ24" s="8">
        <v>0</v>
      </c>
      <c r="CA24" s="8">
        <v>0</v>
      </c>
      <c r="CB24" s="8">
        <v>0</v>
      </c>
      <c r="CC24" s="8">
        <v>0</v>
      </c>
      <c r="CD24" s="8">
        <v>15</v>
      </c>
    </row>
    <row r="25" spans="1:82" x14ac:dyDescent="0.35">
      <c r="A25" s="3">
        <v>21</v>
      </c>
      <c r="B25" s="7" t="s">
        <v>174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4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3</v>
      </c>
      <c r="AS25" s="8">
        <v>0</v>
      </c>
      <c r="AT25" s="8">
        <v>0</v>
      </c>
      <c r="AU25" s="8">
        <v>0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8">
        <v>0</v>
      </c>
      <c r="BB25" s="8">
        <v>0</v>
      </c>
      <c r="BC25" s="8">
        <v>0</v>
      </c>
      <c r="BD25" s="8">
        <v>0</v>
      </c>
      <c r="BE25" s="8">
        <v>0</v>
      </c>
      <c r="BF25" s="8">
        <v>0</v>
      </c>
      <c r="BG25" s="8">
        <v>0</v>
      </c>
      <c r="BH25" s="8">
        <v>0</v>
      </c>
      <c r="BI25" s="8">
        <v>0</v>
      </c>
      <c r="BJ25" s="8">
        <v>0</v>
      </c>
      <c r="BK25" s="8">
        <v>0</v>
      </c>
      <c r="BL25" s="8">
        <v>0</v>
      </c>
      <c r="BM25" s="8">
        <v>0</v>
      </c>
      <c r="BN25" s="8">
        <v>0</v>
      </c>
      <c r="BO25" s="8">
        <v>0</v>
      </c>
      <c r="BP25" s="8">
        <v>0</v>
      </c>
      <c r="BQ25" s="8">
        <v>0</v>
      </c>
      <c r="BR25" s="8">
        <v>0</v>
      </c>
      <c r="BS25" s="8">
        <v>0</v>
      </c>
      <c r="BT25" s="8">
        <v>0</v>
      </c>
      <c r="BU25" s="8">
        <v>0</v>
      </c>
      <c r="BV25" s="8">
        <v>0</v>
      </c>
      <c r="BW25" s="8">
        <v>0</v>
      </c>
      <c r="BX25" s="8">
        <v>0</v>
      </c>
      <c r="BY25" s="8">
        <v>0</v>
      </c>
      <c r="BZ25" s="8">
        <v>0</v>
      </c>
      <c r="CA25" s="8">
        <v>0</v>
      </c>
      <c r="CB25" s="8">
        <v>0</v>
      </c>
      <c r="CC25" s="8">
        <v>0</v>
      </c>
      <c r="CD25" s="8">
        <v>16</v>
      </c>
    </row>
    <row r="26" spans="1:82" x14ac:dyDescent="0.35">
      <c r="A26" s="3">
        <v>22</v>
      </c>
      <c r="B26" s="7" t="s">
        <v>170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8">
        <v>0</v>
      </c>
      <c r="AT26" s="8">
        <v>6</v>
      </c>
      <c r="AU26" s="8">
        <v>0</v>
      </c>
      <c r="AV26" s="8">
        <v>0</v>
      </c>
      <c r="AW26" s="8">
        <v>0</v>
      </c>
      <c r="AX26" s="8">
        <v>0</v>
      </c>
      <c r="AY26" s="8">
        <v>0</v>
      </c>
      <c r="AZ26" s="8">
        <v>0</v>
      </c>
      <c r="BA26" s="8">
        <v>0</v>
      </c>
      <c r="BB26" s="8">
        <v>0</v>
      </c>
      <c r="BC26" s="8">
        <v>0</v>
      </c>
      <c r="BD26" s="8">
        <v>0</v>
      </c>
      <c r="BE26" s="8">
        <v>0</v>
      </c>
      <c r="BF26" s="8">
        <v>0</v>
      </c>
      <c r="BG26" s="8">
        <v>0</v>
      </c>
      <c r="BH26" s="8">
        <v>0</v>
      </c>
      <c r="BI26" s="8">
        <v>6</v>
      </c>
      <c r="BJ26" s="8">
        <v>0</v>
      </c>
      <c r="BK26" s="8">
        <v>0</v>
      </c>
      <c r="BL26" s="8">
        <v>0</v>
      </c>
      <c r="BM26" s="8">
        <v>0</v>
      </c>
      <c r="BN26" s="8">
        <v>3</v>
      </c>
      <c r="BO26" s="8">
        <v>0</v>
      </c>
      <c r="BP26" s="8">
        <v>0</v>
      </c>
      <c r="BQ26" s="8">
        <v>0</v>
      </c>
      <c r="BR26" s="8">
        <v>0</v>
      </c>
      <c r="BS26" s="8">
        <v>0</v>
      </c>
      <c r="BT26" s="8">
        <v>0</v>
      </c>
      <c r="BU26" s="8">
        <v>0</v>
      </c>
      <c r="BV26" s="8">
        <v>0</v>
      </c>
      <c r="BW26" s="8">
        <v>0</v>
      </c>
      <c r="BX26" s="8">
        <v>0</v>
      </c>
      <c r="BY26" s="8">
        <v>0</v>
      </c>
      <c r="BZ26" s="8">
        <v>0</v>
      </c>
      <c r="CA26" s="8">
        <v>3</v>
      </c>
      <c r="CB26" s="8">
        <v>0</v>
      </c>
      <c r="CC26" s="8">
        <v>0</v>
      </c>
      <c r="CD26" s="8">
        <v>22</v>
      </c>
    </row>
    <row r="27" spans="1:82" x14ac:dyDescent="0.35">
      <c r="A27" s="3">
        <v>23</v>
      </c>
      <c r="B27" s="7" t="s">
        <v>122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4</v>
      </c>
      <c r="M27" s="8">
        <v>0</v>
      </c>
      <c r="N27" s="8">
        <v>0</v>
      </c>
      <c r="O27" s="8">
        <v>9</v>
      </c>
      <c r="P27" s="8">
        <v>182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67</v>
      </c>
      <c r="AC27" s="8">
        <v>8</v>
      </c>
      <c r="AD27" s="8">
        <v>10</v>
      </c>
      <c r="AE27" s="8">
        <v>0</v>
      </c>
      <c r="AF27" s="8">
        <v>0</v>
      </c>
      <c r="AG27" s="8">
        <v>0</v>
      </c>
      <c r="AH27" s="8">
        <v>0</v>
      </c>
      <c r="AI27" s="8">
        <v>4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  <c r="AS27" s="8">
        <v>0</v>
      </c>
      <c r="AT27" s="8">
        <v>14</v>
      </c>
      <c r="AU27" s="8">
        <v>3</v>
      </c>
      <c r="AV27" s="8">
        <v>0</v>
      </c>
      <c r="AW27" s="8">
        <v>0</v>
      </c>
      <c r="AX27" s="8">
        <v>0</v>
      </c>
      <c r="AY27" s="8">
        <v>0</v>
      </c>
      <c r="AZ27" s="8">
        <v>5</v>
      </c>
      <c r="BA27" s="8">
        <v>0</v>
      </c>
      <c r="BB27" s="8">
        <v>0</v>
      </c>
      <c r="BC27" s="8">
        <v>0</v>
      </c>
      <c r="BD27" s="8">
        <v>0</v>
      </c>
      <c r="BE27" s="8">
        <v>0</v>
      </c>
      <c r="BF27" s="8">
        <v>0</v>
      </c>
      <c r="BG27" s="8">
        <v>0</v>
      </c>
      <c r="BH27" s="8">
        <v>0</v>
      </c>
      <c r="BI27" s="8">
        <v>0</v>
      </c>
      <c r="BJ27" s="8">
        <v>0</v>
      </c>
      <c r="BK27" s="8">
        <v>0</v>
      </c>
      <c r="BL27" s="8">
        <v>0</v>
      </c>
      <c r="BM27" s="8">
        <v>0</v>
      </c>
      <c r="BN27" s="8">
        <v>0</v>
      </c>
      <c r="BO27" s="8">
        <v>0</v>
      </c>
      <c r="BP27" s="8">
        <v>0</v>
      </c>
      <c r="BQ27" s="8">
        <v>5</v>
      </c>
      <c r="BR27" s="8">
        <v>0</v>
      </c>
      <c r="BS27" s="8">
        <v>0</v>
      </c>
      <c r="BT27" s="8">
        <v>0</v>
      </c>
      <c r="BU27" s="8">
        <v>0</v>
      </c>
      <c r="BV27" s="8">
        <v>0</v>
      </c>
      <c r="BW27" s="8">
        <v>0</v>
      </c>
      <c r="BX27" s="8">
        <v>4</v>
      </c>
      <c r="BY27" s="8">
        <v>0</v>
      </c>
      <c r="BZ27" s="8">
        <v>0</v>
      </c>
      <c r="CA27" s="8">
        <v>0</v>
      </c>
      <c r="CB27" s="8">
        <v>0</v>
      </c>
      <c r="CC27" s="8">
        <v>0</v>
      </c>
      <c r="CD27" s="8">
        <v>304</v>
      </c>
    </row>
    <row r="28" spans="1:82" x14ac:dyDescent="0.35">
      <c r="A28" s="3">
        <v>24</v>
      </c>
      <c r="B28" s="7" t="s">
        <v>176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5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  <c r="AS28" s="8">
        <v>0</v>
      </c>
      <c r="AT28" s="8">
        <v>4</v>
      </c>
      <c r="AU28" s="8">
        <v>0</v>
      </c>
      <c r="AV28" s="8">
        <v>0</v>
      </c>
      <c r="AW28" s="8">
        <v>0</v>
      </c>
      <c r="AX28" s="8">
        <v>0</v>
      </c>
      <c r="AY28" s="8">
        <v>3</v>
      </c>
      <c r="AZ28" s="8">
        <v>0</v>
      </c>
      <c r="BA28" s="8">
        <v>0</v>
      </c>
      <c r="BB28" s="8">
        <v>0</v>
      </c>
      <c r="BC28" s="8">
        <v>0</v>
      </c>
      <c r="BD28" s="8">
        <v>0</v>
      </c>
      <c r="BE28" s="8">
        <v>0</v>
      </c>
      <c r="BF28" s="8">
        <v>0</v>
      </c>
      <c r="BG28" s="8">
        <v>0</v>
      </c>
      <c r="BH28" s="8">
        <v>0</v>
      </c>
      <c r="BI28" s="8">
        <v>0</v>
      </c>
      <c r="BJ28" s="8">
        <v>0</v>
      </c>
      <c r="BK28" s="8">
        <v>0</v>
      </c>
      <c r="BL28" s="8">
        <v>0</v>
      </c>
      <c r="BM28" s="8">
        <v>0</v>
      </c>
      <c r="BN28" s="8">
        <v>0</v>
      </c>
      <c r="BO28" s="8">
        <v>0</v>
      </c>
      <c r="BP28" s="8">
        <v>0</v>
      </c>
      <c r="BQ28" s="8">
        <v>0</v>
      </c>
      <c r="BR28" s="8">
        <v>0</v>
      </c>
      <c r="BS28" s="8">
        <v>0</v>
      </c>
      <c r="BT28" s="8">
        <v>0</v>
      </c>
      <c r="BU28" s="8">
        <v>0</v>
      </c>
      <c r="BV28" s="8">
        <v>0</v>
      </c>
      <c r="BW28" s="8">
        <v>0</v>
      </c>
      <c r="BX28" s="8">
        <v>0</v>
      </c>
      <c r="BY28" s="8">
        <v>0</v>
      </c>
      <c r="BZ28" s="8">
        <v>0</v>
      </c>
      <c r="CA28" s="8">
        <v>0</v>
      </c>
      <c r="CB28" s="8">
        <v>0</v>
      </c>
      <c r="CC28" s="8">
        <v>0</v>
      </c>
      <c r="CD28" s="8">
        <v>12</v>
      </c>
    </row>
    <row r="29" spans="1:82" x14ac:dyDescent="0.35">
      <c r="A29" s="3">
        <v>25</v>
      </c>
      <c r="B29" s="7" t="s">
        <v>162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6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  <c r="AS29" s="8">
        <v>0</v>
      </c>
      <c r="AT29" s="8">
        <v>0</v>
      </c>
      <c r="AU29" s="8">
        <v>4</v>
      </c>
      <c r="AV29" s="8">
        <v>0</v>
      </c>
      <c r="AW29" s="8">
        <v>0</v>
      </c>
      <c r="AX29" s="8">
        <v>0</v>
      </c>
      <c r="AY29" s="8">
        <v>0</v>
      </c>
      <c r="AZ29" s="8">
        <v>0</v>
      </c>
      <c r="BA29" s="8">
        <v>0</v>
      </c>
      <c r="BB29" s="8">
        <v>0</v>
      </c>
      <c r="BC29" s="8">
        <v>0</v>
      </c>
      <c r="BD29" s="8">
        <v>0</v>
      </c>
      <c r="BE29" s="8">
        <v>0</v>
      </c>
      <c r="BF29" s="8">
        <v>0</v>
      </c>
      <c r="BG29" s="8">
        <v>0</v>
      </c>
      <c r="BH29" s="8">
        <v>0</v>
      </c>
      <c r="BI29" s="8">
        <v>0</v>
      </c>
      <c r="BJ29" s="8">
        <v>0</v>
      </c>
      <c r="BK29" s="8">
        <v>0</v>
      </c>
      <c r="BL29" s="8">
        <v>0</v>
      </c>
      <c r="BM29" s="8">
        <v>0</v>
      </c>
      <c r="BN29" s="8">
        <v>0</v>
      </c>
      <c r="BO29" s="8">
        <v>0</v>
      </c>
      <c r="BP29" s="8">
        <v>0</v>
      </c>
      <c r="BQ29" s="8">
        <v>0</v>
      </c>
      <c r="BR29" s="8">
        <v>0</v>
      </c>
      <c r="BS29" s="8">
        <v>0</v>
      </c>
      <c r="BT29" s="8">
        <v>0</v>
      </c>
      <c r="BU29" s="8">
        <v>0</v>
      </c>
      <c r="BV29" s="8">
        <v>0</v>
      </c>
      <c r="BW29" s="8">
        <v>0</v>
      </c>
      <c r="BX29" s="8">
        <v>0</v>
      </c>
      <c r="BY29" s="8">
        <v>0</v>
      </c>
      <c r="BZ29" s="8">
        <v>4</v>
      </c>
      <c r="CA29" s="8">
        <v>0</v>
      </c>
      <c r="CB29" s="8">
        <v>0</v>
      </c>
      <c r="CC29" s="8">
        <v>0</v>
      </c>
      <c r="CD29" s="8">
        <v>14</v>
      </c>
    </row>
    <row r="30" spans="1:82" x14ac:dyDescent="0.35">
      <c r="A30" s="3">
        <v>26</v>
      </c>
      <c r="B30" s="7" t="s">
        <v>134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14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5</v>
      </c>
      <c r="T30" s="8">
        <v>5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5</v>
      </c>
      <c r="AQ30" s="8">
        <v>0</v>
      </c>
      <c r="AR30" s="8">
        <v>0</v>
      </c>
      <c r="AS30" s="8">
        <v>0</v>
      </c>
      <c r="AT30" s="8">
        <v>12</v>
      </c>
      <c r="AU30" s="8">
        <v>0</v>
      </c>
      <c r="AV30" s="8">
        <v>0</v>
      </c>
      <c r="AW30" s="8">
        <v>0</v>
      </c>
      <c r="AX30" s="8">
        <v>0</v>
      </c>
      <c r="AY30" s="8">
        <v>0</v>
      </c>
      <c r="AZ30" s="8">
        <v>0</v>
      </c>
      <c r="BA30" s="8">
        <v>0</v>
      </c>
      <c r="BB30" s="8">
        <v>0</v>
      </c>
      <c r="BC30" s="8">
        <v>5</v>
      </c>
      <c r="BD30" s="8">
        <v>0</v>
      </c>
      <c r="BE30" s="8">
        <v>0</v>
      </c>
      <c r="BF30" s="8">
        <v>0</v>
      </c>
      <c r="BG30" s="8">
        <v>0</v>
      </c>
      <c r="BH30" s="8">
        <v>0</v>
      </c>
      <c r="BI30" s="8">
        <v>3</v>
      </c>
      <c r="BJ30" s="8">
        <v>0</v>
      </c>
      <c r="BK30" s="8">
        <v>0</v>
      </c>
      <c r="BL30" s="8">
        <v>0</v>
      </c>
      <c r="BM30" s="8">
        <v>0</v>
      </c>
      <c r="BN30" s="8">
        <v>0</v>
      </c>
      <c r="BO30" s="8">
        <v>0</v>
      </c>
      <c r="BP30" s="8">
        <v>0</v>
      </c>
      <c r="BQ30" s="8">
        <v>0</v>
      </c>
      <c r="BR30" s="8">
        <v>0</v>
      </c>
      <c r="BS30" s="8">
        <v>0</v>
      </c>
      <c r="BT30" s="8">
        <v>0</v>
      </c>
      <c r="BU30" s="8">
        <v>0</v>
      </c>
      <c r="BV30" s="8">
        <v>0</v>
      </c>
      <c r="BW30" s="8">
        <v>3</v>
      </c>
      <c r="BX30" s="8">
        <v>0</v>
      </c>
      <c r="BY30" s="8">
        <v>0</v>
      </c>
      <c r="BZ30" s="8">
        <v>3</v>
      </c>
      <c r="CA30" s="8">
        <v>14</v>
      </c>
      <c r="CB30" s="8">
        <v>0</v>
      </c>
      <c r="CC30" s="8">
        <v>0</v>
      </c>
      <c r="CD30" s="8">
        <v>96</v>
      </c>
    </row>
    <row r="31" spans="1:82" x14ac:dyDescent="0.35">
      <c r="A31" s="3">
        <v>27</v>
      </c>
      <c r="B31" s="7" t="s">
        <v>96</v>
      </c>
      <c r="C31" s="8">
        <v>0</v>
      </c>
      <c r="D31" s="8">
        <v>19</v>
      </c>
      <c r="E31" s="8">
        <v>91</v>
      </c>
      <c r="F31" s="8">
        <v>138</v>
      </c>
      <c r="G31" s="8">
        <v>24</v>
      </c>
      <c r="H31" s="8">
        <v>35</v>
      </c>
      <c r="I31" s="8">
        <v>261</v>
      </c>
      <c r="J31" s="8">
        <v>9</v>
      </c>
      <c r="K31" s="8">
        <v>301</v>
      </c>
      <c r="L31" s="8">
        <v>142</v>
      </c>
      <c r="M31" s="8">
        <v>0</v>
      </c>
      <c r="N31" s="8">
        <v>21</v>
      </c>
      <c r="O31" s="8">
        <v>66</v>
      </c>
      <c r="P31" s="8">
        <v>298</v>
      </c>
      <c r="Q31" s="8">
        <v>9</v>
      </c>
      <c r="R31" s="8">
        <v>8</v>
      </c>
      <c r="S31" s="8">
        <v>12</v>
      </c>
      <c r="T31" s="8">
        <v>205</v>
      </c>
      <c r="U31" s="8">
        <v>19</v>
      </c>
      <c r="V31" s="8">
        <v>101</v>
      </c>
      <c r="W31" s="8">
        <v>0</v>
      </c>
      <c r="X31" s="8">
        <v>389</v>
      </c>
      <c r="Y31" s="8">
        <v>8</v>
      </c>
      <c r="Z31" s="8">
        <v>7</v>
      </c>
      <c r="AA31" s="8">
        <v>62</v>
      </c>
      <c r="AB31" s="8">
        <v>137</v>
      </c>
      <c r="AC31" s="8">
        <v>257</v>
      </c>
      <c r="AD31" s="8">
        <v>56</v>
      </c>
      <c r="AE31" s="8">
        <v>7</v>
      </c>
      <c r="AF31" s="8">
        <v>0</v>
      </c>
      <c r="AG31" s="8">
        <v>118</v>
      </c>
      <c r="AH31" s="8">
        <v>11</v>
      </c>
      <c r="AI31" s="8">
        <v>184</v>
      </c>
      <c r="AJ31" s="8">
        <v>7</v>
      </c>
      <c r="AK31" s="8">
        <v>162</v>
      </c>
      <c r="AL31" s="8">
        <v>87</v>
      </c>
      <c r="AM31" s="8">
        <v>36</v>
      </c>
      <c r="AN31" s="8">
        <v>0</v>
      </c>
      <c r="AO31" s="8">
        <v>39</v>
      </c>
      <c r="AP31" s="8">
        <v>137</v>
      </c>
      <c r="AQ31" s="8">
        <v>18</v>
      </c>
      <c r="AR31" s="8">
        <v>124</v>
      </c>
      <c r="AS31" s="8">
        <v>84</v>
      </c>
      <c r="AT31" s="8">
        <v>1224</v>
      </c>
      <c r="AU31" s="8">
        <v>132</v>
      </c>
      <c r="AV31" s="8">
        <v>34</v>
      </c>
      <c r="AW31" s="8">
        <v>40</v>
      </c>
      <c r="AX31" s="8">
        <v>28</v>
      </c>
      <c r="AY31" s="8">
        <v>365</v>
      </c>
      <c r="AZ31" s="8">
        <v>154</v>
      </c>
      <c r="BA31" s="8">
        <v>14</v>
      </c>
      <c r="BB31" s="8">
        <v>331</v>
      </c>
      <c r="BC31" s="8">
        <v>151</v>
      </c>
      <c r="BD31" s="8">
        <v>8</v>
      </c>
      <c r="BE31" s="8">
        <v>17</v>
      </c>
      <c r="BF31" s="8">
        <v>3</v>
      </c>
      <c r="BG31" s="8">
        <v>36</v>
      </c>
      <c r="BH31" s="8">
        <v>11</v>
      </c>
      <c r="BI31" s="8">
        <v>529</v>
      </c>
      <c r="BJ31" s="8">
        <v>0</v>
      </c>
      <c r="BK31" s="8">
        <v>0</v>
      </c>
      <c r="BL31" s="8">
        <v>19</v>
      </c>
      <c r="BM31" s="8">
        <v>5</v>
      </c>
      <c r="BN31" s="8">
        <v>499</v>
      </c>
      <c r="BO31" s="8">
        <v>5</v>
      </c>
      <c r="BP31" s="8">
        <v>50</v>
      </c>
      <c r="BQ31" s="8">
        <v>10</v>
      </c>
      <c r="BR31" s="8">
        <v>3</v>
      </c>
      <c r="BS31" s="8">
        <v>27</v>
      </c>
      <c r="BT31" s="8">
        <v>26</v>
      </c>
      <c r="BU31" s="8">
        <v>27</v>
      </c>
      <c r="BV31" s="8">
        <v>6</v>
      </c>
      <c r="BW31" s="8">
        <v>178</v>
      </c>
      <c r="BX31" s="8">
        <v>127</v>
      </c>
      <c r="BY31" s="8">
        <v>32</v>
      </c>
      <c r="BZ31" s="8">
        <v>520</v>
      </c>
      <c r="CA31" s="8">
        <v>550</v>
      </c>
      <c r="CB31" s="8">
        <v>69</v>
      </c>
      <c r="CC31" s="8">
        <v>0</v>
      </c>
      <c r="CD31" s="8">
        <v>8950</v>
      </c>
    </row>
    <row r="32" spans="1:82" x14ac:dyDescent="0.35">
      <c r="A32" s="3">
        <v>28</v>
      </c>
      <c r="B32" s="7" t="s">
        <v>161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3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3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3</v>
      </c>
      <c r="AD32" s="8">
        <v>6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4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5</v>
      </c>
      <c r="AV32" s="8">
        <v>0</v>
      </c>
      <c r="AW32" s="8">
        <v>0</v>
      </c>
      <c r="AX32" s="8">
        <v>0</v>
      </c>
      <c r="AY32" s="8">
        <v>0</v>
      </c>
      <c r="AZ32" s="8">
        <v>0</v>
      </c>
      <c r="BA32" s="8">
        <v>0</v>
      </c>
      <c r="BB32" s="8">
        <v>0</v>
      </c>
      <c r="BC32" s="8">
        <v>0</v>
      </c>
      <c r="BD32" s="8">
        <v>0</v>
      </c>
      <c r="BE32" s="8">
        <v>0</v>
      </c>
      <c r="BF32" s="8">
        <v>0</v>
      </c>
      <c r="BG32" s="8">
        <v>0</v>
      </c>
      <c r="BH32" s="8">
        <v>0</v>
      </c>
      <c r="BI32" s="8">
        <v>0</v>
      </c>
      <c r="BJ32" s="8">
        <v>0</v>
      </c>
      <c r="BK32" s="8">
        <v>0</v>
      </c>
      <c r="BL32" s="8">
        <v>0</v>
      </c>
      <c r="BM32" s="8">
        <v>0</v>
      </c>
      <c r="BN32" s="8">
        <v>0</v>
      </c>
      <c r="BO32" s="8">
        <v>0</v>
      </c>
      <c r="BP32" s="8">
        <v>0</v>
      </c>
      <c r="BQ32" s="8">
        <v>8</v>
      </c>
      <c r="BR32" s="8">
        <v>0</v>
      </c>
      <c r="BS32" s="8">
        <v>0</v>
      </c>
      <c r="BT32" s="8">
        <v>0</v>
      </c>
      <c r="BU32" s="8">
        <v>0</v>
      </c>
      <c r="BV32" s="8">
        <v>0</v>
      </c>
      <c r="BW32" s="8">
        <v>0</v>
      </c>
      <c r="BX32" s="8">
        <v>0</v>
      </c>
      <c r="BY32" s="8">
        <v>0</v>
      </c>
      <c r="BZ32" s="8">
        <v>7</v>
      </c>
      <c r="CA32" s="8">
        <v>0</v>
      </c>
      <c r="CB32" s="8">
        <v>0</v>
      </c>
      <c r="CC32" s="8">
        <v>0</v>
      </c>
      <c r="CD32" s="8">
        <v>54</v>
      </c>
    </row>
    <row r="33" spans="1:82" x14ac:dyDescent="0.35">
      <c r="A33" s="3">
        <v>29</v>
      </c>
      <c r="B33" s="7" t="s">
        <v>200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5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4</v>
      </c>
      <c r="Y33" s="8">
        <v>0</v>
      </c>
      <c r="Z33" s="8">
        <v>0</v>
      </c>
      <c r="AA33" s="8">
        <v>0</v>
      </c>
      <c r="AB33" s="8">
        <v>7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8">
        <v>0</v>
      </c>
      <c r="AX33" s="8">
        <v>0</v>
      </c>
      <c r="AY33" s="8">
        <v>0</v>
      </c>
      <c r="AZ33" s="8">
        <v>0</v>
      </c>
      <c r="BA33" s="8">
        <v>0</v>
      </c>
      <c r="BB33" s="8">
        <v>0</v>
      </c>
      <c r="BC33" s="8">
        <v>0</v>
      </c>
      <c r="BD33" s="8">
        <v>0</v>
      </c>
      <c r="BE33" s="8">
        <v>0</v>
      </c>
      <c r="BF33" s="8">
        <v>0</v>
      </c>
      <c r="BG33" s="8">
        <v>0</v>
      </c>
      <c r="BH33" s="8">
        <v>0</v>
      </c>
      <c r="BI33" s="8">
        <v>0</v>
      </c>
      <c r="BJ33" s="8">
        <v>0</v>
      </c>
      <c r="BK33" s="8">
        <v>0</v>
      </c>
      <c r="BL33" s="8">
        <v>0</v>
      </c>
      <c r="BM33" s="8">
        <v>0</v>
      </c>
      <c r="BN33" s="8">
        <v>0</v>
      </c>
      <c r="BO33" s="8">
        <v>0</v>
      </c>
      <c r="BP33" s="8">
        <v>0</v>
      </c>
      <c r="BQ33" s="8">
        <v>0</v>
      </c>
      <c r="BR33" s="8">
        <v>0</v>
      </c>
      <c r="BS33" s="8">
        <v>0</v>
      </c>
      <c r="BT33" s="8">
        <v>0</v>
      </c>
      <c r="BU33" s="8">
        <v>0</v>
      </c>
      <c r="BV33" s="8">
        <v>0</v>
      </c>
      <c r="BW33" s="8">
        <v>0</v>
      </c>
      <c r="BX33" s="8">
        <v>4</v>
      </c>
      <c r="BY33" s="8">
        <v>0</v>
      </c>
      <c r="BZ33" s="8">
        <v>0</v>
      </c>
      <c r="CA33" s="8">
        <v>0</v>
      </c>
      <c r="CB33" s="8">
        <v>0</v>
      </c>
      <c r="CC33" s="8">
        <v>0</v>
      </c>
      <c r="CD33" s="8">
        <v>21</v>
      </c>
    </row>
    <row r="34" spans="1:82" x14ac:dyDescent="0.35">
      <c r="A34" s="3">
        <v>30</v>
      </c>
      <c r="B34" s="7" t="s">
        <v>113</v>
      </c>
      <c r="C34" s="8">
        <v>4</v>
      </c>
      <c r="D34" s="8">
        <v>3</v>
      </c>
      <c r="E34" s="8">
        <v>13</v>
      </c>
      <c r="F34" s="8">
        <v>13</v>
      </c>
      <c r="G34" s="8">
        <v>0</v>
      </c>
      <c r="H34" s="8">
        <v>0</v>
      </c>
      <c r="I34" s="8">
        <v>5</v>
      </c>
      <c r="J34" s="8">
        <v>3</v>
      </c>
      <c r="K34" s="8">
        <v>15</v>
      </c>
      <c r="L34" s="8">
        <v>47</v>
      </c>
      <c r="M34" s="8">
        <v>0</v>
      </c>
      <c r="N34" s="8">
        <v>5</v>
      </c>
      <c r="O34" s="8">
        <v>3</v>
      </c>
      <c r="P34" s="8">
        <v>77</v>
      </c>
      <c r="Q34" s="8">
        <v>3</v>
      </c>
      <c r="R34" s="8">
        <v>0</v>
      </c>
      <c r="S34" s="8">
        <v>0</v>
      </c>
      <c r="T34" s="8">
        <v>10</v>
      </c>
      <c r="U34" s="8">
        <v>0</v>
      </c>
      <c r="V34" s="8">
        <v>13</v>
      </c>
      <c r="W34" s="8">
        <v>0</v>
      </c>
      <c r="X34" s="8">
        <v>16</v>
      </c>
      <c r="Y34" s="8">
        <v>0</v>
      </c>
      <c r="Z34" s="8">
        <v>0</v>
      </c>
      <c r="AA34" s="8">
        <v>11</v>
      </c>
      <c r="AB34" s="8">
        <v>21</v>
      </c>
      <c r="AC34" s="8">
        <v>22</v>
      </c>
      <c r="AD34" s="8">
        <v>14</v>
      </c>
      <c r="AE34" s="8">
        <v>0</v>
      </c>
      <c r="AF34" s="8">
        <v>0</v>
      </c>
      <c r="AG34" s="8">
        <v>11</v>
      </c>
      <c r="AH34" s="8">
        <v>3</v>
      </c>
      <c r="AI34" s="8">
        <v>28</v>
      </c>
      <c r="AJ34" s="8">
        <v>0</v>
      </c>
      <c r="AK34" s="8">
        <v>17</v>
      </c>
      <c r="AL34" s="8">
        <v>12</v>
      </c>
      <c r="AM34" s="8">
        <v>9</v>
      </c>
      <c r="AN34" s="8">
        <v>8</v>
      </c>
      <c r="AO34" s="8">
        <v>0</v>
      </c>
      <c r="AP34" s="8">
        <v>7</v>
      </c>
      <c r="AQ34" s="8">
        <v>0</v>
      </c>
      <c r="AR34" s="8">
        <v>11</v>
      </c>
      <c r="AS34" s="8">
        <v>7</v>
      </c>
      <c r="AT34" s="8">
        <v>98</v>
      </c>
      <c r="AU34" s="8">
        <v>42</v>
      </c>
      <c r="AV34" s="8">
        <v>16</v>
      </c>
      <c r="AW34" s="8">
        <v>0</v>
      </c>
      <c r="AX34" s="8">
        <v>3</v>
      </c>
      <c r="AY34" s="8">
        <v>42</v>
      </c>
      <c r="AZ34" s="8">
        <v>11</v>
      </c>
      <c r="BA34" s="8">
        <v>0</v>
      </c>
      <c r="BB34" s="8">
        <v>15</v>
      </c>
      <c r="BC34" s="8">
        <v>8</v>
      </c>
      <c r="BD34" s="8">
        <v>0</v>
      </c>
      <c r="BE34" s="8">
        <v>3</v>
      </c>
      <c r="BF34" s="8">
        <v>0</v>
      </c>
      <c r="BG34" s="8">
        <v>0</v>
      </c>
      <c r="BH34" s="8">
        <v>0</v>
      </c>
      <c r="BI34" s="8">
        <v>10</v>
      </c>
      <c r="BJ34" s="8">
        <v>0</v>
      </c>
      <c r="BK34" s="8">
        <v>0</v>
      </c>
      <c r="BL34" s="8">
        <v>17</v>
      </c>
      <c r="BM34" s="8">
        <v>0</v>
      </c>
      <c r="BN34" s="8">
        <v>5</v>
      </c>
      <c r="BO34" s="8">
        <v>0</v>
      </c>
      <c r="BP34" s="8">
        <v>0</v>
      </c>
      <c r="BQ34" s="8">
        <v>7</v>
      </c>
      <c r="BR34" s="8">
        <v>4</v>
      </c>
      <c r="BS34" s="8">
        <v>8</v>
      </c>
      <c r="BT34" s="8">
        <v>6</v>
      </c>
      <c r="BU34" s="8">
        <v>11</v>
      </c>
      <c r="BV34" s="8">
        <v>0</v>
      </c>
      <c r="BW34" s="8">
        <v>31</v>
      </c>
      <c r="BX34" s="8">
        <v>41</v>
      </c>
      <c r="BY34" s="8">
        <v>14</v>
      </c>
      <c r="BZ34" s="8">
        <v>74</v>
      </c>
      <c r="CA34" s="8">
        <v>9</v>
      </c>
      <c r="CB34" s="8">
        <v>0</v>
      </c>
      <c r="CC34" s="8">
        <v>0</v>
      </c>
      <c r="CD34" s="8">
        <v>913</v>
      </c>
    </row>
    <row r="35" spans="1:82" x14ac:dyDescent="0.35">
      <c r="A35" s="3">
        <v>31</v>
      </c>
      <c r="B35" s="7" t="s">
        <v>164</v>
      </c>
      <c r="C35" s="8">
        <v>0</v>
      </c>
      <c r="D35" s="8">
        <v>0</v>
      </c>
      <c r="E35" s="8">
        <v>0</v>
      </c>
      <c r="F35" s="8">
        <v>5</v>
      </c>
      <c r="G35" s="8">
        <v>0</v>
      </c>
      <c r="H35" s="8">
        <v>0</v>
      </c>
      <c r="I35" s="8">
        <v>6</v>
      </c>
      <c r="J35" s="8">
        <v>0</v>
      </c>
      <c r="K35" s="8">
        <v>5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  <c r="AS35" s="8">
        <v>0</v>
      </c>
      <c r="AT35" s="8">
        <v>3</v>
      </c>
      <c r="AU35" s="8">
        <v>0</v>
      </c>
      <c r="AV35" s="8">
        <v>0</v>
      </c>
      <c r="AW35" s="8">
        <v>0</v>
      </c>
      <c r="AX35" s="8">
        <v>0</v>
      </c>
      <c r="AY35" s="8">
        <v>3</v>
      </c>
      <c r="AZ35" s="8">
        <v>0</v>
      </c>
      <c r="BA35" s="8">
        <v>0</v>
      </c>
      <c r="BB35" s="8">
        <v>0</v>
      </c>
      <c r="BC35" s="8">
        <v>0</v>
      </c>
      <c r="BD35" s="8">
        <v>0</v>
      </c>
      <c r="BE35" s="8">
        <v>0</v>
      </c>
      <c r="BF35" s="8">
        <v>0</v>
      </c>
      <c r="BG35" s="8">
        <v>0</v>
      </c>
      <c r="BH35" s="8">
        <v>0</v>
      </c>
      <c r="BI35" s="8">
        <v>7</v>
      </c>
      <c r="BJ35" s="8">
        <v>0</v>
      </c>
      <c r="BK35" s="8">
        <v>0</v>
      </c>
      <c r="BL35" s="8">
        <v>0</v>
      </c>
      <c r="BM35" s="8">
        <v>0</v>
      </c>
      <c r="BN35" s="8">
        <v>0</v>
      </c>
      <c r="BO35" s="8">
        <v>0</v>
      </c>
      <c r="BP35" s="8">
        <v>0</v>
      </c>
      <c r="BQ35" s="8">
        <v>0</v>
      </c>
      <c r="BR35" s="8">
        <v>0</v>
      </c>
      <c r="BS35" s="8">
        <v>0</v>
      </c>
      <c r="BT35" s="8">
        <v>0</v>
      </c>
      <c r="BU35" s="8">
        <v>0</v>
      </c>
      <c r="BV35" s="8">
        <v>0</v>
      </c>
      <c r="BW35" s="8">
        <v>0</v>
      </c>
      <c r="BX35" s="8">
        <v>0</v>
      </c>
      <c r="BY35" s="8">
        <v>0</v>
      </c>
      <c r="BZ35" s="8">
        <v>0</v>
      </c>
      <c r="CA35" s="8">
        <v>0</v>
      </c>
      <c r="CB35" s="8">
        <v>0</v>
      </c>
      <c r="CC35" s="8">
        <v>0</v>
      </c>
      <c r="CD35" s="8">
        <v>32</v>
      </c>
    </row>
    <row r="36" spans="1:82" x14ac:dyDescent="0.35">
      <c r="A36" s="3">
        <v>32</v>
      </c>
      <c r="B36" s="7" t="s">
        <v>112</v>
      </c>
      <c r="C36" s="8">
        <v>0</v>
      </c>
      <c r="D36" s="8">
        <v>0</v>
      </c>
      <c r="E36" s="8">
        <v>0</v>
      </c>
      <c r="F36" s="8">
        <v>3</v>
      </c>
      <c r="G36" s="8">
        <v>9</v>
      </c>
      <c r="H36" s="8">
        <v>0</v>
      </c>
      <c r="I36" s="8">
        <v>10</v>
      </c>
      <c r="J36" s="8">
        <v>0</v>
      </c>
      <c r="K36" s="8">
        <v>14</v>
      </c>
      <c r="L36" s="8">
        <v>5</v>
      </c>
      <c r="M36" s="8">
        <v>0</v>
      </c>
      <c r="N36" s="8">
        <v>0</v>
      </c>
      <c r="O36" s="8">
        <v>0</v>
      </c>
      <c r="P36" s="8">
        <v>7</v>
      </c>
      <c r="Q36" s="8">
        <v>0</v>
      </c>
      <c r="R36" s="8">
        <v>0</v>
      </c>
      <c r="S36" s="8">
        <v>0</v>
      </c>
      <c r="T36" s="8">
        <v>6</v>
      </c>
      <c r="U36" s="8">
        <v>0</v>
      </c>
      <c r="V36" s="8">
        <v>4</v>
      </c>
      <c r="W36" s="8">
        <v>0</v>
      </c>
      <c r="X36" s="8">
        <v>53</v>
      </c>
      <c r="Y36" s="8">
        <v>0</v>
      </c>
      <c r="Z36" s="8">
        <v>0</v>
      </c>
      <c r="AA36" s="8">
        <v>0</v>
      </c>
      <c r="AB36" s="8">
        <v>10</v>
      </c>
      <c r="AC36" s="8">
        <v>6</v>
      </c>
      <c r="AD36" s="8">
        <v>5</v>
      </c>
      <c r="AE36" s="8">
        <v>0</v>
      </c>
      <c r="AF36" s="8">
        <v>0</v>
      </c>
      <c r="AG36" s="8">
        <v>8</v>
      </c>
      <c r="AH36" s="8">
        <v>0</v>
      </c>
      <c r="AI36" s="8">
        <v>3</v>
      </c>
      <c r="AJ36" s="8">
        <v>0</v>
      </c>
      <c r="AK36" s="8">
        <v>3</v>
      </c>
      <c r="AL36" s="8">
        <v>0</v>
      </c>
      <c r="AM36" s="8">
        <v>0</v>
      </c>
      <c r="AN36" s="8">
        <v>0</v>
      </c>
      <c r="AO36" s="8">
        <v>3</v>
      </c>
      <c r="AP36" s="8">
        <v>5</v>
      </c>
      <c r="AQ36" s="8">
        <v>0</v>
      </c>
      <c r="AR36" s="8">
        <v>4</v>
      </c>
      <c r="AS36" s="8">
        <v>0</v>
      </c>
      <c r="AT36" s="8">
        <v>70</v>
      </c>
      <c r="AU36" s="8">
        <v>4</v>
      </c>
      <c r="AV36" s="8">
        <v>0</v>
      </c>
      <c r="AW36" s="8">
        <v>0</v>
      </c>
      <c r="AX36" s="8">
        <v>0</v>
      </c>
      <c r="AY36" s="8">
        <v>6</v>
      </c>
      <c r="AZ36" s="8">
        <v>4</v>
      </c>
      <c r="BA36" s="8">
        <v>0</v>
      </c>
      <c r="BB36" s="8">
        <v>9</v>
      </c>
      <c r="BC36" s="8">
        <v>0</v>
      </c>
      <c r="BD36" s="8">
        <v>0</v>
      </c>
      <c r="BE36" s="8">
        <v>0</v>
      </c>
      <c r="BF36" s="8">
        <v>0</v>
      </c>
      <c r="BG36" s="8">
        <v>0</v>
      </c>
      <c r="BH36" s="8">
        <v>0</v>
      </c>
      <c r="BI36" s="8">
        <v>34</v>
      </c>
      <c r="BJ36" s="8">
        <v>0</v>
      </c>
      <c r="BK36" s="8">
        <v>0</v>
      </c>
      <c r="BL36" s="8">
        <v>0</v>
      </c>
      <c r="BM36" s="8">
        <v>0</v>
      </c>
      <c r="BN36" s="8">
        <v>25</v>
      </c>
      <c r="BO36" s="8">
        <v>0</v>
      </c>
      <c r="BP36" s="8">
        <v>0</v>
      </c>
      <c r="BQ36" s="8">
        <v>0</v>
      </c>
      <c r="BR36" s="8">
        <v>0</v>
      </c>
      <c r="BS36" s="8">
        <v>0</v>
      </c>
      <c r="BT36" s="8">
        <v>0</v>
      </c>
      <c r="BU36" s="8">
        <v>0</v>
      </c>
      <c r="BV36" s="8">
        <v>0</v>
      </c>
      <c r="BW36" s="8">
        <v>0</v>
      </c>
      <c r="BX36" s="8">
        <v>4</v>
      </c>
      <c r="BY36" s="8">
        <v>0</v>
      </c>
      <c r="BZ36" s="8">
        <v>5</v>
      </c>
      <c r="CA36" s="8">
        <v>26</v>
      </c>
      <c r="CB36" s="8">
        <v>7</v>
      </c>
      <c r="CC36" s="8">
        <v>0</v>
      </c>
      <c r="CD36" s="8">
        <v>382</v>
      </c>
    </row>
    <row r="37" spans="1:82" x14ac:dyDescent="0.35">
      <c r="A37" s="3">
        <v>33</v>
      </c>
      <c r="B37" s="7" t="s">
        <v>119</v>
      </c>
      <c r="C37" s="8">
        <v>0</v>
      </c>
      <c r="D37" s="8">
        <v>0</v>
      </c>
      <c r="E37" s="8">
        <v>4</v>
      </c>
      <c r="F37" s="8">
        <v>3</v>
      </c>
      <c r="G37" s="8">
        <v>4</v>
      </c>
      <c r="H37" s="8">
        <v>0</v>
      </c>
      <c r="I37" s="8">
        <v>26</v>
      </c>
      <c r="J37" s="8">
        <v>0</v>
      </c>
      <c r="K37" s="8">
        <v>14</v>
      </c>
      <c r="L37" s="8">
        <v>0</v>
      </c>
      <c r="M37" s="8">
        <v>0</v>
      </c>
      <c r="N37" s="8">
        <v>5</v>
      </c>
      <c r="O37" s="8">
        <v>0</v>
      </c>
      <c r="P37" s="8">
        <v>4</v>
      </c>
      <c r="Q37" s="8">
        <v>0</v>
      </c>
      <c r="R37" s="8">
        <v>0</v>
      </c>
      <c r="S37" s="8">
        <v>0</v>
      </c>
      <c r="T37" s="8">
        <v>12</v>
      </c>
      <c r="U37" s="8">
        <v>0</v>
      </c>
      <c r="V37" s="8">
        <v>9</v>
      </c>
      <c r="W37" s="8">
        <v>0</v>
      </c>
      <c r="X37" s="8">
        <v>4</v>
      </c>
      <c r="Y37" s="8">
        <v>0</v>
      </c>
      <c r="Z37" s="8">
        <v>0</v>
      </c>
      <c r="AA37" s="8">
        <v>0</v>
      </c>
      <c r="AB37" s="8">
        <v>0</v>
      </c>
      <c r="AC37" s="8">
        <v>6</v>
      </c>
      <c r="AD37" s="8">
        <v>0</v>
      </c>
      <c r="AE37" s="8">
        <v>0</v>
      </c>
      <c r="AF37" s="8">
        <v>0</v>
      </c>
      <c r="AG37" s="8">
        <v>6</v>
      </c>
      <c r="AH37" s="8">
        <v>0</v>
      </c>
      <c r="AI37" s="8">
        <v>0</v>
      </c>
      <c r="AJ37" s="8">
        <v>0</v>
      </c>
      <c r="AK37" s="8">
        <v>4</v>
      </c>
      <c r="AL37" s="8">
        <v>3</v>
      </c>
      <c r="AM37" s="8">
        <v>0</v>
      </c>
      <c r="AN37" s="8">
        <v>0</v>
      </c>
      <c r="AO37" s="8">
        <v>0</v>
      </c>
      <c r="AP37" s="8">
        <v>0</v>
      </c>
      <c r="AQ37" s="8">
        <v>0</v>
      </c>
      <c r="AR37" s="8">
        <v>0</v>
      </c>
      <c r="AS37" s="8">
        <v>0</v>
      </c>
      <c r="AT37" s="8">
        <v>28</v>
      </c>
      <c r="AU37" s="8">
        <v>0</v>
      </c>
      <c r="AV37" s="8">
        <v>0</v>
      </c>
      <c r="AW37" s="8">
        <v>0</v>
      </c>
      <c r="AX37" s="8">
        <v>0</v>
      </c>
      <c r="AY37" s="8">
        <v>0</v>
      </c>
      <c r="AZ37" s="8">
        <v>11</v>
      </c>
      <c r="BA37" s="8">
        <v>0</v>
      </c>
      <c r="BB37" s="8">
        <v>7</v>
      </c>
      <c r="BC37" s="8">
        <v>5</v>
      </c>
      <c r="BD37" s="8">
        <v>0</v>
      </c>
      <c r="BE37" s="8">
        <v>0</v>
      </c>
      <c r="BF37" s="8">
        <v>0</v>
      </c>
      <c r="BG37" s="8">
        <v>0</v>
      </c>
      <c r="BH37" s="8">
        <v>0</v>
      </c>
      <c r="BI37" s="8">
        <v>29</v>
      </c>
      <c r="BJ37" s="8">
        <v>0</v>
      </c>
      <c r="BK37" s="8">
        <v>0</v>
      </c>
      <c r="BL37" s="8">
        <v>0</v>
      </c>
      <c r="BM37" s="8">
        <v>3</v>
      </c>
      <c r="BN37" s="8">
        <v>18</v>
      </c>
      <c r="BO37" s="8">
        <v>0</v>
      </c>
      <c r="BP37" s="8">
        <v>4</v>
      </c>
      <c r="BQ37" s="8">
        <v>0</v>
      </c>
      <c r="BR37" s="8">
        <v>0</v>
      </c>
      <c r="BS37" s="8">
        <v>0</v>
      </c>
      <c r="BT37" s="8">
        <v>0</v>
      </c>
      <c r="BU37" s="8">
        <v>0</v>
      </c>
      <c r="BV37" s="8">
        <v>0</v>
      </c>
      <c r="BW37" s="8">
        <v>9</v>
      </c>
      <c r="BX37" s="8">
        <v>0</v>
      </c>
      <c r="BY37" s="8">
        <v>0</v>
      </c>
      <c r="BZ37" s="8">
        <v>5</v>
      </c>
      <c r="CA37" s="8">
        <v>17</v>
      </c>
      <c r="CB37" s="8">
        <v>3</v>
      </c>
      <c r="CC37" s="8">
        <v>0</v>
      </c>
      <c r="CD37" s="8">
        <v>257</v>
      </c>
    </row>
    <row r="38" spans="1:82" x14ac:dyDescent="0.35">
      <c r="A38" s="3">
        <v>34</v>
      </c>
      <c r="B38" s="7" t="s">
        <v>135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3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3</v>
      </c>
      <c r="U38" s="8">
        <v>0</v>
      </c>
      <c r="V38" s="8">
        <v>0</v>
      </c>
      <c r="W38" s="8">
        <v>0</v>
      </c>
      <c r="X38" s="8">
        <v>6</v>
      </c>
      <c r="Y38" s="8">
        <v>0</v>
      </c>
      <c r="Z38" s="8">
        <v>0</v>
      </c>
      <c r="AA38" s="8">
        <v>0</v>
      </c>
      <c r="AB38" s="8">
        <v>3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8">
        <v>4</v>
      </c>
      <c r="AJ38" s="8">
        <v>0</v>
      </c>
      <c r="AK38" s="8">
        <v>0</v>
      </c>
      <c r="AL38" s="8">
        <v>0</v>
      </c>
      <c r="AM38" s="8">
        <v>0</v>
      </c>
      <c r="AN38" s="8">
        <v>0</v>
      </c>
      <c r="AO38" s="8">
        <v>0</v>
      </c>
      <c r="AP38" s="8">
        <v>5</v>
      </c>
      <c r="AQ38" s="8">
        <v>0</v>
      </c>
      <c r="AR38" s="8">
        <v>0</v>
      </c>
      <c r="AS38" s="8">
        <v>0</v>
      </c>
      <c r="AT38" s="8">
        <v>13</v>
      </c>
      <c r="AU38" s="8">
        <v>4</v>
      </c>
      <c r="AV38" s="8">
        <v>0</v>
      </c>
      <c r="AW38" s="8">
        <v>0</v>
      </c>
      <c r="AX38" s="8">
        <v>0</v>
      </c>
      <c r="AY38" s="8">
        <v>12</v>
      </c>
      <c r="AZ38" s="8">
        <v>0</v>
      </c>
      <c r="BA38" s="8">
        <v>0</v>
      </c>
      <c r="BB38" s="8">
        <v>0</v>
      </c>
      <c r="BC38" s="8">
        <v>0</v>
      </c>
      <c r="BD38" s="8">
        <v>0</v>
      </c>
      <c r="BE38" s="8">
        <v>0</v>
      </c>
      <c r="BF38" s="8">
        <v>0</v>
      </c>
      <c r="BG38" s="8">
        <v>0</v>
      </c>
      <c r="BH38" s="8">
        <v>0</v>
      </c>
      <c r="BI38" s="8">
        <v>11</v>
      </c>
      <c r="BJ38" s="8">
        <v>0</v>
      </c>
      <c r="BK38" s="8">
        <v>0</v>
      </c>
      <c r="BL38" s="8">
        <v>0</v>
      </c>
      <c r="BM38" s="8">
        <v>0</v>
      </c>
      <c r="BN38" s="8">
        <v>3</v>
      </c>
      <c r="BO38" s="8">
        <v>0</v>
      </c>
      <c r="BP38" s="8">
        <v>0</v>
      </c>
      <c r="BQ38" s="8">
        <v>0</v>
      </c>
      <c r="BR38" s="8">
        <v>0</v>
      </c>
      <c r="BS38" s="8">
        <v>0</v>
      </c>
      <c r="BT38" s="8">
        <v>0</v>
      </c>
      <c r="BU38" s="8">
        <v>0</v>
      </c>
      <c r="BV38" s="8">
        <v>0</v>
      </c>
      <c r="BW38" s="8">
        <v>11</v>
      </c>
      <c r="BX38" s="8">
        <v>8</v>
      </c>
      <c r="BY38" s="8">
        <v>0</v>
      </c>
      <c r="BZ38" s="8">
        <v>7</v>
      </c>
      <c r="CA38" s="8">
        <v>0</v>
      </c>
      <c r="CB38" s="8">
        <v>0</v>
      </c>
      <c r="CC38" s="8">
        <v>0</v>
      </c>
      <c r="CD38" s="8">
        <v>105</v>
      </c>
    </row>
    <row r="39" spans="1:82" x14ac:dyDescent="0.35">
      <c r="A39" s="3">
        <v>35</v>
      </c>
      <c r="B39" s="7" t="s">
        <v>117</v>
      </c>
      <c r="C39" s="8">
        <v>0</v>
      </c>
      <c r="D39" s="8">
        <v>0</v>
      </c>
      <c r="E39" s="8">
        <v>9</v>
      </c>
      <c r="F39" s="8">
        <v>3</v>
      </c>
      <c r="G39" s="8">
        <v>0</v>
      </c>
      <c r="H39" s="8">
        <v>0</v>
      </c>
      <c r="I39" s="8">
        <v>0</v>
      </c>
      <c r="J39" s="8">
        <v>0</v>
      </c>
      <c r="K39" s="8">
        <v>39</v>
      </c>
      <c r="L39" s="8">
        <v>3</v>
      </c>
      <c r="M39" s="8">
        <v>0</v>
      </c>
      <c r="N39" s="8">
        <v>0</v>
      </c>
      <c r="O39" s="8">
        <v>14</v>
      </c>
      <c r="P39" s="8">
        <v>45</v>
      </c>
      <c r="Q39" s="8">
        <v>0</v>
      </c>
      <c r="R39" s="8">
        <v>0</v>
      </c>
      <c r="S39" s="8">
        <v>0</v>
      </c>
      <c r="T39" s="8">
        <v>6</v>
      </c>
      <c r="U39" s="8">
        <v>0</v>
      </c>
      <c r="V39" s="8">
        <v>3</v>
      </c>
      <c r="W39" s="8">
        <v>0</v>
      </c>
      <c r="X39" s="8">
        <v>50</v>
      </c>
      <c r="Y39" s="8">
        <v>0</v>
      </c>
      <c r="Z39" s="8">
        <v>0</v>
      </c>
      <c r="AA39" s="8">
        <v>3</v>
      </c>
      <c r="AB39" s="8">
        <v>20</v>
      </c>
      <c r="AC39" s="8">
        <v>17</v>
      </c>
      <c r="AD39" s="8">
        <v>8</v>
      </c>
      <c r="AE39" s="8">
        <v>0</v>
      </c>
      <c r="AF39" s="8">
        <v>0</v>
      </c>
      <c r="AG39" s="8">
        <v>0</v>
      </c>
      <c r="AH39" s="8">
        <v>0</v>
      </c>
      <c r="AI39" s="8">
        <v>9</v>
      </c>
      <c r="AJ39" s="8">
        <v>0</v>
      </c>
      <c r="AK39" s="8">
        <v>35</v>
      </c>
      <c r="AL39" s="8">
        <v>18</v>
      </c>
      <c r="AM39" s="8">
        <v>0</v>
      </c>
      <c r="AN39" s="8">
        <v>0</v>
      </c>
      <c r="AO39" s="8">
        <v>0</v>
      </c>
      <c r="AP39" s="8">
        <v>4</v>
      </c>
      <c r="AQ39" s="8">
        <v>0</v>
      </c>
      <c r="AR39" s="8">
        <v>8</v>
      </c>
      <c r="AS39" s="8">
        <v>8</v>
      </c>
      <c r="AT39" s="8">
        <v>43</v>
      </c>
      <c r="AU39" s="8">
        <v>10</v>
      </c>
      <c r="AV39" s="8">
        <v>0</v>
      </c>
      <c r="AW39" s="8">
        <v>0</v>
      </c>
      <c r="AX39" s="8">
        <v>0</v>
      </c>
      <c r="AY39" s="8">
        <v>99</v>
      </c>
      <c r="AZ39" s="8">
        <v>0</v>
      </c>
      <c r="BA39" s="8">
        <v>0</v>
      </c>
      <c r="BB39" s="8">
        <v>9</v>
      </c>
      <c r="BC39" s="8">
        <v>0</v>
      </c>
      <c r="BD39" s="8">
        <v>0</v>
      </c>
      <c r="BE39" s="8">
        <v>0</v>
      </c>
      <c r="BF39" s="8">
        <v>0</v>
      </c>
      <c r="BG39" s="8">
        <v>0</v>
      </c>
      <c r="BH39" s="8">
        <v>0</v>
      </c>
      <c r="BI39" s="8">
        <v>8</v>
      </c>
      <c r="BJ39" s="8">
        <v>0</v>
      </c>
      <c r="BK39" s="8">
        <v>0</v>
      </c>
      <c r="BL39" s="8">
        <v>0</v>
      </c>
      <c r="BM39" s="8">
        <v>0</v>
      </c>
      <c r="BN39" s="8">
        <v>20</v>
      </c>
      <c r="BO39" s="8">
        <v>0</v>
      </c>
      <c r="BP39" s="8">
        <v>0</v>
      </c>
      <c r="BQ39" s="8">
        <v>0</v>
      </c>
      <c r="BR39" s="8">
        <v>0</v>
      </c>
      <c r="BS39" s="8">
        <v>0</v>
      </c>
      <c r="BT39" s="8">
        <v>4</v>
      </c>
      <c r="BU39" s="8">
        <v>0</v>
      </c>
      <c r="BV39" s="8">
        <v>0</v>
      </c>
      <c r="BW39" s="8">
        <v>9</v>
      </c>
      <c r="BX39" s="8">
        <v>25</v>
      </c>
      <c r="BY39" s="8">
        <v>3</v>
      </c>
      <c r="BZ39" s="8">
        <v>133</v>
      </c>
      <c r="CA39" s="8">
        <v>9</v>
      </c>
      <c r="CB39" s="8">
        <v>0</v>
      </c>
      <c r="CC39" s="8">
        <v>0</v>
      </c>
      <c r="CD39" s="8">
        <v>688</v>
      </c>
    </row>
    <row r="40" spans="1:82" x14ac:dyDescent="0.35">
      <c r="A40" s="3">
        <v>36</v>
      </c>
      <c r="B40" s="7" t="s">
        <v>163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8">
        <v>0</v>
      </c>
      <c r="AQ40" s="8">
        <v>0</v>
      </c>
      <c r="AR40" s="8">
        <v>0</v>
      </c>
      <c r="AS40" s="8">
        <v>0</v>
      </c>
      <c r="AT40" s="8">
        <v>0</v>
      </c>
      <c r="AU40" s="8">
        <v>0</v>
      </c>
      <c r="AV40" s="8">
        <v>0</v>
      </c>
      <c r="AW40" s="8">
        <v>0</v>
      </c>
      <c r="AX40" s="8">
        <v>0</v>
      </c>
      <c r="AY40" s="8">
        <v>0</v>
      </c>
      <c r="AZ40" s="8">
        <v>0</v>
      </c>
      <c r="BA40" s="8">
        <v>0</v>
      </c>
      <c r="BB40" s="8">
        <v>0</v>
      </c>
      <c r="BC40" s="8">
        <v>0</v>
      </c>
      <c r="BD40" s="8">
        <v>0</v>
      </c>
      <c r="BE40" s="8">
        <v>0</v>
      </c>
      <c r="BF40" s="8">
        <v>0</v>
      </c>
      <c r="BG40" s="8">
        <v>0</v>
      </c>
      <c r="BH40" s="8">
        <v>0</v>
      </c>
      <c r="BI40" s="8">
        <v>0</v>
      </c>
      <c r="BJ40" s="8">
        <v>0</v>
      </c>
      <c r="BK40" s="8">
        <v>0</v>
      </c>
      <c r="BL40" s="8">
        <v>0</v>
      </c>
      <c r="BM40" s="8">
        <v>0</v>
      </c>
      <c r="BN40" s="8">
        <v>0</v>
      </c>
      <c r="BO40" s="8">
        <v>0</v>
      </c>
      <c r="BP40" s="8">
        <v>0</v>
      </c>
      <c r="BQ40" s="8">
        <v>0</v>
      </c>
      <c r="BR40" s="8">
        <v>0</v>
      </c>
      <c r="BS40" s="8">
        <v>0</v>
      </c>
      <c r="BT40" s="8">
        <v>0</v>
      </c>
      <c r="BU40" s="8">
        <v>0</v>
      </c>
      <c r="BV40" s="8">
        <v>0</v>
      </c>
      <c r="BW40" s="8">
        <v>0</v>
      </c>
      <c r="BX40" s="8">
        <v>3</v>
      </c>
      <c r="BY40" s="8">
        <v>0</v>
      </c>
      <c r="BZ40" s="8">
        <v>4</v>
      </c>
      <c r="CA40" s="8">
        <v>0</v>
      </c>
      <c r="CB40" s="8">
        <v>0</v>
      </c>
      <c r="CC40" s="8">
        <v>0</v>
      </c>
      <c r="CD40" s="8">
        <v>15</v>
      </c>
    </row>
    <row r="41" spans="1:82" x14ac:dyDescent="0.35">
      <c r="A41" s="3">
        <v>37</v>
      </c>
      <c r="B41" s="7" t="s">
        <v>121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24</v>
      </c>
      <c r="M41" s="8">
        <v>0</v>
      </c>
      <c r="N41" s="8">
        <v>0</v>
      </c>
      <c r="O41" s="8">
        <v>4</v>
      </c>
      <c r="P41" s="8">
        <v>478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230</v>
      </c>
      <c r="AC41" s="8">
        <v>19</v>
      </c>
      <c r="AD41" s="8">
        <v>36</v>
      </c>
      <c r="AE41" s="8">
        <v>0</v>
      </c>
      <c r="AF41" s="8">
        <v>0</v>
      </c>
      <c r="AG41" s="8">
        <v>0</v>
      </c>
      <c r="AH41" s="8">
        <v>0</v>
      </c>
      <c r="AI41" s="8">
        <v>14</v>
      </c>
      <c r="AJ41" s="8">
        <v>0</v>
      </c>
      <c r="AK41" s="8">
        <v>0</v>
      </c>
      <c r="AL41" s="8">
        <v>0</v>
      </c>
      <c r="AM41" s="8">
        <v>0</v>
      </c>
      <c r="AN41" s="8">
        <v>0</v>
      </c>
      <c r="AO41" s="8">
        <v>0</v>
      </c>
      <c r="AP41" s="8">
        <v>0</v>
      </c>
      <c r="AQ41" s="8">
        <v>0</v>
      </c>
      <c r="AR41" s="8">
        <v>5</v>
      </c>
      <c r="AS41" s="8">
        <v>0</v>
      </c>
      <c r="AT41" s="8">
        <v>0</v>
      </c>
      <c r="AU41" s="8">
        <v>12</v>
      </c>
      <c r="AV41" s="8">
        <v>17</v>
      </c>
      <c r="AW41" s="8">
        <v>0</v>
      </c>
      <c r="AX41" s="8">
        <v>0</v>
      </c>
      <c r="AY41" s="8">
        <v>0</v>
      </c>
      <c r="AZ41" s="8">
        <v>0</v>
      </c>
      <c r="BA41" s="8">
        <v>0</v>
      </c>
      <c r="BB41" s="8">
        <v>0</v>
      </c>
      <c r="BC41" s="8">
        <v>0</v>
      </c>
      <c r="BD41" s="8">
        <v>0</v>
      </c>
      <c r="BE41" s="8">
        <v>0</v>
      </c>
      <c r="BF41" s="8">
        <v>0</v>
      </c>
      <c r="BG41" s="8">
        <v>0</v>
      </c>
      <c r="BH41" s="8">
        <v>0</v>
      </c>
      <c r="BI41" s="8">
        <v>0</v>
      </c>
      <c r="BJ41" s="8">
        <v>0</v>
      </c>
      <c r="BK41" s="8">
        <v>0</v>
      </c>
      <c r="BL41" s="8">
        <v>0</v>
      </c>
      <c r="BM41" s="8">
        <v>0</v>
      </c>
      <c r="BN41" s="8">
        <v>0</v>
      </c>
      <c r="BO41" s="8">
        <v>0</v>
      </c>
      <c r="BP41" s="8">
        <v>0</v>
      </c>
      <c r="BQ41" s="8">
        <v>3</v>
      </c>
      <c r="BR41" s="8">
        <v>0</v>
      </c>
      <c r="BS41" s="8">
        <v>0</v>
      </c>
      <c r="BT41" s="8">
        <v>0</v>
      </c>
      <c r="BU41" s="8">
        <v>0</v>
      </c>
      <c r="BV41" s="8">
        <v>0</v>
      </c>
      <c r="BW41" s="8">
        <v>0</v>
      </c>
      <c r="BX41" s="8">
        <v>7</v>
      </c>
      <c r="BY41" s="8">
        <v>0</v>
      </c>
      <c r="BZ41" s="8">
        <v>12</v>
      </c>
      <c r="CA41" s="8">
        <v>0</v>
      </c>
      <c r="CB41" s="8">
        <v>0</v>
      </c>
      <c r="CC41" s="8">
        <v>0</v>
      </c>
      <c r="CD41" s="8">
        <v>855</v>
      </c>
    </row>
    <row r="42" spans="1:82" x14ac:dyDescent="0.35">
      <c r="A42" s="3">
        <v>38</v>
      </c>
      <c r="B42" s="7" t="s">
        <v>137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3</v>
      </c>
      <c r="J42" s="8">
        <v>0</v>
      </c>
      <c r="K42" s="8">
        <v>4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4</v>
      </c>
      <c r="U42" s="8">
        <v>0</v>
      </c>
      <c r="V42" s="8">
        <v>0</v>
      </c>
      <c r="W42" s="8">
        <v>0</v>
      </c>
      <c r="X42" s="8">
        <v>48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  <c r="AL42" s="8">
        <v>0</v>
      </c>
      <c r="AM42" s="8">
        <v>0</v>
      </c>
      <c r="AN42" s="8">
        <v>0</v>
      </c>
      <c r="AO42" s="8">
        <v>0</v>
      </c>
      <c r="AP42" s="8">
        <v>0</v>
      </c>
      <c r="AQ42" s="8">
        <v>0</v>
      </c>
      <c r="AR42" s="8">
        <v>0</v>
      </c>
      <c r="AS42" s="8">
        <v>0</v>
      </c>
      <c r="AT42" s="8">
        <v>3</v>
      </c>
      <c r="AU42" s="8">
        <v>0</v>
      </c>
      <c r="AV42" s="8">
        <v>0</v>
      </c>
      <c r="AW42" s="8">
        <v>0</v>
      </c>
      <c r="AX42" s="8">
        <v>0</v>
      </c>
      <c r="AY42" s="8">
        <v>0</v>
      </c>
      <c r="AZ42" s="8">
        <v>0</v>
      </c>
      <c r="BA42" s="8">
        <v>0</v>
      </c>
      <c r="BB42" s="8">
        <v>0</v>
      </c>
      <c r="BC42" s="8">
        <v>0</v>
      </c>
      <c r="BD42" s="8">
        <v>0</v>
      </c>
      <c r="BE42" s="8">
        <v>0</v>
      </c>
      <c r="BF42" s="8">
        <v>0</v>
      </c>
      <c r="BG42" s="8">
        <v>0</v>
      </c>
      <c r="BH42" s="8">
        <v>0</v>
      </c>
      <c r="BI42" s="8">
        <v>7</v>
      </c>
      <c r="BJ42" s="8">
        <v>0</v>
      </c>
      <c r="BK42" s="8">
        <v>0</v>
      </c>
      <c r="BL42" s="8">
        <v>0</v>
      </c>
      <c r="BM42" s="8">
        <v>0</v>
      </c>
      <c r="BN42" s="8">
        <v>10</v>
      </c>
      <c r="BO42" s="8">
        <v>0</v>
      </c>
      <c r="BP42" s="8">
        <v>0</v>
      </c>
      <c r="BQ42" s="8">
        <v>0</v>
      </c>
      <c r="BR42" s="8">
        <v>0</v>
      </c>
      <c r="BS42" s="8">
        <v>0</v>
      </c>
      <c r="BT42" s="8">
        <v>0</v>
      </c>
      <c r="BU42" s="8">
        <v>0</v>
      </c>
      <c r="BV42" s="8">
        <v>0</v>
      </c>
      <c r="BW42" s="8">
        <v>0</v>
      </c>
      <c r="BX42" s="8">
        <v>0</v>
      </c>
      <c r="BY42" s="8">
        <v>0</v>
      </c>
      <c r="BZ42" s="8">
        <v>0</v>
      </c>
      <c r="CA42" s="8">
        <v>3</v>
      </c>
      <c r="CB42" s="8">
        <v>0</v>
      </c>
      <c r="CC42" s="8">
        <v>0</v>
      </c>
      <c r="CD42" s="8">
        <v>86</v>
      </c>
    </row>
    <row r="43" spans="1:82" x14ac:dyDescent="0.35">
      <c r="A43" s="3">
        <v>39</v>
      </c>
      <c r="B43" s="7" t="s">
        <v>100</v>
      </c>
      <c r="C43" s="8">
        <v>0</v>
      </c>
      <c r="D43" s="8">
        <v>0</v>
      </c>
      <c r="E43" s="8">
        <v>22</v>
      </c>
      <c r="F43" s="8">
        <v>24</v>
      </c>
      <c r="G43" s="8">
        <v>8</v>
      </c>
      <c r="H43" s="8">
        <v>0</v>
      </c>
      <c r="I43" s="8">
        <v>3</v>
      </c>
      <c r="J43" s="8">
        <v>0</v>
      </c>
      <c r="K43" s="8">
        <v>50</v>
      </c>
      <c r="L43" s="8">
        <v>47</v>
      </c>
      <c r="M43" s="8">
        <v>0</v>
      </c>
      <c r="N43" s="8">
        <v>3</v>
      </c>
      <c r="O43" s="8">
        <v>34</v>
      </c>
      <c r="P43" s="8">
        <v>126</v>
      </c>
      <c r="Q43" s="8">
        <v>0</v>
      </c>
      <c r="R43" s="8">
        <v>0</v>
      </c>
      <c r="S43" s="8">
        <v>0</v>
      </c>
      <c r="T43" s="8">
        <v>52</v>
      </c>
      <c r="U43" s="8">
        <v>0</v>
      </c>
      <c r="V43" s="8">
        <v>3</v>
      </c>
      <c r="W43" s="8">
        <v>0</v>
      </c>
      <c r="X43" s="8">
        <v>77</v>
      </c>
      <c r="Y43" s="8">
        <v>0</v>
      </c>
      <c r="Z43" s="8">
        <v>0</v>
      </c>
      <c r="AA43" s="8">
        <v>8</v>
      </c>
      <c r="AB43" s="8">
        <v>71</v>
      </c>
      <c r="AC43" s="8">
        <v>63</v>
      </c>
      <c r="AD43" s="8">
        <v>9</v>
      </c>
      <c r="AE43" s="8">
        <v>0</v>
      </c>
      <c r="AF43" s="8">
        <v>0</v>
      </c>
      <c r="AG43" s="8">
        <v>27</v>
      </c>
      <c r="AH43" s="8">
        <v>8</v>
      </c>
      <c r="AI43" s="8">
        <v>94</v>
      </c>
      <c r="AJ43" s="8">
        <v>0</v>
      </c>
      <c r="AK43" s="8">
        <v>60</v>
      </c>
      <c r="AL43" s="8">
        <v>22</v>
      </c>
      <c r="AM43" s="8">
        <v>8</v>
      </c>
      <c r="AN43" s="8">
        <v>0</v>
      </c>
      <c r="AO43" s="8">
        <v>0</v>
      </c>
      <c r="AP43" s="8">
        <v>35</v>
      </c>
      <c r="AQ43" s="8">
        <v>0</v>
      </c>
      <c r="AR43" s="8">
        <v>19</v>
      </c>
      <c r="AS43" s="8">
        <v>30</v>
      </c>
      <c r="AT43" s="8">
        <v>466</v>
      </c>
      <c r="AU43" s="8">
        <v>65</v>
      </c>
      <c r="AV43" s="8">
        <v>6</v>
      </c>
      <c r="AW43" s="8">
        <v>7</v>
      </c>
      <c r="AX43" s="8">
        <v>0</v>
      </c>
      <c r="AY43" s="8">
        <v>239</v>
      </c>
      <c r="AZ43" s="8">
        <v>27</v>
      </c>
      <c r="BA43" s="8">
        <v>5</v>
      </c>
      <c r="BB43" s="8">
        <v>38</v>
      </c>
      <c r="BC43" s="8">
        <v>3</v>
      </c>
      <c r="BD43" s="8">
        <v>0</v>
      </c>
      <c r="BE43" s="8">
        <v>0</v>
      </c>
      <c r="BF43" s="8">
        <v>0</v>
      </c>
      <c r="BG43" s="8">
        <v>0</v>
      </c>
      <c r="BH43" s="8">
        <v>0</v>
      </c>
      <c r="BI43" s="8">
        <v>34</v>
      </c>
      <c r="BJ43" s="8">
        <v>0</v>
      </c>
      <c r="BK43" s="8">
        <v>0</v>
      </c>
      <c r="BL43" s="8">
        <v>0</v>
      </c>
      <c r="BM43" s="8">
        <v>0</v>
      </c>
      <c r="BN43" s="8">
        <v>29</v>
      </c>
      <c r="BO43" s="8">
        <v>0</v>
      </c>
      <c r="BP43" s="8">
        <v>0</v>
      </c>
      <c r="BQ43" s="8">
        <v>0</v>
      </c>
      <c r="BR43" s="8">
        <v>0</v>
      </c>
      <c r="BS43" s="8">
        <v>0</v>
      </c>
      <c r="BT43" s="8">
        <v>4</v>
      </c>
      <c r="BU43" s="8">
        <v>0</v>
      </c>
      <c r="BV43" s="8">
        <v>0</v>
      </c>
      <c r="BW43" s="8">
        <v>127</v>
      </c>
      <c r="BX43" s="8">
        <v>103</v>
      </c>
      <c r="BY43" s="8">
        <v>0</v>
      </c>
      <c r="BZ43" s="8">
        <v>440</v>
      </c>
      <c r="CA43" s="8">
        <v>13</v>
      </c>
      <c r="CB43" s="8">
        <v>7</v>
      </c>
      <c r="CC43" s="8">
        <v>0</v>
      </c>
      <c r="CD43" s="8">
        <v>2506</v>
      </c>
    </row>
    <row r="44" spans="1:82" x14ac:dyDescent="0.35">
      <c r="A44" s="3">
        <v>40</v>
      </c>
      <c r="B44" s="7" t="s">
        <v>166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8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8">
        <v>0</v>
      </c>
      <c r="AT44" s="8">
        <v>4</v>
      </c>
      <c r="AU44" s="8">
        <v>0</v>
      </c>
      <c r="AV44" s="8">
        <v>0</v>
      </c>
      <c r="AW44" s="8">
        <v>0</v>
      </c>
      <c r="AX44" s="8">
        <v>0</v>
      </c>
      <c r="AY44" s="8">
        <v>6</v>
      </c>
      <c r="AZ44" s="8">
        <v>0</v>
      </c>
      <c r="BA44" s="8">
        <v>0</v>
      </c>
      <c r="BB44" s="8">
        <v>0</v>
      </c>
      <c r="BC44" s="8">
        <v>0</v>
      </c>
      <c r="BD44" s="8">
        <v>0</v>
      </c>
      <c r="BE44" s="8">
        <v>0</v>
      </c>
      <c r="BF44" s="8">
        <v>0</v>
      </c>
      <c r="BG44" s="8">
        <v>0</v>
      </c>
      <c r="BH44" s="8">
        <v>0</v>
      </c>
      <c r="BI44" s="8">
        <v>3</v>
      </c>
      <c r="BJ44" s="8">
        <v>0</v>
      </c>
      <c r="BK44" s="8">
        <v>0</v>
      </c>
      <c r="BL44" s="8">
        <v>0</v>
      </c>
      <c r="BM44" s="8">
        <v>0</v>
      </c>
      <c r="BN44" s="8">
        <v>0</v>
      </c>
      <c r="BO44" s="8">
        <v>0</v>
      </c>
      <c r="BP44" s="8">
        <v>0</v>
      </c>
      <c r="BQ44" s="8">
        <v>0</v>
      </c>
      <c r="BR44" s="8">
        <v>0</v>
      </c>
      <c r="BS44" s="8">
        <v>0</v>
      </c>
      <c r="BT44" s="8">
        <v>0</v>
      </c>
      <c r="BU44" s="8">
        <v>0</v>
      </c>
      <c r="BV44" s="8">
        <v>0</v>
      </c>
      <c r="BW44" s="8">
        <v>0</v>
      </c>
      <c r="BX44" s="8">
        <v>0</v>
      </c>
      <c r="BY44" s="8">
        <v>0</v>
      </c>
      <c r="BZ44" s="8">
        <v>0</v>
      </c>
      <c r="CA44" s="8">
        <v>0</v>
      </c>
      <c r="CB44" s="8">
        <v>0</v>
      </c>
      <c r="CC44" s="8">
        <v>0</v>
      </c>
      <c r="CD44" s="8">
        <v>17</v>
      </c>
    </row>
    <row r="45" spans="1:82" x14ac:dyDescent="0.35">
      <c r="A45" s="3">
        <v>41</v>
      </c>
      <c r="B45" s="7" t="s">
        <v>181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8">
        <v>0</v>
      </c>
      <c r="AN45" s="8">
        <v>0</v>
      </c>
      <c r="AO45" s="8">
        <v>0</v>
      </c>
      <c r="AP45" s="8">
        <v>0</v>
      </c>
      <c r="AQ45" s="8">
        <v>0</v>
      </c>
      <c r="AR45" s="8">
        <v>0</v>
      </c>
      <c r="AS45" s="8">
        <v>0</v>
      </c>
      <c r="AT45" s="8">
        <v>4</v>
      </c>
      <c r="AU45" s="8">
        <v>0</v>
      </c>
      <c r="AV45" s="8">
        <v>0</v>
      </c>
      <c r="AW45" s="8">
        <v>0</v>
      </c>
      <c r="AX45" s="8">
        <v>0</v>
      </c>
      <c r="AY45" s="8">
        <v>0</v>
      </c>
      <c r="AZ45" s="8">
        <v>0</v>
      </c>
      <c r="BA45" s="8">
        <v>0</v>
      </c>
      <c r="BB45" s="8">
        <v>0</v>
      </c>
      <c r="BC45" s="8">
        <v>0</v>
      </c>
      <c r="BD45" s="8">
        <v>0</v>
      </c>
      <c r="BE45" s="8">
        <v>0</v>
      </c>
      <c r="BF45" s="8">
        <v>0</v>
      </c>
      <c r="BG45" s="8">
        <v>0</v>
      </c>
      <c r="BH45" s="8">
        <v>0</v>
      </c>
      <c r="BI45" s="8">
        <v>0</v>
      </c>
      <c r="BJ45" s="8">
        <v>0</v>
      </c>
      <c r="BK45" s="8">
        <v>0</v>
      </c>
      <c r="BL45" s="8">
        <v>0</v>
      </c>
      <c r="BM45" s="8">
        <v>0</v>
      </c>
      <c r="BN45" s="8">
        <v>0</v>
      </c>
      <c r="BO45" s="8">
        <v>0</v>
      </c>
      <c r="BP45" s="8">
        <v>0</v>
      </c>
      <c r="BQ45" s="8">
        <v>0</v>
      </c>
      <c r="BR45" s="8">
        <v>0</v>
      </c>
      <c r="BS45" s="8">
        <v>0</v>
      </c>
      <c r="BT45" s="8">
        <v>0</v>
      </c>
      <c r="BU45" s="8">
        <v>0</v>
      </c>
      <c r="BV45" s="8">
        <v>0</v>
      </c>
      <c r="BW45" s="8">
        <v>0</v>
      </c>
      <c r="BX45" s="8">
        <v>0</v>
      </c>
      <c r="BY45" s="8">
        <v>0</v>
      </c>
      <c r="BZ45" s="8">
        <v>7</v>
      </c>
      <c r="CA45" s="8">
        <v>0</v>
      </c>
      <c r="CB45" s="8">
        <v>0</v>
      </c>
      <c r="CC45" s="8">
        <v>0</v>
      </c>
      <c r="CD45" s="8">
        <v>22</v>
      </c>
    </row>
    <row r="46" spans="1:82" x14ac:dyDescent="0.35">
      <c r="A46" s="3">
        <v>42</v>
      </c>
      <c r="B46" s="7" t="s">
        <v>201</v>
      </c>
      <c r="C46" s="8">
        <v>0</v>
      </c>
      <c r="D46" s="8">
        <v>0</v>
      </c>
      <c r="E46" s="8">
        <v>0</v>
      </c>
      <c r="F46" s="8">
        <v>3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4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0</v>
      </c>
      <c r="AO46" s="8">
        <v>0</v>
      </c>
      <c r="AP46" s="8">
        <v>0</v>
      </c>
      <c r="AQ46" s="8">
        <v>0</v>
      </c>
      <c r="AR46" s="8">
        <v>0</v>
      </c>
      <c r="AS46" s="8">
        <v>0</v>
      </c>
      <c r="AT46" s="8">
        <v>0</v>
      </c>
      <c r="AU46" s="8">
        <v>0</v>
      </c>
      <c r="AV46" s="8">
        <v>0</v>
      </c>
      <c r="AW46" s="8">
        <v>0</v>
      </c>
      <c r="AX46" s="8">
        <v>0</v>
      </c>
      <c r="AY46" s="8">
        <v>0</v>
      </c>
      <c r="AZ46" s="8">
        <v>0</v>
      </c>
      <c r="BA46" s="8">
        <v>0</v>
      </c>
      <c r="BB46" s="8">
        <v>0</v>
      </c>
      <c r="BC46" s="8">
        <v>0</v>
      </c>
      <c r="BD46" s="8">
        <v>0</v>
      </c>
      <c r="BE46" s="8">
        <v>0</v>
      </c>
      <c r="BF46" s="8">
        <v>0</v>
      </c>
      <c r="BG46" s="8">
        <v>0</v>
      </c>
      <c r="BH46" s="8">
        <v>0</v>
      </c>
      <c r="BI46" s="8">
        <v>0</v>
      </c>
      <c r="BJ46" s="8">
        <v>0</v>
      </c>
      <c r="BK46" s="8">
        <v>0</v>
      </c>
      <c r="BL46" s="8">
        <v>0</v>
      </c>
      <c r="BM46" s="8">
        <v>0</v>
      </c>
      <c r="BN46" s="8">
        <v>0</v>
      </c>
      <c r="BO46" s="8">
        <v>0</v>
      </c>
      <c r="BP46" s="8">
        <v>0</v>
      </c>
      <c r="BQ46" s="8">
        <v>0</v>
      </c>
      <c r="BR46" s="8">
        <v>0</v>
      </c>
      <c r="BS46" s="8">
        <v>0</v>
      </c>
      <c r="BT46" s="8">
        <v>0</v>
      </c>
      <c r="BU46" s="8">
        <v>0</v>
      </c>
      <c r="BV46" s="8">
        <v>0</v>
      </c>
      <c r="BW46" s="8">
        <v>0</v>
      </c>
      <c r="BX46" s="8">
        <v>0</v>
      </c>
      <c r="BY46" s="8">
        <v>0</v>
      </c>
      <c r="BZ46" s="8">
        <v>0</v>
      </c>
      <c r="CA46" s="8">
        <v>0</v>
      </c>
      <c r="CB46" s="8">
        <v>0</v>
      </c>
      <c r="CC46" s="8">
        <v>0</v>
      </c>
      <c r="CD46" s="8">
        <v>15</v>
      </c>
    </row>
    <row r="47" spans="1:82" x14ac:dyDescent="0.35">
      <c r="A47" s="3">
        <v>43</v>
      </c>
      <c r="B47" s="7" t="s">
        <v>211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3</v>
      </c>
      <c r="L47" s="8">
        <v>4</v>
      </c>
      <c r="M47" s="8">
        <v>0</v>
      </c>
      <c r="N47" s="8">
        <v>0</v>
      </c>
      <c r="O47" s="8">
        <v>0</v>
      </c>
      <c r="P47" s="8">
        <v>11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3</v>
      </c>
      <c r="AC47" s="8">
        <v>7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3</v>
      </c>
      <c r="AJ47" s="8">
        <v>0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8">
        <v>11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>
        <v>12</v>
      </c>
      <c r="AW47" s="8">
        <v>0</v>
      </c>
      <c r="AX47" s="8">
        <v>0</v>
      </c>
      <c r="AY47" s="8">
        <v>0</v>
      </c>
      <c r="AZ47" s="8">
        <v>0</v>
      </c>
      <c r="BA47" s="8">
        <v>0</v>
      </c>
      <c r="BB47" s="8">
        <v>0</v>
      </c>
      <c r="BC47" s="8">
        <v>0</v>
      </c>
      <c r="BD47" s="8">
        <v>0</v>
      </c>
      <c r="BE47" s="8">
        <v>0</v>
      </c>
      <c r="BF47" s="8">
        <v>0</v>
      </c>
      <c r="BG47" s="8">
        <v>0</v>
      </c>
      <c r="BH47" s="8">
        <v>0</v>
      </c>
      <c r="BI47" s="8">
        <v>5</v>
      </c>
      <c r="BJ47" s="8">
        <v>0</v>
      </c>
      <c r="BK47" s="8">
        <v>0</v>
      </c>
      <c r="BL47" s="8">
        <v>0</v>
      </c>
      <c r="BM47" s="8">
        <v>0</v>
      </c>
      <c r="BN47" s="8">
        <v>0</v>
      </c>
      <c r="BO47" s="8">
        <v>0</v>
      </c>
      <c r="BP47" s="8">
        <v>0</v>
      </c>
      <c r="BQ47" s="8">
        <v>5</v>
      </c>
      <c r="BR47" s="8">
        <v>0</v>
      </c>
      <c r="BS47" s="8">
        <v>0</v>
      </c>
      <c r="BT47" s="8">
        <v>0</v>
      </c>
      <c r="BU47" s="8">
        <v>0</v>
      </c>
      <c r="BV47" s="8">
        <v>0</v>
      </c>
      <c r="BW47" s="8">
        <v>0</v>
      </c>
      <c r="BX47" s="8">
        <v>3</v>
      </c>
      <c r="BY47" s="8">
        <v>0</v>
      </c>
      <c r="BZ47" s="8">
        <v>6</v>
      </c>
      <c r="CA47" s="8">
        <v>0</v>
      </c>
      <c r="CB47" s="8">
        <v>0</v>
      </c>
      <c r="CC47" s="8">
        <v>0</v>
      </c>
      <c r="CD47" s="8">
        <v>79</v>
      </c>
    </row>
    <row r="48" spans="1:82" x14ac:dyDescent="0.35">
      <c r="A48" s="3">
        <v>44</v>
      </c>
      <c r="B48" s="7" t="s">
        <v>190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8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8">
        <v>0</v>
      </c>
      <c r="BA48" s="8">
        <v>0</v>
      </c>
      <c r="BB48" s="8">
        <v>0</v>
      </c>
      <c r="BC48" s="8">
        <v>0</v>
      </c>
      <c r="BD48" s="8">
        <v>0</v>
      </c>
      <c r="BE48" s="8">
        <v>0</v>
      </c>
      <c r="BF48" s="8">
        <v>0</v>
      </c>
      <c r="BG48" s="8">
        <v>0</v>
      </c>
      <c r="BH48" s="8">
        <v>0</v>
      </c>
      <c r="BI48" s="8">
        <v>0</v>
      </c>
      <c r="BJ48" s="8">
        <v>0</v>
      </c>
      <c r="BK48" s="8">
        <v>0</v>
      </c>
      <c r="BL48" s="8">
        <v>0</v>
      </c>
      <c r="BM48" s="8">
        <v>0</v>
      </c>
      <c r="BN48" s="8">
        <v>0</v>
      </c>
      <c r="BO48" s="8">
        <v>0</v>
      </c>
      <c r="BP48" s="8">
        <v>0</v>
      </c>
      <c r="BQ48" s="8">
        <v>0</v>
      </c>
      <c r="BR48" s="8">
        <v>0</v>
      </c>
      <c r="BS48" s="8">
        <v>0</v>
      </c>
      <c r="BT48" s="8">
        <v>0</v>
      </c>
      <c r="BU48" s="8">
        <v>0</v>
      </c>
      <c r="BV48" s="8">
        <v>0</v>
      </c>
      <c r="BW48" s="8">
        <v>0</v>
      </c>
      <c r="BX48" s="8">
        <v>0</v>
      </c>
      <c r="BY48" s="8">
        <v>0</v>
      </c>
      <c r="BZ48" s="8">
        <v>0</v>
      </c>
      <c r="CA48" s="8">
        <v>6</v>
      </c>
      <c r="CB48" s="8">
        <v>0</v>
      </c>
      <c r="CC48" s="8">
        <v>0</v>
      </c>
      <c r="CD48" s="8">
        <v>13</v>
      </c>
    </row>
    <row r="49" spans="1:82" x14ac:dyDescent="0.35">
      <c r="A49" s="3">
        <v>45</v>
      </c>
      <c r="B49" s="7" t="s">
        <v>103</v>
      </c>
      <c r="C49" s="8">
        <v>0</v>
      </c>
      <c r="D49" s="8">
        <v>5</v>
      </c>
      <c r="E49" s="8">
        <v>3</v>
      </c>
      <c r="F49" s="8">
        <v>17</v>
      </c>
      <c r="G49" s="8">
        <v>0</v>
      </c>
      <c r="H49" s="8">
        <v>5</v>
      </c>
      <c r="I49" s="8">
        <v>18</v>
      </c>
      <c r="J49" s="8">
        <v>0</v>
      </c>
      <c r="K49" s="8">
        <v>22</v>
      </c>
      <c r="L49" s="8">
        <v>3</v>
      </c>
      <c r="M49" s="8">
        <v>0</v>
      </c>
      <c r="N49" s="8">
        <v>0</v>
      </c>
      <c r="O49" s="8">
        <v>3</v>
      </c>
      <c r="P49" s="8">
        <v>10</v>
      </c>
      <c r="Q49" s="8">
        <v>0</v>
      </c>
      <c r="R49" s="8">
        <v>0</v>
      </c>
      <c r="S49" s="8">
        <v>0</v>
      </c>
      <c r="T49" s="8">
        <v>5</v>
      </c>
      <c r="U49" s="8">
        <v>0</v>
      </c>
      <c r="V49" s="8">
        <v>3</v>
      </c>
      <c r="W49" s="8">
        <v>0</v>
      </c>
      <c r="X49" s="8">
        <v>25</v>
      </c>
      <c r="Y49" s="8">
        <v>0</v>
      </c>
      <c r="Z49" s="8">
        <v>0</v>
      </c>
      <c r="AA49" s="8">
        <v>4</v>
      </c>
      <c r="AB49" s="8">
        <v>23</v>
      </c>
      <c r="AC49" s="8">
        <v>14</v>
      </c>
      <c r="AD49" s="8">
        <v>0</v>
      </c>
      <c r="AE49" s="8">
        <v>0</v>
      </c>
      <c r="AF49" s="8">
        <v>0</v>
      </c>
      <c r="AG49" s="8">
        <v>8</v>
      </c>
      <c r="AH49" s="8">
        <v>0</v>
      </c>
      <c r="AI49" s="8">
        <v>9</v>
      </c>
      <c r="AJ49" s="8">
        <v>0</v>
      </c>
      <c r="AK49" s="8">
        <v>13</v>
      </c>
      <c r="AL49" s="8">
        <v>12</v>
      </c>
      <c r="AM49" s="8">
        <v>0</v>
      </c>
      <c r="AN49" s="8">
        <v>0</v>
      </c>
      <c r="AO49" s="8">
        <v>0</v>
      </c>
      <c r="AP49" s="8">
        <v>14</v>
      </c>
      <c r="AQ49" s="8">
        <v>0</v>
      </c>
      <c r="AR49" s="8">
        <v>17</v>
      </c>
      <c r="AS49" s="8">
        <v>10</v>
      </c>
      <c r="AT49" s="8">
        <v>218</v>
      </c>
      <c r="AU49" s="8">
        <v>0</v>
      </c>
      <c r="AV49" s="8">
        <v>0</v>
      </c>
      <c r="AW49" s="8">
        <v>0</v>
      </c>
      <c r="AX49" s="8">
        <v>0</v>
      </c>
      <c r="AY49" s="8">
        <v>74</v>
      </c>
      <c r="AZ49" s="8">
        <v>3</v>
      </c>
      <c r="BA49" s="8">
        <v>0</v>
      </c>
      <c r="BB49" s="8">
        <v>37</v>
      </c>
      <c r="BC49" s="8">
        <v>10</v>
      </c>
      <c r="BD49" s="8">
        <v>0</v>
      </c>
      <c r="BE49" s="8">
        <v>0</v>
      </c>
      <c r="BF49" s="8">
        <v>0</v>
      </c>
      <c r="BG49" s="8">
        <v>0</v>
      </c>
      <c r="BH49" s="8">
        <v>0</v>
      </c>
      <c r="BI49" s="8">
        <v>12</v>
      </c>
      <c r="BJ49" s="8">
        <v>0</v>
      </c>
      <c r="BK49" s="8">
        <v>0</v>
      </c>
      <c r="BL49" s="8">
        <v>0</v>
      </c>
      <c r="BM49" s="8">
        <v>0</v>
      </c>
      <c r="BN49" s="8">
        <v>15</v>
      </c>
      <c r="BO49" s="8">
        <v>0</v>
      </c>
      <c r="BP49" s="8">
        <v>6</v>
      </c>
      <c r="BQ49" s="8">
        <v>10</v>
      </c>
      <c r="BR49" s="8">
        <v>0</v>
      </c>
      <c r="BS49" s="8">
        <v>6</v>
      </c>
      <c r="BT49" s="8">
        <v>9</v>
      </c>
      <c r="BU49" s="8">
        <v>0</v>
      </c>
      <c r="BV49" s="8">
        <v>0</v>
      </c>
      <c r="BW49" s="8">
        <v>27</v>
      </c>
      <c r="BX49" s="8">
        <v>13</v>
      </c>
      <c r="BY49" s="8">
        <v>0</v>
      </c>
      <c r="BZ49" s="8">
        <v>51</v>
      </c>
      <c r="CA49" s="8">
        <v>4</v>
      </c>
      <c r="CB49" s="8">
        <v>9</v>
      </c>
      <c r="CC49" s="8">
        <v>0</v>
      </c>
      <c r="CD49" s="8">
        <v>729</v>
      </c>
    </row>
    <row r="50" spans="1:82" x14ac:dyDescent="0.35">
      <c r="A50" s="3">
        <v>46</v>
      </c>
      <c r="B50" s="7" t="s">
        <v>157</v>
      </c>
      <c r="C50" s="8">
        <v>0</v>
      </c>
      <c r="D50" s="8">
        <v>0</v>
      </c>
      <c r="E50" s="8">
        <v>0</v>
      </c>
      <c r="F50" s="8">
        <v>3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5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3</v>
      </c>
      <c r="AU50" s="8">
        <v>0</v>
      </c>
      <c r="AV50" s="8">
        <v>0</v>
      </c>
      <c r="AW50" s="8">
        <v>0</v>
      </c>
      <c r="AX50" s="8">
        <v>0</v>
      </c>
      <c r="AY50" s="8">
        <v>0</v>
      </c>
      <c r="AZ50" s="8">
        <v>0</v>
      </c>
      <c r="BA50" s="8">
        <v>0</v>
      </c>
      <c r="BB50" s="8">
        <v>0</v>
      </c>
      <c r="BC50" s="8">
        <v>0</v>
      </c>
      <c r="BD50" s="8">
        <v>0</v>
      </c>
      <c r="BE50" s="8">
        <v>0</v>
      </c>
      <c r="BF50" s="8">
        <v>0</v>
      </c>
      <c r="BG50" s="8">
        <v>0</v>
      </c>
      <c r="BH50" s="8">
        <v>0</v>
      </c>
      <c r="BI50" s="8">
        <v>5</v>
      </c>
      <c r="BJ50" s="8">
        <v>0</v>
      </c>
      <c r="BK50" s="8">
        <v>0</v>
      </c>
      <c r="BL50" s="8">
        <v>0</v>
      </c>
      <c r="BM50" s="8">
        <v>0</v>
      </c>
      <c r="BN50" s="8">
        <v>4</v>
      </c>
      <c r="BO50" s="8">
        <v>0</v>
      </c>
      <c r="BP50" s="8">
        <v>0</v>
      </c>
      <c r="BQ50" s="8">
        <v>0</v>
      </c>
      <c r="BR50" s="8">
        <v>0</v>
      </c>
      <c r="BS50" s="8">
        <v>0</v>
      </c>
      <c r="BT50" s="8">
        <v>0</v>
      </c>
      <c r="BU50" s="8">
        <v>0</v>
      </c>
      <c r="BV50" s="8">
        <v>0</v>
      </c>
      <c r="BW50" s="8">
        <v>0</v>
      </c>
      <c r="BX50" s="8">
        <v>0</v>
      </c>
      <c r="BY50" s="8">
        <v>0</v>
      </c>
      <c r="BZ50" s="8">
        <v>0</v>
      </c>
      <c r="CA50" s="8">
        <v>3</v>
      </c>
      <c r="CB50" s="8">
        <v>0</v>
      </c>
      <c r="CC50" s="8">
        <v>0</v>
      </c>
      <c r="CD50" s="8">
        <v>18</v>
      </c>
    </row>
    <row r="51" spans="1:82" x14ac:dyDescent="0.35">
      <c r="A51" s="3">
        <v>47</v>
      </c>
      <c r="B51" s="7" t="s">
        <v>127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4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3</v>
      </c>
      <c r="Q51" s="8">
        <v>0</v>
      </c>
      <c r="R51" s="8">
        <v>0</v>
      </c>
      <c r="S51" s="8">
        <v>0</v>
      </c>
      <c r="T51" s="8">
        <v>3</v>
      </c>
      <c r="U51" s="8">
        <v>0</v>
      </c>
      <c r="V51" s="8">
        <v>0</v>
      </c>
      <c r="W51" s="8">
        <v>0</v>
      </c>
      <c r="X51" s="8">
        <v>9</v>
      </c>
      <c r="Y51" s="8">
        <v>5</v>
      </c>
      <c r="Z51" s="8">
        <v>0</v>
      </c>
      <c r="AA51" s="8">
        <v>0</v>
      </c>
      <c r="AB51" s="8">
        <v>0</v>
      </c>
      <c r="AC51" s="8">
        <v>7</v>
      </c>
      <c r="AD51" s="8">
        <v>5</v>
      </c>
      <c r="AE51" s="8">
        <v>3</v>
      </c>
      <c r="AF51" s="8">
        <v>0</v>
      </c>
      <c r="AG51" s="8">
        <v>8</v>
      </c>
      <c r="AH51" s="8">
        <v>0</v>
      </c>
      <c r="AI51" s="8">
        <v>3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3</v>
      </c>
      <c r="AS51" s="8">
        <v>0</v>
      </c>
      <c r="AT51" s="8">
        <v>50</v>
      </c>
      <c r="AU51" s="8">
        <v>3</v>
      </c>
      <c r="AV51" s="8">
        <v>0</v>
      </c>
      <c r="AW51" s="8">
        <v>0</v>
      </c>
      <c r="AX51" s="8">
        <v>0</v>
      </c>
      <c r="AY51" s="8">
        <v>5</v>
      </c>
      <c r="AZ51" s="8">
        <v>0</v>
      </c>
      <c r="BA51" s="8">
        <v>0</v>
      </c>
      <c r="BB51" s="8">
        <v>7</v>
      </c>
      <c r="BC51" s="8">
        <v>7</v>
      </c>
      <c r="BD51" s="8">
        <v>0</v>
      </c>
      <c r="BE51" s="8">
        <v>0</v>
      </c>
      <c r="BF51" s="8">
        <v>0</v>
      </c>
      <c r="BG51" s="8">
        <v>0</v>
      </c>
      <c r="BH51" s="8">
        <v>0</v>
      </c>
      <c r="BI51" s="8">
        <v>19</v>
      </c>
      <c r="BJ51" s="8">
        <v>0</v>
      </c>
      <c r="BK51" s="8">
        <v>0</v>
      </c>
      <c r="BL51" s="8">
        <v>0</v>
      </c>
      <c r="BM51" s="8">
        <v>0</v>
      </c>
      <c r="BN51" s="8">
        <v>17</v>
      </c>
      <c r="BO51" s="8">
        <v>0</v>
      </c>
      <c r="BP51" s="8">
        <v>0</v>
      </c>
      <c r="BQ51" s="8">
        <v>0</v>
      </c>
      <c r="BR51" s="8">
        <v>0</v>
      </c>
      <c r="BS51" s="8">
        <v>0</v>
      </c>
      <c r="BT51" s="8">
        <v>3</v>
      </c>
      <c r="BU51" s="8">
        <v>0</v>
      </c>
      <c r="BV51" s="8">
        <v>0</v>
      </c>
      <c r="BW51" s="8">
        <v>0</v>
      </c>
      <c r="BX51" s="8">
        <v>0</v>
      </c>
      <c r="BY51" s="8">
        <v>8</v>
      </c>
      <c r="BZ51" s="8">
        <v>4</v>
      </c>
      <c r="CA51" s="8">
        <v>9</v>
      </c>
      <c r="CB51" s="8">
        <v>0</v>
      </c>
      <c r="CC51" s="8">
        <v>0</v>
      </c>
      <c r="CD51" s="8">
        <v>188</v>
      </c>
    </row>
    <row r="52" spans="1:82" x14ac:dyDescent="0.35">
      <c r="A52" s="3">
        <v>48</v>
      </c>
      <c r="B52" s="7" t="s">
        <v>120</v>
      </c>
      <c r="C52" s="8">
        <v>0</v>
      </c>
      <c r="D52" s="8">
        <v>0</v>
      </c>
      <c r="E52" s="8">
        <v>0</v>
      </c>
      <c r="F52" s="8">
        <v>7</v>
      </c>
      <c r="G52" s="8">
        <v>0</v>
      </c>
      <c r="H52" s="8">
        <v>0</v>
      </c>
      <c r="I52" s="8">
        <v>28</v>
      </c>
      <c r="J52" s="8">
        <v>0</v>
      </c>
      <c r="K52" s="8">
        <v>15</v>
      </c>
      <c r="L52" s="8">
        <v>0</v>
      </c>
      <c r="M52" s="8">
        <v>0</v>
      </c>
      <c r="N52" s="8">
        <v>0</v>
      </c>
      <c r="O52" s="8">
        <v>9</v>
      </c>
      <c r="P52" s="8">
        <v>0</v>
      </c>
      <c r="Q52" s="8">
        <v>0</v>
      </c>
      <c r="R52" s="8">
        <v>0</v>
      </c>
      <c r="S52" s="8">
        <v>0</v>
      </c>
      <c r="T52" s="8">
        <v>6</v>
      </c>
      <c r="U52" s="8">
        <v>0</v>
      </c>
      <c r="V52" s="8">
        <v>0</v>
      </c>
      <c r="W52" s="8">
        <v>0</v>
      </c>
      <c r="X52" s="8">
        <v>40</v>
      </c>
      <c r="Y52" s="8">
        <v>0</v>
      </c>
      <c r="Z52" s="8">
        <v>0</v>
      </c>
      <c r="AA52" s="8">
        <v>0</v>
      </c>
      <c r="AB52" s="8">
        <v>0</v>
      </c>
      <c r="AC52" s="8">
        <v>4</v>
      </c>
      <c r="AD52" s="8">
        <v>0</v>
      </c>
      <c r="AE52" s="8">
        <v>0</v>
      </c>
      <c r="AF52" s="8">
        <v>0</v>
      </c>
      <c r="AG52" s="8">
        <v>0</v>
      </c>
      <c r="AH52" s="8">
        <v>0</v>
      </c>
      <c r="AI52" s="8">
        <v>3</v>
      </c>
      <c r="AJ52" s="8">
        <v>0</v>
      </c>
      <c r="AK52" s="8">
        <v>6</v>
      </c>
      <c r="AL52" s="8">
        <v>0</v>
      </c>
      <c r="AM52" s="8">
        <v>11</v>
      </c>
      <c r="AN52" s="8">
        <v>0</v>
      </c>
      <c r="AO52" s="8">
        <v>0</v>
      </c>
      <c r="AP52" s="8">
        <v>0</v>
      </c>
      <c r="AQ52" s="8">
        <v>0</v>
      </c>
      <c r="AR52" s="8">
        <v>9</v>
      </c>
      <c r="AS52" s="8">
        <v>0</v>
      </c>
      <c r="AT52" s="8">
        <v>100</v>
      </c>
      <c r="AU52" s="8">
        <v>0</v>
      </c>
      <c r="AV52" s="8">
        <v>0</v>
      </c>
      <c r="AW52" s="8">
        <v>0</v>
      </c>
      <c r="AX52" s="8">
        <v>0</v>
      </c>
      <c r="AY52" s="8">
        <v>37</v>
      </c>
      <c r="AZ52" s="8">
        <v>11</v>
      </c>
      <c r="BA52" s="8">
        <v>0</v>
      </c>
      <c r="BB52" s="8">
        <v>4</v>
      </c>
      <c r="BC52" s="8">
        <v>0</v>
      </c>
      <c r="BD52" s="8">
        <v>0</v>
      </c>
      <c r="BE52" s="8">
        <v>0</v>
      </c>
      <c r="BF52" s="8">
        <v>0</v>
      </c>
      <c r="BG52" s="8">
        <v>0</v>
      </c>
      <c r="BH52" s="8">
        <v>0</v>
      </c>
      <c r="BI52" s="8">
        <v>11</v>
      </c>
      <c r="BJ52" s="8">
        <v>0</v>
      </c>
      <c r="BK52" s="8">
        <v>0</v>
      </c>
      <c r="BL52" s="8">
        <v>0</v>
      </c>
      <c r="BM52" s="8">
        <v>0</v>
      </c>
      <c r="BN52" s="8">
        <v>14</v>
      </c>
      <c r="BO52" s="8">
        <v>0</v>
      </c>
      <c r="BP52" s="8">
        <v>0</v>
      </c>
      <c r="BQ52" s="8">
        <v>0</v>
      </c>
      <c r="BR52" s="8">
        <v>0</v>
      </c>
      <c r="BS52" s="8">
        <v>6</v>
      </c>
      <c r="BT52" s="8">
        <v>0</v>
      </c>
      <c r="BU52" s="8">
        <v>0</v>
      </c>
      <c r="BV52" s="8">
        <v>0</v>
      </c>
      <c r="BW52" s="8">
        <v>9</v>
      </c>
      <c r="BX52" s="8">
        <v>0</v>
      </c>
      <c r="BY52" s="8">
        <v>0</v>
      </c>
      <c r="BZ52" s="8">
        <v>7</v>
      </c>
      <c r="CA52" s="8">
        <v>4</v>
      </c>
      <c r="CB52" s="8">
        <v>0</v>
      </c>
      <c r="CC52" s="8">
        <v>0</v>
      </c>
      <c r="CD52" s="8">
        <v>351</v>
      </c>
    </row>
    <row r="53" spans="1:82" x14ac:dyDescent="0.35">
      <c r="A53" s="3">
        <v>49</v>
      </c>
      <c r="B53" s="7" t="s">
        <v>136</v>
      </c>
      <c r="C53" s="8">
        <v>0</v>
      </c>
      <c r="D53" s="8">
        <v>0</v>
      </c>
      <c r="E53" s="8">
        <v>0</v>
      </c>
      <c r="F53" s="8">
        <v>7</v>
      </c>
      <c r="G53" s="8">
        <v>0</v>
      </c>
      <c r="H53" s="8">
        <v>0</v>
      </c>
      <c r="I53" s="8">
        <v>0</v>
      </c>
      <c r="J53" s="8">
        <v>0</v>
      </c>
      <c r="K53" s="8">
        <v>14</v>
      </c>
      <c r="L53" s="8">
        <v>0</v>
      </c>
      <c r="M53" s="8">
        <v>0</v>
      </c>
      <c r="N53" s="8">
        <v>0</v>
      </c>
      <c r="O53" s="8">
        <v>7</v>
      </c>
      <c r="P53" s="8">
        <v>5</v>
      </c>
      <c r="Q53" s="8">
        <v>0</v>
      </c>
      <c r="R53" s="8">
        <v>0</v>
      </c>
      <c r="S53" s="8">
        <v>0</v>
      </c>
      <c r="T53" s="8">
        <v>7</v>
      </c>
      <c r="U53" s="8">
        <v>0</v>
      </c>
      <c r="V53" s="8">
        <v>0</v>
      </c>
      <c r="W53" s="8">
        <v>0</v>
      </c>
      <c r="X53" s="8">
        <v>10</v>
      </c>
      <c r="Y53" s="8">
        <v>0</v>
      </c>
      <c r="Z53" s="8">
        <v>0</v>
      </c>
      <c r="AA53" s="8">
        <v>0</v>
      </c>
      <c r="AB53" s="8">
        <v>0</v>
      </c>
      <c r="AC53" s="8">
        <v>5</v>
      </c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8">
        <v>3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8">
        <v>4</v>
      </c>
      <c r="AT53" s="8">
        <v>67</v>
      </c>
      <c r="AU53" s="8">
        <v>0</v>
      </c>
      <c r="AV53" s="8">
        <v>0</v>
      </c>
      <c r="AW53" s="8">
        <v>0</v>
      </c>
      <c r="AX53" s="8">
        <v>0</v>
      </c>
      <c r="AY53" s="8">
        <v>42</v>
      </c>
      <c r="AZ53" s="8">
        <v>8</v>
      </c>
      <c r="BA53" s="8">
        <v>0</v>
      </c>
      <c r="BB53" s="8">
        <v>0</v>
      </c>
      <c r="BC53" s="8">
        <v>0</v>
      </c>
      <c r="BD53" s="8">
        <v>0</v>
      </c>
      <c r="BE53" s="8">
        <v>0</v>
      </c>
      <c r="BF53" s="8">
        <v>0</v>
      </c>
      <c r="BG53" s="8">
        <v>0</v>
      </c>
      <c r="BH53" s="8">
        <v>0</v>
      </c>
      <c r="BI53" s="8">
        <v>0</v>
      </c>
      <c r="BJ53" s="8">
        <v>0</v>
      </c>
      <c r="BK53" s="8">
        <v>0</v>
      </c>
      <c r="BL53" s="8">
        <v>0</v>
      </c>
      <c r="BM53" s="8">
        <v>0</v>
      </c>
      <c r="BN53" s="8">
        <v>6</v>
      </c>
      <c r="BO53" s="8">
        <v>0</v>
      </c>
      <c r="BP53" s="8">
        <v>0</v>
      </c>
      <c r="BQ53" s="8">
        <v>0</v>
      </c>
      <c r="BR53" s="8">
        <v>0</v>
      </c>
      <c r="BS53" s="8">
        <v>0</v>
      </c>
      <c r="BT53" s="8">
        <v>0</v>
      </c>
      <c r="BU53" s="8">
        <v>0</v>
      </c>
      <c r="BV53" s="8">
        <v>0</v>
      </c>
      <c r="BW53" s="8">
        <v>21</v>
      </c>
      <c r="BX53" s="8">
        <v>0</v>
      </c>
      <c r="BY53" s="8">
        <v>0</v>
      </c>
      <c r="BZ53" s="8">
        <v>34</v>
      </c>
      <c r="CA53" s="8">
        <v>0</v>
      </c>
      <c r="CB53" s="8">
        <v>0</v>
      </c>
      <c r="CC53" s="8">
        <v>0</v>
      </c>
      <c r="CD53" s="8">
        <v>250</v>
      </c>
    </row>
    <row r="54" spans="1:82" x14ac:dyDescent="0.35">
      <c r="A54" s="3">
        <v>50</v>
      </c>
      <c r="B54" s="7" t="s">
        <v>130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4</v>
      </c>
      <c r="AB54" s="8">
        <v>0</v>
      </c>
      <c r="AC54" s="8">
        <v>7</v>
      </c>
      <c r="AD54" s="8">
        <v>0</v>
      </c>
      <c r="AE54" s="8">
        <v>0</v>
      </c>
      <c r="AF54" s="8">
        <v>0</v>
      </c>
      <c r="AG54" s="8">
        <v>0</v>
      </c>
      <c r="AH54" s="8">
        <v>4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0</v>
      </c>
      <c r="AO54" s="8">
        <v>0</v>
      </c>
      <c r="AP54" s="8">
        <v>0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  <c r="AV54" s="8">
        <v>0</v>
      </c>
      <c r="AW54" s="8">
        <v>0</v>
      </c>
      <c r="AX54" s="8">
        <v>0</v>
      </c>
      <c r="AY54" s="8">
        <v>0</v>
      </c>
      <c r="AZ54" s="8">
        <v>0</v>
      </c>
      <c r="BA54" s="8">
        <v>0</v>
      </c>
      <c r="BB54" s="8">
        <v>0</v>
      </c>
      <c r="BC54" s="8">
        <v>0</v>
      </c>
      <c r="BD54" s="8">
        <v>0</v>
      </c>
      <c r="BE54" s="8">
        <v>0</v>
      </c>
      <c r="BF54" s="8">
        <v>0</v>
      </c>
      <c r="BG54" s="8">
        <v>0</v>
      </c>
      <c r="BH54" s="8">
        <v>0</v>
      </c>
      <c r="BI54" s="8">
        <v>0</v>
      </c>
      <c r="BJ54" s="8">
        <v>0</v>
      </c>
      <c r="BK54" s="8">
        <v>0</v>
      </c>
      <c r="BL54" s="8">
        <v>0</v>
      </c>
      <c r="BM54" s="8">
        <v>0</v>
      </c>
      <c r="BN54" s="8">
        <v>0</v>
      </c>
      <c r="BO54" s="8">
        <v>0</v>
      </c>
      <c r="BP54" s="8">
        <v>0</v>
      </c>
      <c r="BQ54" s="8">
        <v>0</v>
      </c>
      <c r="BR54" s="8">
        <v>0</v>
      </c>
      <c r="BS54" s="8">
        <v>0</v>
      </c>
      <c r="BT54" s="8">
        <v>0</v>
      </c>
      <c r="BU54" s="8">
        <v>0</v>
      </c>
      <c r="BV54" s="8">
        <v>0</v>
      </c>
      <c r="BW54" s="8">
        <v>0</v>
      </c>
      <c r="BX54" s="8">
        <v>0</v>
      </c>
      <c r="BY54" s="8">
        <v>0</v>
      </c>
      <c r="BZ54" s="8">
        <v>39</v>
      </c>
      <c r="CA54" s="8">
        <v>0</v>
      </c>
      <c r="CB54" s="8">
        <v>0</v>
      </c>
      <c r="CC54" s="8">
        <v>0</v>
      </c>
      <c r="CD54" s="8">
        <v>55</v>
      </c>
    </row>
    <row r="55" spans="1:82" x14ac:dyDescent="0.35">
      <c r="A55" s="3">
        <v>51</v>
      </c>
      <c r="B55" s="7" t="s">
        <v>126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4</v>
      </c>
      <c r="L55" s="8">
        <v>0</v>
      </c>
      <c r="M55" s="8">
        <v>0</v>
      </c>
      <c r="N55" s="8">
        <v>0</v>
      </c>
      <c r="O55" s="8">
        <v>5</v>
      </c>
      <c r="P55" s="8">
        <v>44</v>
      </c>
      <c r="Q55" s="8">
        <v>0</v>
      </c>
      <c r="R55" s="8">
        <v>0</v>
      </c>
      <c r="S55" s="8">
        <v>0</v>
      </c>
      <c r="T55" s="8">
        <v>3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249</v>
      </c>
      <c r="AC55" s="8">
        <v>0</v>
      </c>
      <c r="AD55" s="8">
        <v>0</v>
      </c>
      <c r="AE55" s="8">
        <v>0</v>
      </c>
      <c r="AF55" s="8">
        <v>0</v>
      </c>
      <c r="AG55" s="8">
        <v>3</v>
      </c>
      <c r="AH55" s="8">
        <v>3</v>
      </c>
      <c r="AI55" s="8">
        <v>0</v>
      </c>
      <c r="AJ55" s="8">
        <v>0</v>
      </c>
      <c r="AK55" s="8">
        <v>9</v>
      </c>
      <c r="AL55" s="8">
        <v>6</v>
      </c>
      <c r="AM55" s="8">
        <v>0</v>
      </c>
      <c r="AN55" s="8">
        <v>0</v>
      </c>
      <c r="AO55" s="8">
        <v>0</v>
      </c>
      <c r="AP55" s="8">
        <v>0</v>
      </c>
      <c r="AQ55" s="8">
        <v>0</v>
      </c>
      <c r="AR55" s="8">
        <v>0</v>
      </c>
      <c r="AS55" s="8">
        <v>0</v>
      </c>
      <c r="AT55" s="8">
        <v>24</v>
      </c>
      <c r="AU55" s="8">
        <v>0</v>
      </c>
      <c r="AV55" s="8">
        <v>0</v>
      </c>
      <c r="AW55" s="8">
        <v>5</v>
      </c>
      <c r="AX55" s="8">
        <v>0</v>
      </c>
      <c r="AY55" s="8">
        <v>8</v>
      </c>
      <c r="AZ55" s="8">
        <v>0</v>
      </c>
      <c r="BA55" s="8">
        <v>0</v>
      </c>
      <c r="BB55" s="8">
        <v>0</v>
      </c>
      <c r="BC55" s="8">
        <v>0</v>
      </c>
      <c r="BD55" s="8">
        <v>0</v>
      </c>
      <c r="BE55" s="8">
        <v>0</v>
      </c>
      <c r="BF55" s="8">
        <v>0</v>
      </c>
      <c r="BG55" s="8">
        <v>0</v>
      </c>
      <c r="BH55" s="8">
        <v>0</v>
      </c>
      <c r="BI55" s="8">
        <v>0</v>
      </c>
      <c r="BJ55" s="8">
        <v>0</v>
      </c>
      <c r="BK55" s="8">
        <v>0</v>
      </c>
      <c r="BL55" s="8">
        <v>0</v>
      </c>
      <c r="BM55" s="8">
        <v>0</v>
      </c>
      <c r="BN55" s="8">
        <v>7</v>
      </c>
      <c r="BO55" s="8">
        <v>0</v>
      </c>
      <c r="BP55" s="8">
        <v>0</v>
      </c>
      <c r="BQ55" s="8">
        <v>0</v>
      </c>
      <c r="BR55" s="8">
        <v>0</v>
      </c>
      <c r="BS55" s="8">
        <v>0</v>
      </c>
      <c r="BT55" s="8">
        <v>0</v>
      </c>
      <c r="BU55" s="8">
        <v>0</v>
      </c>
      <c r="BV55" s="8">
        <v>0</v>
      </c>
      <c r="BW55" s="8">
        <v>10</v>
      </c>
      <c r="BX55" s="8">
        <v>6</v>
      </c>
      <c r="BY55" s="8">
        <v>0</v>
      </c>
      <c r="BZ55" s="8">
        <v>0</v>
      </c>
      <c r="CA55" s="8">
        <v>0</v>
      </c>
      <c r="CB55" s="8">
        <v>0</v>
      </c>
      <c r="CC55" s="8">
        <v>0</v>
      </c>
      <c r="CD55" s="8">
        <v>388</v>
      </c>
    </row>
    <row r="56" spans="1:82" x14ac:dyDescent="0.35">
      <c r="A56" s="3">
        <v>52</v>
      </c>
      <c r="B56" s="7" t="s">
        <v>173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3</v>
      </c>
      <c r="P56" s="8">
        <v>8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  <c r="AG56" s="8">
        <v>0</v>
      </c>
      <c r="AH56" s="8">
        <v>0</v>
      </c>
      <c r="AI56" s="8">
        <v>3</v>
      </c>
      <c r="AJ56" s="8">
        <v>0</v>
      </c>
      <c r="AK56" s="8">
        <v>0</v>
      </c>
      <c r="AL56" s="8">
        <v>0</v>
      </c>
      <c r="AM56" s="8">
        <v>0</v>
      </c>
      <c r="AN56" s="8">
        <v>0</v>
      </c>
      <c r="AO56" s="8">
        <v>0</v>
      </c>
      <c r="AP56" s="8">
        <v>0</v>
      </c>
      <c r="AQ56" s="8">
        <v>0</v>
      </c>
      <c r="AR56" s="8">
        <v>0</v>
      </c>
      <c r="AS56" s="8">
        <v>0</v>
      </c>
      <c r="AT56" s="8">
        <v>11</v>
      </c>
      <c r="AU56" s="8">
        <v>4</v>
      </c>
      <c r="AV56" s="8">
        <v>0</v>
      </c>
      <c r="AW56" s="8">
        <v>0</v>
      </c>
      <c r="AX56" s="8">
        <v>0</v>
      </c>
      <c r="AY56" s="8">
        <v>8</v>
      </c>
      <c r="AZ56" s="8">
        <v>0</v>
      </c>
      <c r="BA56" s="8">
        <v>0</v>
      </c>
      <c r="BB56" s="8">
        <v>0</v>
      </c>
      <c r="BC56" s="8">
        <v>0</v>
      </c>
      <c r="BD56" s="8">
        <v>0</v>
      </c>
      <c r="BE56" s="8">
        <v>0</v>
      </c>
      <c r="BF56" s="8">
        <v>0</v>
      </c>
      <c r="BG56" s="8">
        <v>0</v>
      </c>
      <c r="BH56" s="8">
        <v>0</v>
      </c>
      <c r="BI56" s="8">
        <v>0</v>
      </c>
      <c r="BJ56" s="8">
        <v>0</v>
      </c>
      <c r="BK56" s="8">
        <v>0</v>
      </c>
      <c r="BL56" s="8">
        <v>0</v>
      </c>
      <c r="BM56" s="8">
        <v>0</v>
      </c>
      <c r="BN56" s="8">
        <v>4</v>
      </c>
      <c r="BO56" s="8">
        <v>0</v>
      </c>
      <c r="BP56" s="8">
        <v>0</v>
      </c>
      <c r="BQ56" s="8">
        <v>0</v>
      </c>
      <c r="BR56" s="8">
        <v>0</v>
      </c>
      <c r="BS56" s="8">
        <v>0</v>
      </c>
      <c r="BT56" s="8">
        <v>0</v>
      </c>
      <c r="BU56" s="8">
        <v>0</v>
      </c>
      <c r="BV56" s="8">
        <v>0</v>
      </c>
      <c r="BW56" s="8">
        <v>7</v>
      </c>
      <c r="BX56" s="8">
        <v>0</v>
      </c>
      <c r="BY56" s="8">
        <v>0</v>
      </c>
      <c r="BZ56" s="8">
        <v>6</v>
      </c>
      <c r="CA56" s="8">
        <v>0</v>
      </c>
      <c r="CB56" s="8">
        <v>0</v>
      </c>
      <c r="CC56" s="8">
        <v>0</v>
      </c>
      <c r="CD56" s="8">
        <v>49</v>
      </c>
    </row>
    <row r="57" spans="1:82" x14ac:dyDescent="0.35">
      <c r="A57" s="3">
        <v>53</v>
      </c>
      <c r="B57" s="7" t="s">
        <v>109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28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5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22</v>
      </c>
      <c r="Y57" s="8">
        <v>0</v>
      </c>
      <c r="Z57" s="8">
        <v>0</v>
      </c>
      <c r="AA57" s="8">
        <v>0</v>
      </c>
      <c r="AB57" s="8">
        <v>11</v>
      </c>
      <c r="AC57" s="8">
        <v>3</v>
      </c>
      <c r="AD57" s="8">
        <v>0</v>
      </c>
      <c r="AE57" s="8">
        <v>0</v>
      </c>
      <c r="AF57" s="8">
        <v>0</v>
      </c>
      <c r="AG57" s="8">
        <v>0</v>
      </c>
      <c r="AH57" s="8">
        <v>0</v>
      </c>
      <c r="AI57" s="8">
        <v>0</v>
      </c>
      <c r="AJ57" s="8">
        <v>0</v>
      </c>
      <c r="AK57" s="8">
        <v>8</v>
      </c>
      <c r="AL57" s="8">
        <v>9</v>
      </c>
      <c r="AM57" s="8">
        <v>0</v>
      </c>
      <c r="AN57" s="8">
        <v>0</v>
      </c>
      <c r="AO57" s="8">
        <v>0</v>
      </c>
      <c r="AP57" s="8">
        <v>23</v>
      </c>
      <c r="AQ57" s="8">
        <v>0</v>
      </c>
      <c r="AR57" s="8">
        <v>0</v>
      </c>
      <c r="AS57" s="8">
        <v>0</v>
      </c>
      <c r="AT57" s="8">
        <v>100</v>
      </c>
      <c r="AU57" s="8">
        <v>0</v>
      </c>
      <c r="AV57" s="8">
        <v>0</v>
      </c>
      <c r="AW57" s="8">
        <v>0</v>
      </c>
      <c r="AX57" s="8">
        <v>0</v>
      </c>
      <c r="AY57" s="8">
        <v>26</v>
      </c>
      <c r="AZ57" s="8">
        <v>6</v>
      </c>
      <c r="BA57" s="8">
        <v>0</v>
      </c>
      <c r="BB57" s="8">
        <v>0</v>
      </c>
      <c r="BC57" s="8">
        <v>0</v>
      </c>
      <c r="BD57" s="8">
        <v>0</v>
      </c>
      <c r="BE57" s="8">
        <v>0</v>
      </c>
      <c r="BF57" s="8">
        <v>0</v>
      </c>
      <c r="BG57" s="8">
        <v>0</v>
      </c>
      <c r="BH57" s="8">
        <v>0</v>
      </c>
      <c r="BI57" s="8">
        <v>6</v>
      </c>
      <c r="BJ57" s="8">
        <v>0</v>
      </c>
      <c r="BK57" s="8">
        <v>0</v>
      </c>
      <c r="BL57" s="8">
        <v>0</v>
      </c>
      <c r="BM57" s="8">
        <v>0</v>
      </c>
      <c r="BN57" s="8">
        <v>0</v>
      </c>
      <c r="BO57" s="8">
        <v>0</v>
      </c>
      <c r="BP57" s="8">
        <v>0</v>
      </c>
      <c r="BQ57" s="8">
        <v>0</v>
      </c>
      <c r="BR57" s="8">
        <v>0</v>
      </c>
      <c r="BS57" s="8">
        <v>0</v>
      </c>
      <c r="BT57" s="8">
        <v>3</v>
      </c>
      <c r="BU57" s="8">
        <v>0</v>
      </c>
      <c r="BV57" s="8">
        <v>0</v>
      </c>
      <c r="BW57" s="8">
        <v>13</v>
      </c>
      <c r="BX57" s="8">
        <v>0</v>
      </c>
      <c r="BY57" s="8">
        <v>0</v>
      </c>
      <c r="BZ57" s="8">
        <v>10</v>
      </c>
      <c r="CA57" s="8">
        <v>8</v>
      </c>
      <c r="CB57" s="8">
        <v>0</v>
      </c>
      <c r="CC57" s="8">
        <v>0</v>
      </c>
      <c r="CD57" s="8">
        <v>292</v>
      </c>
    </row>
    <row r="58" spans="1:82" x14ac:dyDescent="0.35">
      <c r="A58" s="3">
        <v>54</v>
      </c>
      <c r="B58" s="7" t="s">
        <v>155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  <c r="AG58" s="8">
        <v>0</v>
      </c>
      <c r="AH58" s="8">
        <v>0</v>
      </c>
      <c r="AI58" s="8">
        <v>0</v>
      </c>
      <c r="AJ58" s="8">
        <v>0</v>
      </c>
      <c r="AK58" s="8">
        <v>0</v>
      </c>
      <c r="AL58" s="8">
        <v>0</v>
      </c>
      <c r="AM58" s="8">
        <v>0</v>
      </c>
      <c r="AN58" s="8">
        <v>0</v>
      </c>
      <c r="AO58" s="8">
        <v>0</v>
      </c>
      <c r="AP58" s="8">
        <v>0</v>
      </c>
      <c r="AQ58" s="8">
        <v>0</v>
      </c>
      <c r="AR58" s="8">
        <v>0</v>
      </c>
      <c r="AS58" s="8">
        <v>0</v>
      </c>
      <c r="AT58" s="8">
        <v>7</v>
      </c>
      <c r="AU58" s="8">
        <v>0</v>
      </c>
      <c r="AV58" s="8">
        <v>0</v>
      </c>
      <c r="AW58" s="8">
        <v>0</v>
      </c>
      <c r="AX58" s="8">
        <v>0</v>
      </c>
      <c r="AY58" s="8">
        <v>3</v>
      </c>
      <c r="AZ58" s="8">
        <v>3</v>
      </c>
      <c r="BA58" s="8">
        <v>0</v>
      </c>
      <c r="BB58" s="8">
        <v>0</v>
      </c>
      <c r="BC58" s="8">
        <v>0</v>
      </c>
      <c r="BD58" s="8">
        <v>0</v>
      </c>
      <c r="BE58" s="8">
        <v>0</v>
      </c>
      <c r="BF58" s="8">
        <v>0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  <c r="BM58" s="8">
        <v>0</v>
      </c>
      <c r="BN58" s="8">
        <v>0</v>
      </c>
      <c r="BO58" s="8">
        <v>0</v>
      </c>
      <c r="BP58" s="8">
        <v>0</v>
      </c>
      <c r="BQ58" s="8">
        <v>0</v>
      </c>
      <c r="BR58" s="8">
        <v>0</v>
      </c>
      <c r="BS58" s="8">
        <v>0</v>
      </c>
      <c r="BT58" s="8">
        <v>0</v>
      </c>
      <c r="BU58" s="8">
        <v>0</v>
      </c>
      <c r="BV58" s="8">
        <v>0</v>
      </c>
      <c r="BW58" s="8">
        <v>0</v>
      </c>
      <c r="BX58" s="8">
        <v>8</v>
      </c>
      <c r="BY58" s="8">
        <v>0</v>
      </c>
      <c r="BZ58" s="8">
        <v>0</v>
      </c>
      <c r="CA58" s="8">
        <v>0</v>
      </c>
      <c r="CB58" s="8">
        <v>0</v>
      </c>
      <c r="CC58" s="8">
        <v>0</v>
      </c>
      <c r="CD58" s="8">
        <v>20</v>
      </c>
    </row>
    <row r="59" spans="1:82" x14ac:dyDescent="0.35">
      <c r="A59" s="3">
        <v>55</v>
      </c>
      <c r="B59" s="7" t="s">
        <v>165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4</v>
      </c>
      <c r="O59" s="8">
        <v>0</v>
      </c>
      <c r="P59" s="8">
        <v>5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  <c r="AG59" s="8">
        <v>0</v>
      </c>
      <c r="AH59" s="8">
        <v>0</v>
      </c>
      <c r="AI59" s="8">
        <v>4</v>
      </c>
      <c r="AJ59" s="8">
        <v>0</v>
      </c>
      <c r="AK59" s="8">
        <v>0</v>
      </c>
      <c r="AL59" s="8">
        <v>0</v>
      </c>
      <c r="AM59" s="8">
        <v>0</v>
      </c>
      <c r="AN59" s="8">
        <v>0</v>
      </c>
      <c r="AO59" s="8">
        <v>0</v>
      </c>
      <c r="AP59" s="8">
        <v>0</v>
      </c>
      <c r="AQ59" s="8">
        <v>0</v>
      </c>
      <c r="AR59" s="8">
        <v>0</v>
      </c>
      <c r="AS59" s="8">
        <v>0</v>
      </c>
      <c r="AT59" s="8">
        <v>5</v>
      </c>
      <c r="AU59" s="8">
        <v>0</v>
      </c>
      <c r="AV59" s="8">
        <v>0</v>
      </c>
      <c r="AW59" s="8">
        <v>0</v>
      </c>
      <c r="AX59" s="8">
        <v>0</v>
      </c>
      <c r="AY59" s="8">
        <v>0</v>
      </c>
      <c r="AZ59" s="8">
        <v>0</v>
      </c>
      <c r="BA59" s="8">
        <v>0</v>
      </c>
      <c r="BB59" s="8">
        <v>0</v>
      </c>
      <c r="BC59" s="8">
        <v>0</v>
      </c>
      <c r="BD59" s="8">
        <v>0</v>
      </c>
      <c r="BE59" s="8">
        <v>0</v>
      </c>
      <c r="BF59" s="8">
        <v>0</v>
      </c>
      <c r="BG59" s="8">
        <v>0</v>
      </c>
      <c r="BH59" s="8">
        <v>0</v>
      </c>
      <c r="BI59" s="8">
        <v>0</v>
      </c>
      <c r="BJ59" s="8">
        <v>0</v>
      </c>
      <c r="BK59" s="8">
        <v>0</v>
      </c>
      <c r="BL59" s="8">
        <v>0</v>
      </c>
      <c r="BM59" s="8">
        <v>0</v>
      </c>
      <c r="BN59" s="8">
        <v>0</v>
      </c>
      <c r="BO59" s="8">
        <v>0</v>
      </c>
      <c r="BP59" s="8">
        <v>0</v>
      </c>
      <c r="BQ59" s="8">
        <v>0</v>
      </c>
      <c r="BR59" s="8">
        <v>0</v>
      </c>
      <c r="BS59" s="8">
        <v>0</v>
      </c>
      <c r="BT59" s="8">
        <v>0</v>
      </c>
      <c r="BU59" s="8">
        <v>0</v>
      </c>
      <c r="BV59" s="8">
        <v>0</v>
      </c>
      <c r="BW59" s="8">
        <v>0</v>
      </c>
      <c r="BX59" s="8">
        <v>0</v>
      </c>
      <c r="BY59" s="8">
        <v>0</v>
      </c>
      <c r="BZ59" s="8">
        <v>0</v>
      </c>
      <c r="CA59" s="8">
        <v>0</v>
      </c>
      <c r="CB59" s="8">
        <v>0</v>
      </c>
      <c r="CC59" s="8">
        <v>0</v>
      </c>
      <c r="CD59" s="8">
        <v>24</v>
      </c>
    </row>
    <row r="60" spans="1:82" x14ac:dyDescent="0.35">
      <c r="A60" s="3">
        <v>56</v>
      </c>
      <c r="B60" s="7" t="s">
        <v>148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4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  <c r="AG60" s="8">
        <v>0</v>
      </c>
      <c r="AH60" s="8">
        <v>0</v>
      </c>
      <c r="AI60" s="8">
        <v>3</v>
      </c>
      <c r="AJ60" s="8">
        <v>0</v>
      </c>
      <c r="AK60" s="8">
        <v>0</v>
      </c>
      <c r="AL60" s="8">
        <v>0</v>
      </c>
      <c r="AM60" s="8">
        <v>0</v>
      </c>
      <c r="AN60" s="8">
        <v>0</v>
      </c>
      <c r="AO60" s="8">
        <v>0</v>
      </c>
      <c r="AP60" s="8">
        <v>0</v>
      </c>
      <c r="AQ60" s="8">
        <v>0</v>
      </c>
      <c r="AR60" s="8">
        <v>0</v>
      </c>
      <c r="AS60" s="8">
        <v>0</v>
      </c>
      <c r="AT60" s="8">
        <v>4</v>
      </c>
      <c r="AU60" s="8">
        <v>5</v>
      </c>
      <c r="AV60" s="8">
        <v>0</v>
      </c>
      <c r="AW60" s="8">
        <v>0</v>
      </c>
      <c r="AX60" s="8">
        <v>0</v>
      </c>
      <c r="AY60" s="8">
        <v>0</v>
      </c>
      <c r="AZ60" s="8">
        <v>0</v>
      </c>
      <c r="BA60" s="8">
        <v>0</v>
      </c>
      <c r="BB60" s="8">
        <v>0</v>
      </c>
      <c r="BC60" s="8">
        <v>0</v>
      </c>
      <c r="BD60" s="8">
        <v>0</v>
      </c>
      <c r="BE60" s="8">
        <v>0</v>
      </c>
      <c r="BF60" s="8">
        <v>0</v>
      </c>
      <c r="BG60" s="8">
        <v>0</v>
      </c>
      <c r="BH60" s="8">
        <v>0</v>
      </c>
      <c r="BI60" s="8">
        <v>0</v>
      </c>
      <c r="BJ60" s="8">
        <v>0</v>
      </c>
      <c r="BK60" s="8">
        <v>0</v>
      </c>
      <c r="BL60" s="8">
        <v>0</v>
      </c>
      <c r="BM60" s="8">
        <v>0</v>
      </c>
      <c r="BN60" s="8">
        <v>0</v>
      </c>
      <c r="BO60" s="8">
        <v>0</v>
      </c>
      <c r="BP60" s="8">
        <v>0</v>
      </c>
      <c r="BQ60" s="8">
        <v>0</v>
      </c>
      <c r="BR60" s="8">
        <v>0</v>
      </c>
      <c r="BS60" s="8">
        <v>0</v>
      </c>
      <c r="BT60" s="8">
        <v>0</v>
      </c>
      <c r="BU60" s="8">
        <v>0</v>
      </c>
      <c r="BV60" s="8">
        <v>0</v>
      </c>
      <c r="BW60" s="8">
        <v>0</v>
      </c>
      <c r="BX60" s="8">
        <v>22</v>
      </c>
      <c r="BY60" s="8">
        <v>0</v>
      </c>
      <c r="BZ60" s="8">
        <v>5</v>
      </c>
      <c r="CA60" s="8">
        <v>0</v>
      </c>
      <c r="CB60" s="8">
        <v>0</v>
      </c>
      <c r="CC60" s="8">
        <v>0</v>
      </c>
      <c r="CD60" s="8">
        <v>53</v>
      </c>
    </row>
    <row r="61" spans="1:82" x14ac:dyDescent="0.35">
      <c r="A61" s="3">
        <v>57</v>
      </c>
      <c r="B61" s="7" t="s">
        <v>118</v>
      </c>
      <c r="C61" s="8">
        <v>0</v>
      </c>
      <c r="D61" s="8">
        <v>0</v>
      </c>
      <c r="E61" s="8">
        <v>0</v>
      </c>
      <c r="F61" s="8">
        <v>6</v>
      </c>
      <c r="G61" s="8">
        <v>0</v>
      </c>
      <c r="H61" s="8">
        <v>0</v>
      </c>
      <c r="I61" s="8">
        <v>0</v>
      </c>
      <c r="J61" s="8">
        <v>0</v>
      </c>
      <c r="K61" s="8">
        <v>7</v>
      </c>
      <c r="L61" s="8">
        <v>0</v>
      </c>
      <c r="M61" s="8">
        <v>0</v>
      </c>
      <c r="N61" s="8">
        <v>0</v>
      </c>
      <c r="O61" s="8">
        <v>0</v>
      </c>
      <c r="P61" s="8">
        <v>5</v>
      </c>
      <c r="Q61" s="8">
        <v>0</v>
      </c>
      <c r="R61" s="8">
        <v>6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3</v>
      </c>
      <c r="Y61" s="8">
        <v>0</v>
      </c>
      <c r="Z61" s="8">
        <v>0</v>
      </c>
      <c r="AA61" s="8">
        <v>0</v>
      </c>
      <c r="AB61" s="8">
        <v>62</v>
      </c>
      <c r="AC61" s="8">
        <v>0</v>
      </c>
      <c r="AD61" s="8">
        <v>4</v>
      </c>
      <c r="AE61" s="8">
        <v>0</v>
      </c>
      <c r="AF61" s="8">
        <v>0</v>
      </c>
      <c r="AG61" s="8">
        <v>0</v>
      </c>
      <c r="AH61" s="8">
        <v>0</v>
      </c>
      <c r="AI61" s="8">
        <v>0</v>
      </c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8">
        <v>3</v>
      </c>
      <c r="AS61" s="8">
        <v>0</v>
      </c>
      <c r="AT61" s="8">
        <v>19</v>
      </c>
      <c r="AU61" s="8">
        <v>0</v>
      </c>
      <c r="AV61" s="8">
        <v>16</v>
      </c>
      <c r="AW61" s="8">
        <v>11</v>
      </c>
      <c r="AX61" s="8">
        <v>3</v>
      </c>
      <c r="AY61" s="8">
        <v>12</v>
      </c>
      <c r="AZ61" s="8">
        <v>0</v>
      </c>
      <c r="BA61" s="8">
        <v>0</v>
      </c>
      <c r="BB61" s="8">
        <v>9</v>
      </c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8">
        <v>0</v>
      </c>
      <c r="BM61" s="8">
        <v>0</v>
      </c>
      <c r="BN61" s="8">
        <v>0</v>
      </c>
      <c r="BO61" s="8">
        <v>0</v>
      </c>
      <c r="BP61" s="8">
        <v>0</v>
      </c>
      <c r="BQ61" s="8">
        <v>11</v>
      </c>
      <c r="BR61" s="8">
        <v>0</v>
      </c>
      <c r="BS61" s="8">
        <v>0</v>
      </c>
      <c r="BT61" s="8">
        <v>0</v>
      </c>
      <c r="BU61" s="8">
        <v>0</v>
      </c>
      <c r="BV61" s="8">
        <v>0</v>
      </c>
      <c r="BW61" s="8">
        <v>6</v>
      </c>
      <c r="BX61" s="8">
        <v>5</v>
      </c>
      <c r="BY61" s="8">
        <v>0</v>
      </c>
      <c r="BZ61" s="8">
        <v>19</v>
      </c>
      <c r="CA61" s="8">
        <v>0</v>
      </c>
      <c r="CB61" s="8">
        <v>0</v>
      </c>
      <c r="CC61" s="8">
        <v>0</v>
      </c>
      <c r="CD61" s="8">
        <v>208</v>
      </c>
    </row>
    <row r="62" spans="1:82" x14ac:dyDescent="0.35">
      <c r="A62" s="3">
        <v>58</v>
      </c>
      <c r="B62" s="7" t="s">
        <v>106</v>
      </c>
      <c r="C62" s="8">
        <v>0</v>
      </c>
      <c r="D62" s="8">
        <v>0</v>
      </c>
      <c r="E62" s="8">
        <v>27</v>
      </c>
      <c r="F62" s="8">
        <v>25</v>
      </c>
      <c r="G62" s="8">
        <v>0</v>
      </c>
      <c r="H62" s="8">
        <v>0</v>
      </c>
      <c r="I62" s="8">
        <v>4</v>
      </c>
      <c r="J62" s="8">
        <v>6</v>
      </c>
      <c r="K62" s="8">
        <v>4</v>
      </c>
      <c r="L62" s="8">
        <v>9</v>
      </c>
      <c r="M62" s="8">
        <v>4</v>
      </c>
      <c r="N62" s="8">
        <v>3</v>
      </c>
      <c r="O62" s="8">
        <v>6</v>
      </c>
      <c r="P62" s="8">
        <v>79</v>
      </c>
      <c r="Q62" s="8">
        <v>0</v>
      </c>
      <c r="R62" s="8">
        <v>0</v>
      </c>
      <c r="S62" s="8">
        <v>0</v>
      </c>
      <c r="T62" s="8">
        <v>13</v>
      </c>
      <c r="U62" s="8">
        <v>5</v>
      </c>
      <c r="V62" s="8">
        <v>19</v>
      </c>
      <c r="W62" s="8">
        <v>0</v>
      </c>
      <c r="X62" s="8">
        <v>18</v>
      </c>
      <c r="Y62" s="8">
        <v>0</v>
      </c>
      <c r="Z62" s="8">
        <v>0</v>
      </c>
      <c r="AA62" s="8">
        <v>26</v>
      </c>
      <c r="AB62" s="8">
        <v>31</v>
      </c>
      <c r="AC62" s="8">
        <v>83</v>
      </c>
      <c r="AD62" s="8">
        <v>40</v>
      </c>
      <c r="AE62" s="8">
        <v>0</v>
      </c>
      <c r="AF62" s="8">
        <v>0</v>
      </c>
      <c r="AG62" s="8">
        <v>3</v>
      </c>
      <c r="AH62" s="8">
        <v>4</v>
      </c>
      <c r="AI62" s="8">
        <v>31</v>
      </c>
      <c r="AJ62" s="8">
        <v>0</v>
      </c>
      <c r="AK62" s="8">
        <v>16</v>
      </c>
      <c r="AL62" s="8">
        <v>22</v>
      </c>
      <c r="AM62" s="8">
        <v>35</v>
      </c>
      <c r="AN62" s="8">
        <v>0</v>
      </c>
      <c r="AO62" s="8">
        <v>0</v>
      </c>
      <c r="AP62" s="8">
        <v>0</v>
      </c>
      <c r="AQ62" s="8">
        <v>0</v>
      </c>
      <c r="AR62" s="8">
        <v>3</v>
      </c>
      <c r="AS62" s="8">
        <v>3</v>
      </c>
      <c r="AT62" s="8">
        <v>103</v>
      </c>
      <c r="AU62" s="8">
        <v>19</v>
      </c>
      <c r="AV62" s="8">
        <v>8</v>
      </c>
      <c r="AW62" s="8">
        <v>0</v>
      </c>
      <c r="AX62" s="8">
        <v>0</v>
      </c>
      <c r="AY62" s="8">
        <v>44</v>
      </c>
      <c r="AZ62" s="8">
        <v>5</v>
      </c>
      <c r="BA62" s="8">
        <v>0</v>
      </c>
      <c r="BB62" s="8">
        <v>23</v>
      </c>
      <c r="BC62" s="8">
        <v>3</v>
      </c>
      <c r="BD62" s="8">
        <v>0</v>
      </c>
      <c r="BE62" s="8">
        <v>0</v>
      </c>
      <c r="BF62" s="8">
        <v>4</v>
      </c>
      <c r="BG62" s="8">
        <v>0</v>
      </c>
      <c r="BH62" s="8">
        <v>0</v>
      </c>
      <c r="BI62" s="8">
        <v>3</v>
      </c>
      <c r="BJ62" s="8">
        <v>0</v>
      </c>
      <c r="BK62" s="8">
        <v>0</v>
      </c>
      <c r="BL62" s="8">
        <v>3</v>
      </c>
      <c r="BM62" s="8">
        <v>3</v>
      </c>
      <c r="BN62" s="8">
        <v>18</v>
      </c>
      <c r="BO62" s="8">
        <v>0</v>
      </c>
      <c r="BP62" s="8">
        <v>0</v>
      </c>
      <c r="BQ62" s="8">
        <v>0</v>
      </c>
      <c r="BR62" s="8">
        <v>0</v>
      </c>
      <c r="BS62" s="8">
        <v>8</v>
      </c>
      <c r="BT62" s="8">
        <v>0</v>
      </c>
      <c r="BU62" s="8">
        <v>4</v>
      </c>
      <c r="BV62" s="8">
        <v>0</v>
      </c>
      <c r="BW62" s="8">
        <v>49</v>
      </c>
      <c r="BX62" s="8">
        <v>74</v>
      </c>
      <c r="BY62" s="8">
        <v>0</v>
      </c>
      <c r="BZ62" s="8">
        <v>75</v>
      </c>
      <c r="CA62" s="8">
        <v>0</v>
      </c>
      <c r="CB62" s="8">
        <v>11</v>
      </c>
      <c r="CC62" s="8">
        <v>0</v>
      </c>
      <c r="CD62" s="8">
        <v>996</v>
      </c>
    </row>
    <row r="63" spans="1:82" x14ac:dyDescent="0.35">
      <c r="A63" s="3">
        <v>59</v>
      </c>
      <c r="B63" s="7" t="s">
        <v>97</v>
      </c>
      <c r="C63" s="8">
        <v>0</v>
      </c>
      <c r="D63" s="8">
        <v>0</v>
      </c>
      <c r="E63" s="8">
        <v>15</v>
      </c>
      <c r="F63" s="8">
        <v>70</v>
      </c>
      <c r="G63" s="8">
        <v>0</v>
      </c>
      <c r="H63" s="8">
        <v>16</v>
      </c>
      <c r="I63" s="8">
        <v>110</v>
      </c>
      <c r="J63" s="8">
        <v>3</v>
      </c>
      <c r="K63" s="8">
        <v>509</v>
      </c>
      <c r="L63" s="8">
        <v>23</v>
      </c>
      <c r="M63" s="8">
        <v>0</v>
      </c>
      <c r="N63" s="8">
        <v>0</v>
      </c>
      <c r="O63" s="8">
        <v>34</v>
      </c>
      <c r="P63" s="8">
        <v>108</v>
      </c>
      <c r="Q63" s="8">
        <v>0</v>
      </c>
      <c r="R63" s="8">
        <v>19</v>
      </c>
      <c r="S63" s="8">
        <v>0</v>
      </c>
      <c r="T63" s="8">
        <v>57</v>
      </c>
      <c r="U63" s="8">
        <v>3</v>
      </c>
      <c r="V63" s="8">
        <v>27</v>
      </c>
      <c r="W63" s="8">
        <v>0</v>
      </c>
      <c r="X63" s="8">
        <v>234</v>
      </c>
      <c r="Y63" s="8">
        <v>0</v>
      </c>
      <c r="Z63" s="8">
        <v>0</v>
      </c>
      <c r="AA63" s="8">
        <v>13</v>
      </c>
      <c r="AB63" s="8">
        <v>66</v>
      </c>
      <c r="AC63" s="8">
        <v>47</v>
      </c>
      <c r="AD63" s="8">
        <v>17</v>
      </c>
      <c r="AE63" s="8">
        <v>3</v>
      </c>
      <c r="AF63" s="8">
        <v>0</v>
      </c>
      <c r="AG63" s="8">
        <v>16</v>
      </c>
      <c r="AH63" s="8">
        <v>0</v>
      </c>
      <c r="AI63" s="8">
        <v>16</v>
      </c>
      <c r="AJ63" s="8">
        <v>0</v>
      </c>
      <c r="AK63" s="8">
        <v>82</v>
      </c>
      <c r="AL63" s="8">
        <v>140</v>
      </c>
      <c r="AM63" s="8">
        <v>6</v>
      </c>
      <c r="AN63" s="8">
        <v>0</v>
      </c>
      <c r="AO63" s="8">
        <v>8</v>
      </c>
      <c r="AP63" s="8">
        <v>338</v>
      </c>
      <c r="AQ63" s="8">
        <v>3</v>
      </c>
      <c r="AR63" s="8">
        <v>25</v>
      </c>
      <c r="AS63" s="8">
        <v>88</v>
      </c>
      <c r="AT63" s="8">
        <v>1165</v>
      </c>
      <c r="AU63" s="8">
        <v>13</v>
      </c>
      <c r="AV63" s="8">
        <v>33</v>
      </c>
      <c r="AW63" s="8">
        <v>4</v>
      </c>
      <c r="AX63" s="8">
        <v>12</v>
      </c>
      <c r="AY63" s="8">
        <v>782</v>
      </c>
      <c r="AZ63" s="8">
        <v>39</v>
      </c>
      <c r="BA63" s="8">
        <v>0</v>
      </c>
      <c r="BB63" s="8">
        <v>42</v>
      </c>
      <c r="BC63" s="8">
        <v>18</v>
      </c>
      <c r="BD63" s="8">
        <v>0</v>
      </c>
      <c r="BE63" s="8">
        <v>0</v>
      </c>
      <c r="BF63" s="8">
        <v>5</v>
      </c>
      <c r="BG63" s="8">
        <v>12</v>
      </c>
      <c r="BH63" s="8">
        <v>7</v>
      </c>
      <c r="BI63" s="8">
        <v>54</v>
      </c>
      <c r="BJ63" s="8">
        <v>0</v>
      </c>
      <c r="BK63" s="8">
        <v>0</v>
      </c>
      <c r="BL63" s="8">
        <v>0</v>
      </c>
      <c r="BM63" s="8">
        <v>0</v>
      </c>
      <c r="BN63" s="8">
        <v>188</v>
      </c>
      <c r="BO63" s="8">
        <v>0</v>
      </c>
      <c r="BP63" s="8">
        <v>0</v>
      </c>
      <c r="BQ63" s="8">
        <v>16</v>
      </c>
      <c r="BR63" s="8">
        <v>0</v>
      </c>
      <c r="BS63" s="8">
        <v>0</v>
      </c>
      <c r="BT63" s="8">
        <v>3</v>
      </c>
      <c r="BU63" s="8">
        <v>4</v>
      </c>
      <c r="BV63" s="8">
        <v>0</v>
      </c>
      <c r="BW63" s="8">
        <v>578</v>
      </c>
      <c r="BX63" s="8">
        <v>57</v>
      </c>
      <c r="BY63" s="8">
        <v>0</v>
      </c>
      <c r="BZ63" s="8">
        <v>180</v>
      </c>
      <c r="CA63" s="8">
        <v>36</v>
      </c>
      <c r="CB63" s="8">
        <v>46</v>
      </c>
      <c r="CC63" s="8">
        <v>0</v>
      </c>
      <c r="CD63" s="8">
        <v>5389</v>
      </c>
    </row>
    <row r="64" spans="1:82" x14ac:dyDescent="0.35">
      <c r="A64" s="3">
        <v>60</v>
      </c>
      <c r="B64" s="7" t="s">
        <v>171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3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8">
        <v>9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8">
        <v>0</v>
      </c>
      <c r="AJ64" s="8">
        <v>0</v>
      </c>
      <c r="AK64" s="8">
        <v>0</v>
      </c>
      <c r="AL64" s="8">
        <v>0</v>
      </c>
      <c r="AM64" s="8">
        <v>0</v>
      </c>
      <c r="AN64" s="8">
        <v>0</v>
      </c>
      <c r="AO64" s="8">
        <v>0</v>
      </c>
      <c r="AP64" s="8">
        <v>0</v>
      </c>
      <c r="AQ64" s="8">
        <v>0</v>
      </c>
      <c r="AR64" s="8">
        <v>0</v>
      </c>
      <c r="AS64" s="8">
        <v>0</v>
      </c>
      <c r="AT64" s="8">
        <v>0</v>
      </c>
      <c r="AU64" s="8">
        <v>0</v>
      </c>
      <c r="AV64" s="8">
        <v>0</v>
      </c>
      <c r="AW64" s="8">
        <v>0</v>
      </c>
      <c r="AX64" s="8">
        <v>0</v>
      </c>
      <c r="AY64" s="8">
        <v>0</v>
      </c>
      <c r="AZ64" s="8">
        <v>0</v>
      </c>
      <c r="BA64" s="8">
        <v>0</v>
      </c>
      <c r="BB64" s="8">
        <v>0</v>
      </c>
      <c r="BC64" s="8">
        <v>0</v>
      </c>
      <c r="BD64" s="8">
        <v>0</v>
      </c>
      <c r="BE64" s="8">
        <v>0</v>
      </c>
      <c r="BF64" s="8">
        <v>0</v>
      </c>
      <c r="BG64" s="8">
        <v>0</v>
      </c>
      <c r="BH64" s="8">
        <v>0</v>
      </c>
      <c r="BI64" s="8">
        <v>0</v>
      </c>
      <c r="BJ64" s="8">
        <v>0</v>
      </c>
      <c r="BK64" s="8">
        <v>0</v>
      </c>
      <c r="BL64" s="8">
        <v>0</v>
      </c>
      <c r="BM64" s="8">
        <v>0</v>
      </c>
      <c r="BN64" s="8">
        <v>0</v>
      </c>
      <c r="BO64" s="8">
        <v>0</v>
      </c>
      <c r="BP64" s="8">
        <v>0</v>
      </c>
      <c r="BQ64" s="8">
        <v>0</v>
      </c>
      <c r="BR64" s="8">
        <v>0</v>
      </c>
      <c r="BS64" s="8">
        <v>0</v>
      </c>
      <c r="BT64" s="8">
        <v>0</v>
      </c>
      <c r="BU64" s="8">
        <v>0</v>
      </c>
      <c r="BV64" s="8">
        <v>0</v>
      </c>
      <c r="BW64" s="8">
        <v>0</v>
      </c>
      <c r="BX64" s="8">
        <v>0</v>
      </c>
      <c r="BY64" s="8">
        <v>0</v>
      </c>
      <c r="BZ64" s="8">
        <v>4</v>
      </c>
      <c r="CA64" s="8">
        <v>0</v>
      </c>
      <c r="CB64" s="8">
        <v>0</v>
      </c>
      <c r="CC64" s="8">
        <v>0</v>
      </c>
      <c r="CD64" s="8">
        <v>15</v>
      </c>
    </row>
    <row r="65" spans="1:82" x14ac:dyDescent="0.35">
      <c r="A65" s="3">
        <v>61</v>
      </c>
      <c r="B65" s="7" t="s">
        <v>146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4</v>
      </c>
      <c r="L65" s="8">
        <v>0</v>
      </c>
      <c r="M65" s="8">
        <v>0</v>
      </c>
      <c r="N65" s="8">
        <v>0</v>
      </c>
      <c r="O65" s="8">
        <v>0</v>
      </c>
      <c r="P65" s="8">
        <v>5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3</v>
      </c>
      <c r="AD65" s="8">
        <v>0</v>
      </c>
      <c r="AE65" s="8">
        <v>0</v>
      </c>
      <c r="AF65" s="8">
        <v>0</v>
      </c>
      <c r="AG65" s="8">
        <v>0</v>
      </c>
      <c r="AH65" s="8">
        <v>0</v>
      </c>
      <c r="AI65" s="8">
        <v>0</v>
      </c>
      <c r="AJ65" s="8">
        <v>0</v>
      </c>
      <c r="AK65" s="8">
        <v>0</v>
      </c>
      <c r="AL65" s="8">
        <v>0</v>
      </c>
      <c r="AM65" s="8">
        <v>0</v>
      </c>
      <c r="AN65" s="8">
        <v>0</v>
      </c>
      <c r="AO65" s="8">
        <v>0</v>
      </c>
      <c r="AP65" s="8">
        <v>0</v>
      </c>
      <c r="AQ65" s="8">
        <v>0</v>
      </c>
      <c r="AR65" s="8">
        <v>0</v>
      </c>
      <c r="AS65" s="8">
        <v>0</v>
      </c>
      <c r="AT65" s="8">
        <v>0</v>
      </c>
      <c r="AU65" s="8">
        <v>0</v>
      </c>
      <c r="AV65" s="8">
        <v>0</v>
      </c>
      <c r="AW65" s="8">
        <v>0</v>
      </c>
      <c r="AX65" s="8">
        <v>0</v>
      </c>
      <c r="AY65" s="8">
        <v>0</v>
      </c>
      <c r="AZ65" s="8">
        <v>0</v>
      </c>
      <c r="BA65" s="8">
        <v>0</v>
      </c>
      <c r="BB65" s="8">
        <v>0</v>
      </c>
      <c r="BC65" s="8">
        <v>0</v>
      </c>
      <c r="BD65" s="8">
        <v>0</v>
      </c>
      <c r="BE65" s="8">
        <v>0</v>
      </c>
      <c r="BF65" s="8">
        <v>0</v>
      </c>
      <c r="BG65" s="8">
        <v>0</v>
      </c>
      <c r="BH65" s="8">
        <v>0</v>
      </c>
      <c r="BI65" s="8">
        <v>0</v>
      </c>
      <c r="BJ65" s="8">
        <v>0</v>
      </c>
      <c r="BK65" s="8">
        <v>0</v>
      </c>
      <c r="BL65" s="8">
        <v>0</v>
      </c>
      <c r="BM65" s="8">
        <v>0</v>
      </c>
      <c r="BN65" s="8">
        <v>0</v>
      </c>
      <c r="BO65" s="8">
        <v>0</v>
      </c>
      <c r="BP65" s="8">
        <v>0</v>
      </c>
      <c r="BQ65" s="8">
        <v>0</v>
      </c>
      <c r="BR65" s="8">
        <v>0</v>
      </c>
      <c r="BS65" s="8">
        <v>0</v>
      </c>
      <c r="BT65" s="8">
        <v>0</v>
      </c>
      <c r="BU65" s="8">
        <v>0</v>
      </c>
      <c r="BV65" s="8">
        <v>0</v>
      </c>
      <c r="BW65" s="8">
        <v>0</v>
      </c>
      <c r="BX65" s="8">
        <v>0</v>
      </c>
      <c r="BY65" s="8">
        <v>0</v>
      </c>
      <c r="BZ65" s="8">
        <v>3</v>
      </c>
      <c r="CA65" s="8">
        <v>0</v>
      </c>
      <c r="CB65" s="8">
        <v>0</v>
      </c>
      <c r="CC65" s="8">
        <v>0</v>
      </c>
      <c r="CD65" s="8">
        <v>29</v>
      </c>
    </row>
    <row r="66" spans="1:82" x14ac:dyDescent="0.35">
      <c r="A66" s="3">
        <v>62</v>
      </c>
      <c r="B66" s="7" t="s">
        <v>132</v>
      </c>
      <c r="C66" s="8">
        <v>0</v>
      </c>
      <c r="D66" s="8">
        <v>0</v>
      </c>
      <c r="E66" s="8">
        <v>0</v>
      </c>
      <c r="F66" s="8">
        <v>3</v>
      </c>
      <c r="G66" s="8">
        <v>0</v>
      </c>
      <c r="H66" s="8">
        <v>0</v>
      </c>
      <c r="I66" s="8">
        <v>0</v>
      </c>
      <c r="J66" s="8">
        <v>0</v>
      </c>
      <c r="K66" s="8">
        <v>8</v>
      </c>
      <c r="L66" s="8">
        <v>0</v>
      </c>
      <c r="M66" s="8">
        <v>0</v>
      </c>
      <c r="N66" s="8">
        <v>0</v>
      </c>
      <c r="O66" s="8">
        <v>4</v>
      </c>
      <c r="P66" s="8">
        <v>7</v>
      </c>
      <c r="Q66" s="8">
        <v>0</v>
      </c>
      <c r="R66" s="8">
        <v>0</v>
      </c>
      <c r="S66" s="8">
        <v>0</v>
      </c>
      <c r="T66" s="8">
        <v>8</v>
      </c>
      <c r="U66" s="8">
        <v>0</v>
      </c>
      <c r="V66" s="8">
        <v>3</v>
      </c>
      <c r="W66" s="8">
        <v>0</v>
      </c>
      <c r="X66" s="8">
        <v>22</v>
      </c>
      <c r="Y66" s="8">
        <v>0</v>
      </c>
      <c r="Z66" s="8">
        <v>0</v>
      </c>
      <c r="AA66" s="8">
        <v>0</v>
      </c>
      <c r="AB66" s="8">
        <v>7</v>
      </c>
      <c r="AC66" s="8">
        <v>11</v>
      </c>
      <c r="AD66" s="8">
        <v>3</v>
      </c>
      <c r="AE66" s="8">
        <v>0</v>
      </c>
      <c r="AF66" s="8">
        <v>0</v>
      </c>
      <c r="AG66" s="8">
        <v>0</v>
      </c>
      <c r="AH66" s="8">
        <v>0</v>
      </c>
      <c r="AI66" s="8">
        <v>0</v>
      </c>
      <c r="AJ66" s="8">
        <v>0</v>
      </c>
      <c r="AK66" s="8">
        <v>0</v>
      </c>
      <c r="AL66" s="8">
        <v>7</v>
      </c>
      <c r="AM66" s="8">
        <v>0</v>
      </c>
      <c r="AN66" s="8">
        <v>0</v>
      </c>
      <c r="AO66" s="8">
        <v>0</v>
      </c>
      <c r="AP66" s="8">
        <v>4</v>
      </c>
      <c r="AQ66" s="8">
        <v>0</v>
      </c>
      <c r="AR66" s="8">
        <v>0</v>
      </c>
      <c r="AS66" s="8">
        <v>0</v>
      </c>
      <c r="AT66" s="8">
        <v>97</v>
      </c>
      <c r="AU66" s="8">
        <v>0</v>
      </c>
      <c r="AV66" s="8">
        <v>0</v>
      </c>
      <c r="AW66" s="8">
        <v>0</v>
      </c>
      <c r="AX66" s="8">
        <v>0</v>
      </c>
      <c r="AY66" s="8">
        <v>49</v>
      </c>
      <c r="AZ66" s="8">
        <v>7</v>
      </c>
      <c r="BA66" s="8">
        <v>0</v>
      </c>
      <c r="BB66" s="8">
        <v>0</v>
      </c>
      <c r="BC66" s="8">
        <v>0</v>
      </c>
      <c r="BD66" s="8">
        <v>0</v>
      </c>
      <c r="BE66" s="8">
        <v>0</v>
      </c>
      <c r="BF66" s="8">
        <v>0</v>
      </c>
      <c r="BG66" s="8">
        <v>0</v>
      </c>
      <c r="BH66" s="8">
        <v>0</v>
      </c>
      <c r="BI66" s="8">
        <v>3</v>
      </c>
      <c r="BJ66" s="8">
        <v>0</v>
      </c>
      <c r="BK66" s="8">
        <v>0</v>
      </c>
      <c r="BL66" s="8">
        <v>0</v>
      </c>
      <c r="BM66" s="8">
        <v>0</v>
      </c>
      <c r="BN66" s="8">
        <v>12</v>
      </c>
      <c r="BO66" s="8">
        <v>0</v>
      </c>
      <c r="BP66" s="8">
        <v>0</v>
      </c>
      <c r="BQ66" s="8">
        <v>0</v>
      </c>
      <c r="BR66" s="8">
        <v>0</v>
      </c>
      <c r="BS66" s="8">
        <v>0</v>
      </c>
      <c r="BT66" s="8">
        <v>0</v>
      </c>
      <c r="BU66" s="8">
        <v>0</v>
      </c>
      <c r="BV66" s="8">
        <v>0</v>
      </c>
      <c r="BW66" s="8">
        <v>10</v>
      </c>
      <c r="BX66" s="8">
        <v>6</v>
      </c>
      <c r="BY66" s="8">
        <v>0</v>
      </c>
      <c r="BZ66" s="8">
        <v>16</v>
      </c>
      <c r="CA66" s="8">
        <v>0</v>
      </c>
      <c r="CB66" s="8">
        <v>0</v>
      </c>
      <c r="CC66" s="8">
        <v>0</v>
      </c>
      <c r="CD66" s="8">
        <v>296</v>
      </c>
    </row>
    <row r="67" spans="1:82" x14ac:dyDescent="0.35">
      <c r="A67" s="3">
        <v>63</v>
      </c>
      <c r="B67" s="7" t="s">
        <v>151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11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6</v>
      </c>
      <c r="Y67" s="8">
        <v>0</v>
      </c>
      <c r="Z67" s="8">
        <v>0</v>
      </c>
      <c r="AA67" s="8">
        <v>0</v>
      </c>
      <c r="AB67" s="8">
        <v>3</v>
      </c>
      <c r="AC67" s="8">
        <v>0</v>
      </c>
      <c r="AD67" s="8">
        <v>0</v>
      </c>
      <c r="AE67" s="8">
        <v>0</v>
      </c>
      <c r="AF67" s="8">
        <v>0</v>
      </c>
      <c r="AG67" s="8">
        <v>0</v>
      </c>
      <c r="AH67" s="8">
        <v>0</v>
      </c>
      <c r="AI67" s="8">
        <v>0</v>
      </c>
      <c r="AJ67" s="8">
        <v>0</v>
      </c>
      <c r="AK67" s="8">
        <v>0</v>
      </c>
      <c r="AL67" s="8">
        <v>6</v>
      </c>
      <c r="AM67" s="8">
        <v>0</v>
      </c>
      <c r="AN67" s="8">
        <v>0</v>
      </c>
      <c r="AO67" s="8">
        <v>0</v>
      </c>
      <c r="AP67" s="8">
        <v>5</v>
      </c>
      <c r="AQ67" s="8">
        <v>0</v>
      </c>
      <c r="AR67" s="8">
        <v>0</v>
      </c>
      <c r="AS67" s="8">
        <v>0</v>
      </c>
      <c r="AT67" s="8">
        <v>7</v>
      </c>
      <c r="AU67" s="8">
        <v>0</v>
      </c>
      <c r="AV67" s="8">
        <v>0</v>
      </c>
      <c r="AW67" s="8">
        <v>0</v>
      </c>
      <c r="AX67" s="8">
        <v>0</v>
      </c>
      <c r="AY67" s="8">
        <v>5</v>
      </c>
      <c r="AZ67" s="8">
        <v>0</v>
      </c>
      <c r="BA67" s="8">
        <v>0</v>
      </c>
      <c r="BB67" s="8">
        <v>0</v>
      </c>
      <c r="BC67" s="8">
        <v>0</v>
      </c>
      <c r="BD67" s="8">
        <v>0</v>
      </c>
      <c r="BE67" s="8">
        <v>0</v>
      </c>
      <c r="BF67" s="8">
        <v>0</v>
      </c>
      <c r="BG67" s="8">
        <v>0</v>
      </c>
      <c r="BH67" s="8">
        <v>0</v>
      </c>
      <c r="BI67" s="8">
        <v>0</v>
      </c>
      <c r="BJ67" s="8">
        <v>0</v>
      </c>
      <c r="BK67" s="8">
        <v>0</v>
      </c>
      <c r="BL67" s="8">
        <v>0</v>
      </c>
      <c r="BM67" s="8">
        <v>0</v>
      </c>
      <c r="BN67" s="8">
        <v>3</v>
      </c>
      <c r="BO67" s="8">
        <v>0</v>
      </c>
      <c r="BP67" s="8">
        <v>0</v>
      </c>
      <c r="BQ67" s="8">
        <v>0</v>
      </c>
      <c r="BR67" s="8">
        <v>0</v>
      </c>
      <c r="BS67" s="8">
        <v>0</v>
      </c>
      <c r="BT67" s="8">
        <v>0</v>
      </c>
      <c r="BU67" s="8">
        <v>0</v>
      </c>
      <c r="BV67" s="8">
        <v>0</v>
      </c>
      <c r="BW67" s="8">
        <v>6</v>
      </c>
      <c r="BX67" s="8">
        <v>0</v>
      </c>
      <c r="BY67" s="8">
        <v>0</v>
      </c>
      <c r="BZ67" s="8">
        <v>0</v>
      </c>
      <c r="CA67" s="8">
        <v>0</v>
      </c>
      <c r="CB67" s="8">
        <v>0</v>
      </c>
      <c r="CC67" s="8">
        <v>0</v>
      </c>
      <c r="CD67" s="8">
        <v>70</v>
      </c>
    </row>
    <row r="68" spans="1:82" x14ac:dyDescent="0.35">
      <c r="A68" s="3">
        <v>64</v>
      </c>
      <c r="B68" s="7" t="s">
        <v>125</v>
      </c>
      <c r="C68" s="8">
        <v>0</v>
      </c>
      <c r="D68" s="8">
        <v>0</v>
      </c>
      <c r="E68" s="8">
        <v>13</v>
      </c>
      <c r="F68" s="8">
        <v>4</v>
      </c>
      <c r="G68" s="8">
        <v>0</v>
      </c>
      <c r="H68" s="8">
        <v>0</v>
      </c>
      <c r="I68" s="8">
        <v>3</v>
      </c>
      <c r="J68" s="8">
        <v>0</v>
      </c>
      <c r="K68" s="8">
        <v>8</v>
      </c>
      <c r="L68" s="8">
        <v>61</v>
      </c>
      <c r="M68" s="8">
        <v>0</v>
      </c>
      <c r="N68" s="8">
        <v>0</v>
      </c>
      <c r="O68" s="8">
        <v>0</v>
      </c>
      <c r="P68" s="8">
        <v>19</v>
      </c>
      <c r="Q68" s="8">
        <v>0</v>
      </c>
      <c r="R68" s="8">
        <v>0</v>
      </c>
      <c r="S68" s="8">
        <v>0</v>
      </c>
      <c r="T68" s="8">
        <v>49</v>
      </c>
      <c r="U68" s="8">
        <v>0</v>
      </c>
      <c r="V68" s="8">
        <v>3</v>
      </c>
      <c r="W68" s="8">
        <v>0</v>
      </c>
      <c r="X68" s="8">
        <v>26</v>
      </c>
      <c r="Y68" s="8">
        <v>0</v>
      </c>
      <c r="Z68" s="8">
        <v>0</v>
      </c>
      <c r="AA68" s="8">
        <v>11</v>
      </c>
      <c r="AB68" s="8">
        <v>11</v>
      </c>
      <c r="AC68" s="8">
        <v>12</v>
      </c>
      <c r="AD68" s="8">
        <v>8</v>
      </c>
      <c r="AE68" s="8">
        <v>0</v>
      </c>
      <c r="AF68" s="8">
        <v>0</v>
      </c>
      <c r="AG68" s="8">
        <v>15</v>
      </c>
      <c r="AH68" s="8">
        <v>5</v>
      </c>
      <c r="AI68" s="8">
        <v>94</v>
      </c>
      <c r="AJ68" s="8">
        <v>0</v>
      </c>
      <c r="AK68" s="8">
        <v>7</v>
      </c>
      <c r="AL68" s="8">
        <v>5</v>
      </c>
      <c r="AM68" s="8">
        <v>3</v>
      </c>
      <c r="AN68" s="8">
        <v>0</v>
      </c>
      <c r="AO68" s="8">
        <v>0</v>
      </c>
      <c r="AP68" s="8">
        <v>0</v>
      </c>
      <c r="AQ68" s="8">
        <v>0</v>
      </c>
      <c r="AR68" s="8">
        <v>25</v>
      </c>
      <c r="AS68" s="8">
        <v>8</v>
      </c>
      <c r="AT68" s="8">
        <v>74</v>
      </c>
      <c r="AU68" s="8">
        <v>3</v>
      </c>
      <c r="AV68" s="8">
        <v>0</v>
      </c>
      <c r="AW68" s="8">
        <v>0</v>
      </c>
      <c r="AX68" s="8">
        <v>0</v>
      </c>
      <c r="AY68" s="8">
        <v>33</v>
      </c>
      <c r="AZ68" s="8">
        <v>24</v>
      </c>
      <c r="BA68" s="8">
        <v>0</v>
      </c>
      <c r="BB68" s="8">
        <v>209</v>
      </c>
      <c r="BC68" s="8">
        <v>0</v>
      </c>
      <c r="BD68" s="8">
        <v>0</v>
      </c>
      <c r="BE68" s="8">
        <v>0</v>
      </c>
      <c r="BF68" s="8">
        <v>0</v>
      </c>
      <c r="BG68" s="8">
        <v>0</v>
      </c>
      <c r="BH68" s="8">
        <v>0</v>
      </c>
      <c r="BI68" s="8">
        <v>9</v>
      </c>
      <c r="BJ68" s="8">
        <v>0</v>
      </c>
      <c r="BK68" s="8">
        <v>0</v>
      </c>
      <c r="BL68" s="8">
        <v>0</v>
      </c>
      <c r="BM68" s="8">
        <v>0</v>
      </c>
      <c r="BN68" s="8">
        <v>11</v>
      </c>
      <c r="BO68" s="8">
        <v>0</v>
      </c>
      <c r="BP68" s="8">
        <v>0</v>
      </c>
      <c r="BQ68" s="8">
        <v>0</v>
      </c>
      <c r="BR68" s="8">
        <v>0</v>
      </c>
      <c r="BS68" s="8">
        <v>0</v>
      </c>
      <c r="BT68" s="8">
        <v>0</v>
      </c>
      <c r="BU68" s="8">
        <v>0</v>
      </c>
      <c r="BV68" s="8">
        <v>0</v>
      </c>
      <c r="BW68" s="8">
        <v>24</v>
      </c>
      <c r="BX68" s="8">
        <v>48</v>
      </c>
      <c r="BY68" s="8">
        <v>8</v>
      </c>
      <c r="BZ68" s="8">
        <v>49</v>
      </c>
      <c r="CA68" s="8">
        <v>7</v>
      </c>
      <c r="CB68" s="8">
        <v>0</v>
      </c>
      <c r="CC68" s="8">
        <v>0</v>
      </c>
      <c r="CD68" s="8">
        <v>885</v>
      </c>
    </row>
    <row r="69" spans="1:82" x14ac:dyDescent="0.35">
      <c r="A69" s="3">
        <v>65</v>
      </c>
      <c r="B69" s="7" t="s">
        <v>203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4</v>
      </c>
      <c r="P69" s="8">
        <v>6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8</v>
      </c>
      <c r="Y69" s="8">
        <v>0</v>
      </c>
      <c r="Z69" s="8">
        <v>0</v>
      </c>
      <c r="AA69" s="8">
        <v>0</v>
      </c>
      <c r="AB69" s="8">
        <v>6</v>
      </c>
      <c r="AC69" s="8">
        <v>0</v>
      </c>
      <c r="AD69" s="8">
        <v>5</v>
      </c>
      <c r="AE69" s="8">
        <v>0</v>
      </c>
      <c r="AF69" s="8">
        <v>0</v>
      </c>
      <c r="AG69" s="8">
        <v>0</v>
      </c>
      <c r="AH69" s="8">
        <v>0</v>
      </c>
      <c r="AI69" s="8">
        <v>9</v>
      </c>
      <c r="AJ69" s="8">
        <v>0</v>
      </c>
      <c r="AK69" s="8">
        <v>0</v>
      </c>
      <c r="AL69" s="8">
        <v>0</v>
      </c>
      <c r="AM69" s="8">
        <v>0</v>
      </c>
      <c r="AN69" s="8">
        <v>0</v>
      </c>
      <c r="AO69" s="8">
        <v>4</v>
      </c>
      <c r="AP69" s="8">
        <v>0</v>
      </c>
      <c r="AQ69" s="8">
        <v>0</v>
      </c>
      <c r="AR69" s="8">
        <v>0</v>
      </c>
      <c r="AS69" s="8">
        <v>0</v>
      </c>
      <c r="AT69" s="8">
        <v>6</v>
      </c>
      <c r="AU69" s="8">
        <v>3</v>
      </c>
      <c r="AV69" s="8">
        <v>0</v>
      </c>
      <c r="AW69" s="8">
        <v>0</v>
      </c>
      <c r="AX69" s="8">
        <v>0</v>
      </c>
      <c r="AY69" s="8">
        <v>9</v>
      </c>
      <c r="AZ69" s="8">
        <v>5</v>
      </c>
      <c r="BA69" s="8">
        <v>0</v>
      </c>
      <c r="BB69" s="8">
        <v>0</v>
      </c>
      <c r="BC69" s="8">
        <v>0</v>
      </c>
      <c r="BD69" s="8">
        <v>0</v>
      </c>
      <c r="BE69" s="8">
        <v>0</v>
      </c>
      <c r="BF69" s="8">
        <v>0</v>
      </c>
      <c r="BG69" s="8">
        <v>0</v>
      </c>
      <c r="BH69" s="8">
        <v>0</v>
      </c>
      <c r="BI69" s="8">
        <v>0</v>
      </c>
      <c r="BJ69" s="8">
        <v>0</v>
      </c>
      <c r="BK69" s="8">
        <v>0</v>
      </c>
      <c r="BL69" s="8">
        <v>0</v>
      </c>
      <c r="BM69" s="8">
        <v>0</v>
      </c>
      <c r="BN69" s="8">
        <v>3</v>
      </c>
      <c r="BO69" s="8">
        <v>0</v>
      </c>
      <c r="BP69" s="8">
        <v>0</v>
      </c>
      <c r="BQ69" s="8">
        <v>0</v>
      </c>
      <c r="BR69" s="8">
        <v>0</v>
      </c>
      <c r="BS69" s="8">
        <v>0</v>
      </c>
      <c r="BT69" s="8">
        <v>0</v>
      </c>
      <c r="BU69" s="8">
        <v>0</v>
      </c>
      <c r="BV69" s="8">
        <v>0</v>
      </c>
      <c r="BW69" s="8">
        <v>3</v>
      </c>
      <c r="BX69" s="8">
        <v>3</v>
      </c>
      <c r="BY69" s="8">
        <v>0</v>
      </c>
      <c r="BZ69" s="8">
        <v>9</v>
      </c>
      <c r="CA69" s="8">
        <v>4</v>
      </c>
      <c r="CB69" s="8">
        <v>0</v>
      </c>
      <c r="CC69" s="8">
        <v>0</v>
      </c>
      <c r="CD69" s="8">
        <v>84</v>
      </c>
    </row>
    <row r="70" spans="1:82" x14ac:dyDescent="0.35">
      <c r="A70" s="3">
        <v>66</v>
      </c>
      <c r="B70" s="7" t="s">
        <v>177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3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0</v>
      </c>
      <c r="AC70" s="8">
        <v>0</v>
      </c>
      <c r="AD70" s="8">
        <v>0</v>
      </c>
      <c r="AE70" s="8">
        <v>0</v>
      </c>
      <c r="AF70" s="8">
        <v>0</v>
      </c>
      <c r="AG70" s="8">
        <v>0</v>
      </c>
      <c r="AH70" s="8">
        <v>0</v>
      </c>
      <c r="AI70" s="8">
        <v>0</v>
      </c>
      <c r="AJ70" s="8">
        <v>0</v>
      </c>
      <c r="AK70" s="8">
        <v>0</v>
      </c>
      <c r="AL70" s="8">
        <v>0</v>
      </c>
      <c r="AM70" s="8">
        <v>0</v>
      </c>
      <c r="AN70" s="8">
        <v>0</v>
      </c>
      <c r="AO70" s="8">
        <v>0</v>
      </c>
      <c r="AP70" s="8">
        <v>0</v>
      </c>
      <c r="AQ70" s="8">
        <v>0</v>
      </c>
      <c r="AR70" s="8">
        <v>0</v>
      </c>
      <c r="AS70" s="8">
        <v>0</v>
      </c>
      <c r="AT70" s="8">
        <v>13</v>
      </c>
      <c r="AU70" s="8">
        <v>0</v>
      </c>
      <c r="AV70" s="8">
        <v>0</v>
      </c>
      <c r="AW70" s="8">
        <v>0</v>
      </c>
      <c r="AX70" s="8">
        <v>0</v>
      </c>
      <c r="AY70" s="8">
        <v>0</v>
      </c>
      <c r="AZ70" s="8">
        <v>5</v>
      </c>
      <c r="BA70" s="8">
        <v>0</v>
      </c>
      <c r="BB70" s="8">
        <v>0</v>
      </c>
      <c r="BC70" s="8">
        <v>0</v>
      </c>
      <c r="BD70" s="8">
        <v>0</v>
      </c>
      <c r="BE70" s="8">
        <v>0</v>
      </c>
      <c r="BF70" s="8">
        <v>0</v>
      </c>
      <c r="BG70" s="8">
        <v>0</v>
      </c>
      <c r="BH70" s="8">
        <v>0</v>
      </c>
      <c r="BI70" s="8">
        <v>0</v>
      </c>
      <c r="BJ70" s="8">
        <v>0</v>
      </c>
      <c r="BK70" s="8">
        <v>0</v>
      </c>
      <c r="BL70" s="8">
        <v>0</v>
      </c>
      <c r="BM70" s="8">
        <v>0</v>
      </c>
      <c r="BN70" s="8">
        <v>0</v>
      </c>
      <c r="BO70" s="8">
        <v>0</v>
      </c>
      <c r="BP70" s="8">
        <v>0</v>
      </c>
      <c r="BQ70" s="8">
        <v>0</v>
      </c>
      <c r="BR70" s="8">
        <v>0</v>
      </c>
      <c r="BS70" s="8">
        <v>0</v>
      </c>
      <c r="BT70" s="8">
        <v>0</v>
      </c>
      <c r="BU70" s="8">
        <v>0</v>
      </c>
      <c r="BV70" s="8">
        <v>0</v>
      </c>
      <c r="BW70" s="8">
        <v>3</v>
      </c>
      <c r="BX70" s="8">
        <v>0</v>
      </c>
      <c r="BY70" s="8">
        <v>0</v>
      </c>
      <c r="BZ70" s="8">
        <v>9</v>
      </c>
      <c r="CA70" s="8">
        <v>0</v>
      </c>
      <c r="CB70" s="8">
        <v>0</v>
      </c>
      <c r="CC70" s="8">
        <v>0</v>
      </c>
      <c r="CD70" s="8">
        <v>32</v>
      </c>
    </row>
    <row r="71" spans="1:82" x14ac:dyDescent="0.35">
      <c r="A71" s="3">
        <v>67</v>
      </c>
      <c r="B71" s="7" t="s">
        <v>156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4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8</v>
      </c>
      <c r="AC71" s="8">
        <v>0</v>
      </c>
      <c r="AD71" s="8">
        <v>0</v>
      </c>
      <c r="AE71" s="8">
        <v>0</v>
      </c>
      <c r="AF71" s="8">
        <v>0</v>
      </c>
      <c r="AG71" s="8">
        <v>0</v>
      </c>
      <c r="AH71" s="8">
        <v>0</v>
      </c>
      <c r="AI71" s="8">
        <v>4</v>
      </c>
      <c r="AJ71" s="8">
        <v>0</v>
      </c>
      <c r="AK71" s="8">
        <v>0</v>
      </c>
      <c r="AL71" s="8">
        <v>0</v>
      </c>
      <c r="AM71" s="8">
        <v>0</v>
      </c>
      <c r="AN71" s="8">
        <v>0</v>
      </c>
      <c r="AO71" s="8">
        <v>0</v>
      </c>
      <c r="AP71" s="8">
        <v>0</v>
      </c>
      <c r="AQ71" s="8">
        <v>0</v>
      </c>
      <c r="AR71" s="8">
        <v>4</v>
      </c>
      <c r="AS71" s="8">
        <v>0</v>
      </c>
      <c r="AT71" s="8">
        <v>0</v>
      </c>
      <c r="AU71" s="8">
        <v>0</v>
      </c>
      <c r="AV71" s="8">
        <v>0</v>
      </c>
      <c r="AW71" s="8">
        <v>0</v>
      </c>
      <c r="AX71" s="8">
        <v>0</v>
      </c>
      <c r="AY71" s="8">
        <v>0</v>
      </c>
      <c r="AZ71" s="8">
        <v>0</v>
      </c>
      <c r="BA71" s="8">
        <v>0</v>
      </c>
      <c r="BB71" s="8">
        <v>0</v>
      </c>
      <c r="BC71" s="8">
        <v>0</v>
      </c>
      <c r="BD71" s="8">
        <v>0</v>
      </c>
      <c r="BE71" s="8">
        <v>0</v>
      </c>
      <c r="BF71" s="8">
        <v>0</v>
      </c>
      <c r="BG71" s="8">
        <v>0</v>
      </c>
      <c r="BH71" s="8">
        <v>0</v>
      </c>
      <c r="BI71" s="8">
        <v>0</v>
      </c>
      <c r="BJ71" s="8">
        <v>0</v>
      </c>
      <c r="BK71" s="8">
        <v>0</v>
      </c>
      <c r="BL71" s="8">
        <v>0</v>
      </c>
      <c r="BM71" s="8">
        <v>0</v>
      </c>
      <c r="BN71" s="8">
        <v>0</v>
      </c>
      <c r="BO71" s="8">
        <v>0</v>
      </c>
      <c r="BP71" s="8">
        <v>0</v>
      </c>
      <c r="BQ71" s="8">
        <v>0</v>
      </c>
      <c r="BR71" s="8">
        <v>0</v>
      </c>
      <c r="BS71" s="8">
        <v>0</v>
      </c>
      <c r="BT71" s="8">
        <v>0</v>
      </c>
      <c r="BU71" s="8">
        <v>0</v>
      </c>
      <c r="BV71" s="8">
        <v>0</v>
      </c>
      <c r="BW71" s="8">
        <v>0</v>
      </c>
      <c r="BX71" s="8">
        <v>0</v>
      </c>
      <c r="BY71" s="8">
        <v>0</v>
      </c>
      <c r="BZ71" s="8">
        <v>3</v>
      </c>
      <c r="CA71" s="8">
        <v>9</v>
      </c>
      <c r="CB71" s="8">
        <v>0</v>
      </c>
      <c r="CC71" s="8">
        <v>0</v>
      </c>
      <c r="CD71" s="8">
        <v>39</v>
      </c>
    </row>
    <row r="72" spans="1:82" x14ac:dyDescent="0.35">
      <c r="A72" s="3">
        <v>68</v>
      </c>
      <c r="B72" s="7" t="s">
        <v>168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3</v>
      </c>
      <c r="I72" s="8">
        <v>0</v>
      </c>
      <c r="J72" s="8">
        <v>0</v>
      </c>
      <c r="K72" s="8">
        <v>0</v>
      </c>
      <c r="L72" s="8">
        <v>4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>
        <v>5</v>
      </c>
      <c r="AC72" s="8">
        <v>3</v>
      </c>
      <c r="AD72" s="8">
        <v>0</v>
      </c>
      <c r="AE72" s="8">
        <v>0</v>
      </c>
      <c r="AF72" s="8">
        <v>0</v>
      </c>
      <c r="AG72" s="8">
        <v>0</v>
      </c>
      <c r="AH72" s="8">
        <v>0</v>
      </c>
      <c r="AI72" s="8">
        <v>3</v>
      </c>
      <c r="AJ72" s="8">
        <v>0</v>
      </c>
      <c r="AK72" s="8">
        <v>0</v>
      </c>
      <c r="AL72" s="8">
        <v>0</v>
      </c>
      <c r="AM72" s="8">
        <v>0</v>
      </c>
      <c r="AN72" s="8">
        <v>0</v>
      </c>
      <c r="AO72" s="8">
        <v>0</v>
      </c>
      <c r="AP72" s="8">
        <v>0</v>
      </c>
      <c r="AQ72" s="8">
        <v>0</v>
      </c>
      <c r="AR72" s="8">
        <v>8</v>
      </c>
      <c r="AS72" s="8">
        <v>0</v>
      </c>
      <c r="AT72" s="8">
        <v>0</v>
      </c>
      <c r="AU72" s="8">
        <v>4</v>
      </c>
      <c r="AV72" s="8">
        <v>0</v>
      </c>
      <c r="AW72" s="8">
        <v>0</v>
      </c>
      <c r="AX72" s="8">
        <v>0</v>
      </c>
      <c r="AY72" s="8">
        <v>0</v>
      </c>
      <c r="AZ72" s="8">
        <v>4</v>
      </c>
      <c r="BA72" s="8">
        <v>0</v>
      </c>
      <c r="BB72" s="8">
        <v>5</v>
      </c>
      <c r="BC72" s="8">
        <v>0</v>
      </c>
      <c r="BD72" s="8">
        <v>0</v>
      </c>
      <c r="BE72" s="8">
        <v>0</v>
      </c>
      <c r="BF72" s="8">
        <v>0</v>
      </c>
      <c r="BG72" s="8">
        <v>0</v>
      </c>
      <c r="BH72" s="8">
        <v>0</v>
      </c>
      <c r="BI72" s="8">
        <v>0</v>
      </c>
      <c r="BJ72" s="8">
        <v>0</v>
      </c>
      <c r="BK72" s="8">
        <v>0</v>
      </c>
      <c r="BL72" s="8">
        <v>0</v>
      </c>
      <c r="BM72" s="8">
        <v>0</v>
      </c>
      <c r="BN72" s="8">
        <v>0</v>
      </c>
      <c r="BO72" s="8">
        <v>0</v>
      </c>
      <c r="BP72" s="8">
        <v>0</v>
      </c>
      <c r="BQ72" s="8">
        <v>0</v>
      </c>
      <c r="BR72" s="8">
        <v>0</v>
      </c>
      <c r="BS72" s="8">
        <v>0</v>
      </c>
      <c r="BT72" s="8">
        <v>0</v>
      </c>
      <c r="BU72" s="8">
        <v>0</v>
      </c>
      <c r="BV72" s="8">
        <v>0</v>
      </c>
      <c r="BW72" s="8">
        <v>6</v>
      </c>
      <c r="BX72" s="8">
        <v>0</v>
      </c>
      <c r="BY72" s="8">
        <v>0</v>
      </c>
      <c r="BZ72" s="8">
        <v>0</v>
      </c>
      <c r="CA72" s="8">
        <v>0</v>
      </c>
      <c r="CB72" s="8">
        <v>0</v>
      </c>
      <c r="CC72" s="8">
        <v>0</v>
      </c>
      <c r="CD72" s="8">
        <v>38</v>
      </c>
    </row>
    <row r="73" spans="1:82" x14ac:dyDescent="0.35">
      <c r="A73" s="3">
        <v>69</v>
      </c>
      <c r="B73" s="7" t="s">
        <v>139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33</v>
      </c>
      <c r="M73" s="8">
        <v>0</v>
      </c>
      <c r="N73" s="8">
        <v>0</v>
      </c>
      <c r="O73" s="8">
        <v>6</v>
      </c>
      <c r="P73" s="8">
        <v>53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8">
        <v>44</v>
      </c>
      <c r="AC73" s="8">
        <v>5</v>
      </c>
      <c r="AD73" s="8">
        <v>3</v>
      </c>
      <c r="AE73" s="8">
        <v>0</v>
      </c>
      <c r="AF73" s="8">
        <v>0</v>
      </c>
      <c r="AG73" s="8">
        <v>0</v>
      </c>
      <c r="AH73" s="8">
        <v>0</v>
      </c>
      <c r="AI73" s="8">
        <v>4</v>
      </c>
      <c r="AJ73" s="8">
        <v>0</v>
      </c>
      <c r="AK73" s="8">
        <v>0</v>
      </c>
      <c r="AL73" s="8">
        <v>0</v>
      </c>
      <c r="AM73" s="8">
        <v>0</v>
      </c>
      <c r="AN73" s="8">
        <v>0</v>
      </c>
      <c r="AO73" s="8">
        <v>0</v>
      </c>
      <c r="AP73" s="8">
        <v>7</v>
      </c>
      <c r="AQ73" s="8">
        <v>0</v>
      </c>
      <c r="AR73" s="8">
        <v>0</v>
      </c>
      <c r="AS73" s="8">
        <v>0</v>
      </c>
      <c r="AT73" s="8">
        <v>23</v>
      </c>
      <c r="AU73" s="8">
        <v>10</v>
      </c>
      <c r="AV73" s="8">
        <v>0</v>
      </c>
      <c r="AW73" s="8">
        <v>0</v>
      </c>
      <c r="AX73" s="8">
        <v>0</v>
      </c>
      <c r="AY73" s="8">
        <v>0</v>
      </c>
      <c r="AZ73" s="8">
        <v>0</v>
      </c>
      <c r="BA73" s="8">
        <v>0</v>
      </c>
      <c r="BB73" s="8">
        <v>15</v>
      </c>
      <c r="BC73" s="8">
        <v>0</v>
      </c>
      <c r="BD73" s="8">
        <v>0</v>
      </c>
      <c r="BE73" s="8">
        <v>0</v>
      </c>
      <c r="BF73" s="8">
        <v>0</v>
      </c>
      <c r="BG73" s="8">
        <v>0</v>
      </c>
      <c r="BH73" s="8">
        <v>0</v>
      </c>
      <c r="BI73" s="8">
        <v>0</v>
      </c>
      <c r="BJ73" s="8">
        <v>0</v>
      </c>
      <c r="BK73" s="8">
        <v>0</v>
      </c>
      <c r="BL73" s="8">
        <v>0</v>
      </c>
      <c r="BM73" s="8">
        <v>0</v>
      </c>
      <c r="BN73" s="8">
        <v>0</v>
      </c>
      <c r="BO73" s="8">
        <v>0</v>
      </c>
      <c r="BP73" s="8">
        <v>0</v>
      </c>
      <c r="BQ73" s="8">
        <v>0</v>
      </c>
      <c r="BR73" s="8">
        <v>0</v>
      </c>
      <c r="BS73" s="8">
        <v>0</v>
      </c>
      <c r="BT73" s="8">
        <v>0</v>
      </c>
      <c r="BU73" s="8">
        <v>0</v>
      </c>
      <c r="BV73" s="8">
        <v>0</v>
      </c>
      <c r="BW73" s="8">
        <v>0</v>
      </c>
      <c r="BX73" s="8">
        <v>3</v>
      </c>
      <c r="BY73" s="8">
        <v>0</v>
      </c>
      <c r="BZ73" s="8">
        <v>18</v>
      </c>
      <c r="CA73" s="8">
        <v>0</v>
      </c>
      <c r="CB73" s="8">
        <v>0</v>
      </c>
      <c r="CC73" s="8">
        <v>0</v>
      </c>
      <c r="CD73" s="8">
        <v>235</v>
      </c>
    </row>
    <row r="74" spans="1:82" x14ac:dyDescent="0.35">
      <c r="A74" s="3">
        <v>70</v>
      </c>
      <c r="B74" s="7" t="s">
        <v>212</v>
      </c>
      <c r="C74" s="8">
        <v>0</v>
      </c>
      <c r="D74" s="8">
        <v>0</v>
      </c>
      <c r="E74" s="8">
        <v>6</v>
      </c>
      <c r="F74" s="8">
        <v>16</v>
      </c>
      <c r="G74" s="8">
        <v>0</v>
      </c>
      <c r="H74" s="8">
        <v>0</v>
      </c>
      <c r="I74" s="8">
        <v>0</v>
      </c>
      <c r="J74" s="8">
        <v>0</v>
      </c>
      <c r="K74" s="8">
        <v>17</v>
      </c>
      <c r="L74" s="8">
        <v>13</v>
      </c>
      <c r="M74" s="8">
        <v>0</v>
      </c>
      <c r="N74" s="8">
        <v>0</v>
      </c>
      <c r="O74" s="8">
        <v>0</v>
      </c>
      <c r="P74" s="8">
        <v>16</v>
      </c>
      <c r="Q74" s="8">
        <v>0</v>
      </c>
      <c r="R74" s="8">
        <v>0</v>
      </c>
      <c r="S74" s="8">
        <v>0</v>
      </c>
      <c r="T74" s="8">
        <v>6</v>
      </c>
      <c r="U74" s="8">
        <v>0</v>
      </c>
      <c r="V74" s="8">
        <v>6</v>
      </c>
      <c r="W74" s="8">
        <v>0</v>
      </c>
      <c r="X74" s="8">
        <v>9</v>
      </c>
      <c r="Y74" s="8">
        <v>0</v>
      </c>
      <c r="Z74" s="8">
        <v>0</v>
      </c>
      <c r="AA74" s="8">
        <v>0</v>
      </c>
      <c r="AB74" s="8">
        <v>30</v>
      </c>
      <c r="AC74" s="8">
        <v>11</v>
      </c>
      <c r="AD74" s="8">
        <v>3</v>
      </c>
      <c r="AE74" s="8">
        <v>0</v>
      </c>
      <c r="AF74" s="8">
        <v>0</v>
      </c>
      <c r="AG74" s="8">
        <v>4</v>
      </c>
      <c r="AH74" s="8">
        <v>0</v>
      </c>
      <c r="AI74" s="8">
        <v>6</v>
      </c>
      <c r="AJ74" s="8">
        <v>0</v>
      </c>
      <c r="AK74" s="8">
        <v>13</v>
      </c>
      <c r="AL74" s="8">
        <v>9</v>
      </c>
      <c r="AM74" s="8">
        <v>0</v>
      </c>
      <c r="AN74" s="8">
        <v>0</v>
      </c>
      <c r="AO74" s="8">
        <v>0</v>
      </c>
      <c r="AP74" s="8">
        <v>154</v>
      </c>
      <c r="AQ74" s="8">
        <v>0</v>
      </c>
      <c r="AR74" s="8">
        <v>7</v>
      </c>
      <c r="AS74" s="8">
        <v>16</v>
      </c>
      <c r="AT74" s="8">
        <v>122</v>
      </c>
      <c r="AU74" s="8">
        <v>4</v>
      </c>
      <c r="AV74" s="8">
        <v>0</v>
      </c>
      <c r="AW74" s="8">
        <v>0</v>
      </c>
      <c r="AX74" s="8">
        <v>0</v>
      </c>
      <c r="AY74" s="8">
        <v>55</v>
      </c>
      <c r="AZ74" s="8">
        <v>5</v>
      </c>
      <c r="BA74" s="8">
        <v>0</v>
      </c>
      <c r="BB74" s="8">
        <v>8</v>
      </c>
      <c r="BC74" s="8">
        <v>0</v>
      </c>
      <c r="BD74" s="8">
        <v>0</v>
      </c>
      <c r="BE74" s="8">
        <v>0</v>
      </c>
      <c r="BF74" s="8">
        <v>0</v>
      </c>
      <c r="BG74" s="8">
        <v>0</v>
      </c>
      <c r="BH74" s="8">
        <v>0</v>
      </c>
      <c r="BI74" s="8">
        <v>11</v>
      </c>
      <c r="BJ74" s="8">
        <v>0</v>
      </c>
      <c r="BK74" s="8">
        <v>0</v>
      </c>
      <c r="BL74" s="8">
        <v>0</v>
      </c>
      <c r="BM74" s="8">
        <v>0</v>
      </c>
      <c r="BN74" s="8">
        <v>18</v>
      </c>
      <c r="BO74" s="8">
        <v>0</v>
      </c>
      <c r="BP74" s="8">
        <v>0</v>
      </c>
      <c r="BQ74" s="8">
        <v>0</v>
      </c>
      <c r="BR74" s="8">
        <v>0</v>
      </c>
      <c r="BS74" s="8">
        <v>0</v>
      </c>
      <c r="BT74" s="8">
        <v>0</v>
      </c>
      <c r="BU74" s="8">
        <v>0</v>
      </c>
      <c r="BV74" s="8">
        <v>0</v>
      </c>
      <c r="BW74" s="8">
        <v>23</v>
      </c>
      <c r="BX74" s="8">
        <v>38</v>
      </c>
      <c r="BY74" s="8">
        <v>0</v>
      </c>
      <c r="BZ74" s="8">
        <v>13</v>
      </c>
      <c r="CA74" s="8">
        <v>6</v>
      </c>
      <c r="CB74" s="8">
        <v>3</v>
      </c>
      <c r="CC74" s="8">
        <v>0</v>
      </c>
      <c r="CD74" s="8">
        <v>653</v>
      </c>
    </row>
    <row r="75" spans="1:82" x14ac:dyDescent="0.35">
      <c r="A75" s="3">
        <v>71</v>
      </c>
      <c r="B75" s="7" t="s">
        <v>204</v>
      </c>
      <c r="C75" s="8">
        <v>0</v>
      </c>
      <c r="D75" s="8">
        <v>4</v>
      </c>
      <c r="E75" s="8">
        <v>0</v>
      </c>
      <c r="F75" s="8">
        <v>0</v>
      </c>
      <c r="G75" s="8">
        <v>0</v>
      </c>
      <c r="H75" s="8">
        <v>3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8">
        <v>0</v>
      </c>
      <c r="AC75" s="8">
        <v>0</v>
      </c>
      <c r="AD75" s="8">
        <v>0</v>
      </c>
      <c r="AE75" s="8">
        <v>0</v>
      </c>
      <c r="AF75" s="8">
        <v>0</v>
      </c>
      <c r="AG75" s="8">
        <v>0</v>
      </c>
      <c r="AH75" s="8">
        <v>0</v>
      </c>
      <c r="AI75" s="8">
        <v>0</v>
      </c>
      <c r="AJ75" s="8">
        <v>0</v>
      </c>
      <c r="AK75" s="8">
        <v>0</v>
      </c>
      <c r="AL75" s="8">
        <v>0</v>
      </c>
      <c r="AM75" s="8">
        <v>11</v>
      </c>
      <c r="AN75" s="8">
        <v>0</v>
      </c>
      <c r="AO75" s="8">
        <v>0</v>
      </c>
      <c r="AP75" s="8">
        <v>0</v>
      </c>
      <c r="AQ75" s="8">
        <v>0</v>
      </c>
      <c r="AR75" s="8">
        <v>0</v>
      </c>
      <c r="AS75" s="8">
        <v>0</v>
      </c>
      <c r="AT75" s="8">
        <v>0</v>
      </c>
      <c r="AU75" s="8">
        <v>0</v>
      </c>
      <c r="AV75" s="8">
        <v>0</v>
      </c>
      <c r="AW75" s="8">
        <v>0</v>
      </c>
      <c r="AX75" s="8">
        <v>0</v>
      </c>
      <c r="AY75" s="8">
        <v>0</v>
      </c>
      <c r="AZ75" s="8">
        <v>0</v>
      </c>
      <c r="BA75" s="8">
        <v>0</v>
      </c>
      <c r="BB75" s="8">
        <v>0</v>
      </c>
      <c r="BC75" s="8">
        <v>0</v>
      </c>
      <c r="BD75" s="8">
        <v>0</v>
      </c>
      <c r="BE75" s="8">
        <v>0</v>
      </c>
      <c r="BF75" s="8">
        <v>0</v>
      </c>
      <c r="BG75" s="8">
        <v>0</v>
      </c>
      <c r="BH75" s="8">
        <v>0</v>
      </c>
      <c r="BI75" s="8">
        <v>0</v>
      </c>
      <c r="BJ75" s="8">
        <v>0</v>
      </c>
      <c r="BK75" s="8">
        <v>0</v>
      </c>
      <c r="BL75" s="8">
        <v>0</v>
      </c>
      <c r="BM75" s="8">
        <v>0</v>
      </c>
      <c r="BN75" s="8">
        <v>0</v>
      </c>
      <c r="BO75" s="8">
        <v>0</v>
      </c>
      <c r="BP75" s="8">
        <v>0</v>
      </c>
      <c r="BQ75" s="8">
        <v>0</v>
      </c>
      <c r="BR75" s="8">
        <v>0</v>
      </c>
      <c r="BS75" s="8">
        <v>0</v>
      </c>
      <c r="BT75" s="8">
        <v>0</v>
      </c>
      <c r="BU75" s="8">
        <v>0</v>
      </c>
      <c r="BV75" s="8">
        <v>0</v>
      </c>
      <c r="BW75" s="8">
        <v>0</v>
      </c>
      <c r="BX75" s="8">
        <v>0</v>
      </c>
      <c r="BY75" s="8">
        <v>0</v>
      </c>
      <c r="BZ75" s="8">
        <v>0</v>
      </c>
      <c r="CA75" s="8">
        <v>0</v>
      </c>
      <c r="CB75" s="8">
        <v>0</v>
      </c>
      <c r="CC75" s="8">
        <v>0</v>
      </c>
      <c r="CD75" s="8">
        <v>17</v>
      </c>
    </row>
    <row r="76" spans="1:82" x14ac:dyDescent="0.35">
      <c r="A76" s="3">
        <v>72</v>
      </c>
      <c r="B76" s="7" t="s">
        <v>152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4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0</v>
      </c>
      <c r="AB76" s="8">
        <v>3</v>
      </c>
      <c r="AC76" s="8">
        <v>0</v>
      </c>
      <c r="AD76" s="8">
        <v>0</v>
      </c>
      <c r="AE76" s="8">
        <v>0</v>
      </c>
      <c r="AF76" s="8">
        <v>0</v>
      </c>
      <c r="AG76" s="8">
        <v>0</v>
      </c>
      <c r="AH76" s="8">
        <v>0</v>
      </c>
      <c r="AI76" s="8">
        <v>0</v>
      </c>
      <c r="AJ76" s="8">
        <v>0</v>
      </c>
      <c r="AK76" s="8">
        <v>9</v>
      </c>
      <c r="AL76" s="8">
        <v>4</v>
      </c>
      <c r="AM76" s="8">
        <v>0</v>
      </c>
      <c r="AN76" s="8">
        <v>0</v>
      </c>
      <c r="AO76" s="8">
        <v>0</v>
      </c>
      <c r="AP76" s="8">
        <v>0</v>
      </c>
      <c r="AQ76" s="8">
        <v>0</v>
      </c>
      <c r="AR76" s="8">
        <v>5</v>
      </c>
      <c r="AS76" s="8">
        <v>0</v>
      </c>
      <c r="AT76" s="8">
        <v>15</v>
      </c>
      <c r="AU76" s="8">
        <v>0</v>
      </c>
      <c r="AV76" s="8">
        <v>0</v>
      </c>
      <c r="AW76" s="8">
        <v>0</v>
      </c>
      <c r="AX76" s="8">
        <v>0</v>
      </c>
      <c r="AY76" s="8">
        <v>0</v>
      </c>
      <c r="AZ76" s="8">
        <v>0</v>
      </c>
      <c r="BA76" s="8">
        <v>0</v>
      </c>
      <c r="BB76" s="8">
        <v>4</v>
      </c>
      <c r="BC76" s="8">
        <v>0</v>
      </c>
      <c r="BD76" s="8">
        <v>0</v>
      </c>
      <c r="BE76" s="8">
        <v>0</v>
      </c>
      <c r="BF76" s="8">
        <v>0</v>
      </c>
      <c r="BG76" s="8">
        <v>0</v>
      </c>
      <c r="BH76" s="8">
        <v>0</v>
      </c>
      <c r="BI76" s="8">
        <v>0</v>
      </c>
      <c r="BJ76" s="8">
        <v>0</v>
      </c>
      <c r="BK76" s="8">
        <v>0</v>
      </c>
      <c r="BL76" s="8">
        <v>0</v>
      </c>
      <c r="BM76" s="8">
        <v>0</v>
      </c>
      <c r="BN76" s="8">
        <v>0</v>
      </c>
      <c r="BO76" s="8">
        <v>0</v>
      </c>
      <c r="BP76" s="8">
        <v>0</v>
      </c>
      <c r="BQ76" s="8">
        <v>0</v>
      </c>
      <c r="BR76" s="8">
        <v>0</v>
      </c>
      <c r="BS76" s="8">
        <v>0</v>
      </c>
      <c r="BT76" s="8">
        <v>0</v>
      </c>
      <c r="BU76" s="8">
        <v>0</v>
      </c>
      <c r="BV76" s="8">
        <v>0</v>
      </c>
      <c r="BW76" s="8">
        <v>0</v>
      </c>
      <c r="BX76" s="8">
        <v>0</v>
      </c>
      <c r="BY76" s="8">
        <v>0</v>
      </c>
      <c r="BZ76" s="8">
        <v>5</v>
      </c>
      <c r="CA76" s="8">
        <v>3</v>
      </c>
      <c r="CB76" s="8">
        <v>0</v>
      </c>
      <c r="CC76" s="8">
        <v>0</v>
      </c>
      <c r="CD76" s="8">
        <v>48</v>
      </c>
    </row>
    <row r="77" spans="1:82" x14ac:dyDescent="0.35">
      <c r="A77" s="3">
        <v>73</v>
      </c>
      <c r="B77" s="7" t="s">
        <v>131</v>
      </c>
      <c r="C77" s="8">
        <v>0</v>
      </c>
      <c r="D77" s="8">
        <v>0</v>
      </c>
      <c r="E77" s="8">
        <v>6</v>
      </c>
      <c r="F77" s="8">
        <v>0</v>
      </c>
      <c r="G77" s="8">
        <v>0</v>
      </c>
      <c r="H77" s="8">
        <v>0</v>
      </c>
      <c r="I77" s="8">
        <v>3</v>
      </c>
      <c r="J77" s="8">
        <v>0</v>
      </c>
      <c r="K77" s="8">
        <v>6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7</v>
      </c>
      <c r="U77" s="8">
        <v>0</v>
      </c>
      <c r="V77" s="8">
        <v>3</v>
      </c>
      <c r="W77" s="8">
        <v>0</v>
      </c>
      <c r="X77" s="8">
        <v>15</v>
      </c>
      <c r="Y77" s="8">
        <v>0</v>
      </c>
      <c r="Z77" s="8">
        <v>0</v>
      </c>
      <c r="AA77" s="8">
        <v>5</v>
      </c>
      <c r="AB77" s="8">
        <v>5</v>
      </c>
      <c r="AC77" s="8">
        <v>10</v>
      </c>
      <c r="AD77" s="8">
        <v>0</v>
      </c>
      <c r="AE77" s="8">
        <v>0</v>
      </c>
      <c r="AF77" s="8">
        <v>0</v>
      </c>
      <c r="AG77" s="8">
        <v>10</v>
      </c>
      <c r="AH77" s="8">
        <v>0</v>
      </c>
      <c r="AI77" s="8">
        <v>0</v>
      </c>
      <c r="AJ77" s="8">
        <v>0</v>
      </c>
      <c r="AK77" s="8">
        <v>9</v>
      </c>
      <c r="AL77" s="8">
        <v>0</v>
      </c>
      <c r="AM77" s="8">
        <v>0</v>
      </c>
      <c r="AN77" s="8">
        <v>0</v>
      </c>
      <c r="AO77" s="8">
        <v>0</v>
      </c>
      <c r="AP77" s="8">
        <v>0</v>
      </c>
      <c r="AQ77" s="8">
        <v>0</v>
      </c>
      <c r="AR77" s="8">
        <v>8</v>
      </c>
      <c r="AS77" s="8">
        <v>0</v>
      </c>
      <c r="AT77" s="8">
        <v>87</v>
      </c>
      <c r="AU77" s="8">
        <v>8</v>
      </c>
      <c r="AV77" s="8">
        <v>0</v>
      </c>
      <c r="AW77" s="8">
        <v>0</v>
      </c>
      <c r="AX77" s="8">
        <v>0</v>
      </c>
      <c r="AY77" s="8">
        <v>4</v>
      </c>
      <c r="AZ77" s="8">
        <v>8</v>
      </c>
      <c r="BA77" s="8">
        <v>0</v>
      </c>
      <c r="BB77" s="8">
        <v>6</v>
      </c>
      <c r="BC77" s="8">
        <v>0</v>
      </c>
      <c r="BD77" s="8">
        <v>0</v>
      </c>
      <c r="BE77" s="8">
        <v>0</v>
      </c>
      <c r="BF77" s="8">
        <v>0</v>
      </c>
      <c r="BG77" s="8">
        <v>0</v>
      </c>
      <c r="BH77" s="8">
        <v>0</v>
      </c>
      <c r="BI77" s="8">
        <v>30</v>
      </c>
      <c r="BJ77" s="8">
        <v>0</v>
      </c>
      <c r="BK77" s="8">
        <v>0</v>
      </c>
      <c r="BL77" s="8">
        <v>0</v>
      </c>
      <c r="BM77" s="8">
        <v>0</v>
      </c>
      <c r="BN77" s="8">
        <v>18</v>
      </c>
      <c r="BO77" s="8">
        <v>0</v>
      </c>
      <c r="BP77" s="8">
        <v>0</v>
      </c>
      <c r="BQ77" s="8">
        <v>0</v>
      </c>
      <c r="BR77" s="8">
        <v>0</v>
      </c>
      <c r="BS77" s="8">
        <v>0</v>
      </c>
      <c r="BT77" s="8">
        <v>0</v>
      </c>
      <c r="BU77" s="8">
        <v>0</v>
      </c>
      <c r="BV77" s="8">
        <v>0</v>
      </c>
      <c r="BW77" s="8">
        <v>0</v>
      </c>
      <c r="BX77" s="8">
        <v>6</v>
      </c>
      <c r="BY77" s="8">
        <v>0</v>
      </c>
      <c r="BZ77" s="8">
        <v>12</v>
      </c>
      <c r="CA77" s="8">
        <v>5</v>
      </c>
      <c r="CB77" s="8">
        <v>0</v>
      </c>
      <c r="CC77" s="8">
        <v>0</v>
      </c>
      <c r="CD77" s="8">
        <v>262</v>
      </c>
    </row>
    <row r="78" spans="1:82" x14ac:dyDescent="0.35">
      <c r="A78" s="3">
        <v>74</v>
      </c>
      <c r="B78" s="7" t="s">
        <v>104</v>
      </c>
      <c r="C78" s="8">
        <v>0</v>
      </c>
      <c r="D78" s="8">
        <v>4</v>
      </c>
      <c r="E78" s="8">
        <v>43</v>
      </c>
      <c r="F78" s="8">
        <v>16</v>
      </c>
      <c r="G78" s="8">
        <v>0</v>
      </c>
      <c r="H78" s="8">
        <v>5</v>
      </c>
      <c r="I78" s="8">
        <v>5</v>
      </c>
      <c r="J78" s="8">
        <v>0</v>
      </c>
      <c r="K78" s="8">
        <v>7</v>
      </c>
      <c r="L78" s="8">
        <v>174</v>
      </c>
      <c r="M78" s="8">
        <v>0</v>
      </c>
      <c r="N78" s="8">
        <v>0</v>
      </c>
      <c r="O78" s="8">
        <v>92</v>
      </c>
      <c r="P78" s="8">
        <v>456</v>
      </c>
      <c r="Q78" s="8">
        <v>0</v>
      </c>
      <c r="R78" s="8">
        <v>0</v>
      </c>
      <c r="S78" s="8">
        <v>4</v>
      </c>
      <c r="T78" s="8">
        <v>18</v>
      </c>
      <c r="U78" s="8">
        <v>3</v>
      </c>
      <c r="V78" s="8">
        <v>8</v>
      </c>
      <c r="W78" s="8">
        <v>0</v>
      </c>
      <c r="X78" s="8">
        <v>9</v>
      </c>
      <c r="Y78" s="8">
        <v>0</v>
      </c>
      <c r="Z78" s="8">
        <v>0</v>
      </c>
      <c r="AA78" s="8">
        <v>17</v>
      </c>
      <c r="AB78" s="8">
        <v>264</v>
      </c>
      <c r="AC78" s="8">
        <v>64</v>
      </c>
      <c r="AD78" s="8">
        <v>43</v>
      </c>
      <c r="AE78" s="8">
        <v>0</v>
      </c>
      <c r="AF78" s="8">
        <v>0</v>
      </c>
      <c r="AG78" s="8">
        <v>30</v>
      </c>
      <c r="AH78" s="8">
        <v>0</v>
      </c>
      <c r="AI78" s="8">
        <v>324</v>
      </c>
      <c r="AJ78" s="8">
        <v>0</v>
      </c>
      <c r="AK78" s="8">
        <v>29</v>
      </c>
      <c r="AL78" s="8">
        <v>13</v>
      </c>
      <c r="AM78" s="8">
        <v>7</v>
      </c>
      <c r="AN78" s="8">
        <v>0</v>
      </c>
      <c r="AO78" s="8">
        <v>0</v>
      </c>
      <c r="AP78" s="8">
        <v>8</v>
      </c>
      <c r="AQ78" s="8">
        <v>0</v>
      </c>
      <c r="AR78" s="8">
        <v>7</v>
      </c>
      <c r="AS78" s="8">
        <v>15</v>
      </c>
      <c r="AT78" s="8">
        <v>49</v>
      </c>
      <c r="AU78" s="8">
        <v>254</v>
      </c>
      <c r="AV78" s="8">
        <v>20</v>
      </c>
      <c r="AW78" s="8">
        <v>22</v>
      </c>
      <c r="AX78" s="8">
        <v>4</v>
      </c>
      <c r="AY78" s="8">
        <v>61</v>
      </c>
      <c r="AZ78" s="8">
        <v>6</v>
      </c>
      <c r="BA78" s="8">
        <v>22</v>
      </c>
      <c r="BB78" s="8">
        <v>20</v>
      </c>
      <c r="BC78" s="8">
        <v>0</v>
      </c>
      <c r="BD78" s="8">
        <v>0</v>
      </c>
      <c r="BE78" s="8">
        <v>7</v>
      </c>
      <c r="BF78" s="8">
        <v>0</v>
      </c>
      <c r="BG78" s="8">
        <v>0</v>
      </c>
      <c r="BH78" s="8">
        <v>3</v>
      </c>
      <c r="BI78" s="8">
        <v>8</v>
      </c>
      <c r="BJ78" s="8">
        <v>0</v>
      </c>
      <c r="BK78" s="8">
        <v>0</v>
      </c>
      <c r="BL78" s="8">
        <v>0</v>
      </c>
      <c r="BM78" s="8">
        <v>0</v>
      </c>
      <c r="BN78" s="8">
        <v>13</v>
      </c>
      <c r="BO78" s="8">
        <v>0</v>
      </c>
      <c r="BP78" s="8">
        <v>0</v>
      </c>
      <c r="BQ78" s="8">
        <v>5</v>
      </c>
      <c r="BR78" s="8">
        <v>0</v>
      </c>
      <c r="BS78" s="8">
        <v>0</v>
      </c>
      <c r="BT78" s="8">
        <v>0</v>
      </c>
      <c r="BU78" s="8">
        <v>5</v>
      </c>
      <c r="BV78" s="8">
        <v>0</v>
      </c>
      <c r="BW78" s="8">
        <v>46</v>
      </c>
      <c r="BX78" s="8">
        <v>294</v>
      </c>
      <c r="BY78" s="8">
        <v>4</v>
      </c>
      <c r="BZ78" s="8">
        <v>806</v>
      </c>
      <c r="CA78" s="8">
        <v>5</v>
      </c>
      <c r="CB78" s="8">
        <v>7</v>
      </c>
      <c r="CC78" s="8">
        <v>0</v>
      </c>
      <c r="CD78" s="8">
        <v>3301</v>
      </c>
    </row>
    <row r="79" spans="1:82" x14ac:dyDescent="0.35">
      <c r="A79" s="3">
        <v>75</v>
      </c>
      <c r="B79" s="7" t="s">
        <v>153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6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  <c r="AG79" s="8">
        <v>0</v>
      </c>
      <c r="AH79" s="8">
        <v>0</v>
      </c>
      <c r="AI79" s="8">
        <v>0</v>
      </c>
      <c r="AJ79" s="8">
        <v>0</v>
      </c>
      <c r="AK79" s="8">
        <v>0</v>
      </c>
      <c r="AL79" s="8">
        <v>6</v>
      </c>
      <c r="AM79" s="8">
        <v>0</v>
      </c>
      <c r="AN79" s="8">
        <v>0</v>
      </c>
      <c r="AO79" s="8">
        <v>0</v>
      </c>
      <c r="AP79" s="8">
        <v>0</v>
      </c>
      <c r="AQ79" s="8">
        <v>0</v>
      </c>
      <c r="AR79" s="8">
        <v>0</v>
      </c>
      <c r="AS79" s="8">
        <v>0</v>
      </c>
      <c r="AT79" s="8">
        <v>0</v>
      </c>
      <c r="AU79" s="8">
        <v>0</v>
      </c>
      <c r="AV79" s="8">
        <v>0</v>
      </c>
      <c r="AW79" s="8">
        <v>0</v>
      </c>
      <c r="AX79" s="8">
        <v>0</v>
      </c>
      <c r="AY79" s="8">
        <v>0</v>
      </c>
      <c r="AZ79" s="8">
        <v>0</v>
      </c>
      <c r="BA79" s="8">
        <v>0</v>
      </c>
      <c r="BB79" s="8">
        <v>0</v>
      </c>
      <c r="BC79" s="8">
        <v>0</v>
      </c>
      <c r="BD79" s="8">
        <v>0</v>
      </c>
      <c r="BE79" s="8">
        <v>0</v>
      </c>
      <c r="BF79" s="8">
        <v>0</v>
      </c>
      <c r="BG79" s="8">
        <v>0</v>
      </c>
      <c r="BH79" s="8">
        <v>0</v>
      </c>
      <c r="BI79" s="8">
        <v>0</v>
      </c>
      <c r="BJ79" s="8">
        <v>0</v>
      </c>
      <c r="BK79" s="8">
        <v>0</v>
      </c>
      <c r="BL79" s="8">
        <v>0</v>
      </c>
      <c r="BM79" s="8">
        <v>0</v>
      </c>
      <c r="BN79" s="8">
        <v>6</v>
      </c>
      <c r="BO79" s="8">
        <v>0</v>
      </c>
      <c r="BP79" s="8">
        <v>0</v>
      </c>
      <c r="BQ79" s="8">
        <v>0</v>
      </c>
      <c r="BR79" s="8">
        <v>0</v>
      </c>
      <c r="BS79" s="8">
        <v>0</v>
      </c>
      <c r="BT79" s="8">
        <v>0</v>
      </c>
      <c r="BU79" s="8">
        <v>0</v>
      </c>
      <c r="BV79" s="8">
        <v>0</v>
      </c>
      <c r="BW79" s="8">
        <v>0</v>
      </c>
      <c r="BX79" s="8">
        <v>3</v>
      </c>
      <c r="BY79" s="8">
        <v>0</v>
      </c>
      <c r="BZ79" s="8">
        <v>0</v>
      </c>
      <c r="CA79" s="8">
        <v>0</v>
      </c>
      <c r="CB79" s="8">
        <v>0</v>
      </c>
      <c r="CC79" s="8">
        <v>0</v>
      </c>
      <c r="CD79" s="8">
        <v>18</v>
      </c>
    </row>
    <row r="80" spans="1:82" x14ac:dyDescent="0.35">
      <c r="A80" s="3">
        <v>76</v>
      </c>
      <c r="B80" s="7" t="s">
        <v>124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13</v>
      </c>
      <c r="J80" s="8">
        <v>0</v>
      </c>
      <c r="K80" s="8">
        <v>7</v>
      </c>
      <c r="L80" s="8">
        <v>5</v>
      </c>
      <c r="M80" s="8">
        <v>0</v>
      </c>
      <c r="N80" s="8">
        <v>0</v>
      </c>
      <c r="O80" s="8">
        <v>0</v>
      </c>
      <c r="P80" s="8">
        <v>4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8</v>
      </c>
      <c r="W80" s="8">
        <v>0</v>
      </c>
      <c r="X80" s="8">
        <v>22</v>
      </c>
      <c r="Y80" s="8">
        <v>0</v>
      </c>
      <c r="Z80" s="8">
        <v>0</v>
      </c>
      <c r="AA80" s="8">
        <v>0</v>
      </c>
      <c r="AB80" s="8">
        <v>4</v>
      </c>
      <c r="AC80" s="8">
        <v>0</v>
      </c>
      <c r="AD80" s="8">
        <v>0</v>
      </c>
      <c r="AE80" s="8">
        <v>0</v>
      </c>
      <c r="AF80" s="8">
        <v>0</v>
      </c>
      <c r="AG80" s="8">
        <v>5</v>
      </c>
      <c r="AH80" s="8">
        <v>0</v>
      </c>
      <c r="AI80" s="8">
        <v>7</v>
      </c>
      <c r="AJ80" s="8">
        <v>0</v>
      </c>
      <c r="AK80" s="8">
        <v>4</v>
      </c>
      <c r="AL80" s="8">
        <v>4</v>
      </c>
      <c r="AM80" s="8">
        <v>0</v>
      </c>
      <c r="AN80" s="8">
        <v>0</v>
      </c>
      <c r="AO80" s="8">
        <v>0</v>
      </c>
      <c r="AP80" s="8">
        <v>0</v>
      </c>
      <c r="AQ80" s="8">
        <v>0</v>
      </c>
      <c r="AR80" s="8">
        <v>0</v>
      </c>
      <c r="AS80" s="8">
        <v>0</v>
      </c>
      <c r="AT80" s="8">
        <v>35</v>
      </c>
      <c r="AU80" s="8">
        <v>0</v>
      </c>
      <c r="AV80" s="8">
        <v>0</v>
      </c>
      <c r="AW80" s="8">
        <v>0</v>
      </c>
      <c r="AX80" s="8">
        <v>0</v>
      </c>
      <c r="AY80" s="8">
        <v>15</v>
      </c>
      <c r="AZ80" s="8">
        <v>5</v>
      </c>
      <c r="BA80" s="8">
        <v>0</v>
      </c>
      <c r="BB80" s="8">
        <v>7</v>
      </c>
      <c r="BC80" s="8">
        <v>3</v>
      </c>
      <c r="BD80" s="8">
        <v>0</v>
      </c>
      <c r="BE80" s="8">
        <v>0</v>
      </c>
      <c r="BF80" s="8">
        <v>0</v>
      </c>
      <c r="BG80" s="8">
        <v>0</v>
      </c>
      <c r="BH80" s="8">
        <v>0</v>
      </c>
      <c r="BI80" s="8">
        <v>20</v>
      </c>
      <c r="BJ80" s="8">
        <v>0</v>
      </c>
      <c r="BK80" s="8">
        <v>0</v>
      </c>
      <c r="BL80" s="8">
        <v>0</v>
      </c>
      <c r="BM80" s="8">
        <v>0</v>
      </c>
      <c r="BN80" s="8">
        <v>16</v>
      </c>
      <c r="BO80" s="8">
        <v>0</v>
      </c>
      <c r="BP80" s="8">
        <v>0</v>
      </c>
      <c r="BQ80" s="8">
        <v>0</v>
      </c>
      <c r="BR80" s="8">
        <v>0</v>
      </c>
      <c r="BS80" s="8">
        <v>0</v>
      </c>
      <c r="BT80" s="8">
        <v>0</v>
      </c>
      <c r="BU80" s="8">
        <v>0</v>
      </c>
      <c r="BV80" s="8">
        <v>0</v>
      </c>
      <c r="BW80" s="8">
        <v>9</v>
      </c>
      <c r="BX80" s="8">
        <v>0</v>
      </c>
      <c r="BY80" s="8">
        <v>0</v>
      </c>
      <c r="BZ80" s="8">
        <v>4</v>
      </c>
      <c r="CA80" s="8">
        <v>5</v>
      </c>
      <c r="CB80" s="8">
        <v>0</v>
      </c>
      <c r="CC80" s="8">
        <v>0</v>
      </c>
      <c r="CD80" s="8">
        <v>207</v>
      </c>
    </row>
    <row r="81" spans="1:82" x14ac:dyDescent="0.35">
      <c r="A81" s="3">
        <v>77</v>
      </c>
      <c r="B81" s="7" t="s">
        <v>123</v>
      </c>
      <c r="C81" s="8">
        <v>0</v>
      </c>
      <c r="D81" s="8">
        <v>29</v>
      </c>
      <c r="E81" s="8">
        <v>0</v>
      </c>
      <c r="F81" s="8">
        <v>0</v>
      </c>
      <c r="G81" s="8">
        <v>0</v>
      </c>
      <c r="H81" s="8">
        <v>4</v>
      </c>
      <c r="I81" s="8">
        <v>0</v>
      </c>
      <c r="J81" s="8">
        <v>0</v>
      </c>
      <c r="K81" s="8">
        <v>0</v>
      </c>
      <c r="L81" s="8">
        <v>13</v>
      </c>
      <c r="M81" s="8">
        <v>0</v>
      </c>
      <c r="N81" s="8">
        <v>0</v>
      </c>
      <c r="O81" s="8">
        <v>7</v>
      </c>
      <c r="P81" s="8">
        <v>52</v>
      </c>
      <c r="Q81" s="8">
        <v>0</v>
      </c>
      <c r="R81" s="8">
        <v>27</v>
      </c>
      <c r="S81" s="8">
        <v>0</v>
      </c>
      <c r="T81" s="8">
        <v>6</v>
      </c>
      <c r="U81" s="8">
        <v>0</v>
      </c>
      <c r="V81" s="8">
        <v>3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v>5</v>
      </c>
      <c r="AD81" s="8">
        <v>5</v>
      </c>
      <c r="AE81" s="8">
        <v>0</v>
      </c>
      <c r="AF81" s="8">
        <v>0</v>
      </c>
      <c r="AG81" s="8">
        <v>0</v>
      </c>
      <c r="AH81" s="8">
        <v>0</v>
      </c>
      <c r="AI81" s="8">
        <v>35</v>
      </c>
      <c r="AJ81" s="8">
        <v>0</v>
      </c>
      <c r="AK81" s="8">
        <v>0</v>
      </c>
      <c r="AL81" s="8">
        <v>3</v>
      </c>
      <c r="AM81" s="8">
        <v>8</v>
      </c>
      <c r="AN81" s="8">
        <v>0</v>
      </c>
      <c r="AO81" s="8">
        <v>0</v>
      </c>
      <c r="AP81" s="8">
        <v>0</v>
      </c>
      <c r="AQ81" s="8">
        <v>0</v>
      </c>
      <c r="AR81" s="8">
        <v>0</v>
      </c>
      <c r="AS81" s="8">
        <v>0</v>
      </c>
      <c r="AT81" s="8">
        <v>7</v>
      </c>
      <c r="AU81" s="8">
        <v>42</v>
      </c>
      <c r="AV81" s="8">
        <v>10</v>
      </c>
      <c r="AW81" s="8">
        <v>7</v>
      </c>
      <c r="AX81" s="8">
        <v>0</v>
      </c>
      <c r="AY81" s="8">
        <v>0</v>
      </c>
      <c r="AZ81" s="8">
        <v>4</v>
      </c>
      <c r="BA81" s="8">
        <v>0</v>
      </c>
      <c r="BB81" s="8">
        <v>0</v>
      </c>
      <c r="BC81" s="8">
        <v>0</v>
      </c>
      <c r="BD81" s="8">
        <v>0</v>
      </c>
      <c r="BE81" s="8">
        <v>0</v>
      </c>
      <c r="BF81" s="8">
        <v>0</v>
      </c>
      <c r="BG81" s="8">
        <v>0</v>
      </c>
      <c r="BH81" s="8">
        <v>12</v>
      </c>
      <c r="BI81" s="8">
        <v>0</v>
      </c>
      <c r="BJ81" s="8">
        <v>0</v>
      </c>
      <c r="BK81" s="8">
        <v>0</v>
      </c>
      <c r="BL81" s="8">
        <v>0</v>
      </c>
      <c r="BM81" s="8">
        <v>0</v>
      </c>
      <c r="BN81" s="8">
        <v>0</v>
      </c>
      <c r="BO81" s="8">
        <v>0</v>
      </c>
      <c r="BP81" s="8">
        <v>0</v>
      </c>
      <c r="BQ81" s="8">
        <v>0</v>
      </c>
      <c r="BR81" s="8">
        <v>6</v>
      </c>
      <c r="BS81" s="8">
        <v>0</v>
      </c>
      <c r="BT81" s="8">
        <v>0</v>
      </c>
      <c r="BU81" s="8">
        <v>0</v>
      </c>
      <c r="BV81" s="8">
        <v>0</v>
      </c>
      <c r="BW81" s="8">
        <v>0</v>
      </c>
      <c r="BX81" s="8">
        <v>11</v>
      </c>
      <c r="BY81" s="8">
        <v>0</v>
      </c>
      <c r="BZ81" s="8">
        <v>59</v>
      </c>
      <c r="CA81" s="8">
        <v>0</v>
      </c>
      <c r="CB81" s="8">
        <v>0</v>
      </c>
      <c r="CC81" s="8">
        <v>0</v>
      </c>
      <c r="CD81" s="8">
        <v>375</v>
      </c>
    </row>
    <row r="82" spans="1:82" x14ac:dyDescent="0.35">
      <c r="A82" s="3">
        <v>78</v>
      </c>
      <c r="B82" s="7" t="s">
        <v>154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10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8</v>
      </c>
      <c r="AB82" s="8">
        <v>0</v>
      </c>
      <c r="AC82" s="8">
        <v>3</v>
      </c>
      <c r="AD82" s="8">
        <v>0</v>
      </c>
      <c r="AE82" s="8">
        <v>0</v>
      </c>
      <c r="AF82" s="8">
        <v>0</v>
      </c>
      <c r="AG82" s="8">
        <v>0</v>
      </c>
      <c r="AH82" s="8">
        <v>0</v>
      </c>
      <c r="AI82" s="8">
        <v>6</v>
      </c>
      <c r="AJ82" s="8">
        <v>0</v>
      </c>
      <c r="AK82" s="8">
        <v>0</v>
      </c>
      <c r="AL82" s="8">
        <v>0</v>
      </c>
      <c r="AM82" s="8">
        <v>0</v>
      </c>
      <c r="AN82" s="8">
        <v>0</v>
      </c>
      <c r="AO82" s="8">
        <v>0</v>
      </c>
      <c r="AP82" s="8">
        <v>0</v>
      </c>
      <c r="AQ82" s="8">
        <v>0</v>
      </c>
      <c r="AR82" s="8">
        <v>0</v>
      </c>
      <c r="AS82" s="8">
        <v>0</v>
      </c>
      <c r="AT82" s="8">
        <v>6</v>
      </c>
      <c r="AU82" s="8">
        <v>0</v>
      </c>
      <c r="AV82" s="8">
        <v>0</v>
      </c>
      <c r="AW82" s="8">
        <v>0</v>
      </c>
      <c r="AX82" s="8">
        <v>0</v>
      </c>
      <c r="AY82" s="8">
        <v>10</v>
      </c>
      <c r="AZ82" s="8">
        <v>0</v>
      </c>
      <c r="BA82" s="8">
        <v>0</v>
      </c>
      <c r="BB82" s="8">
        <v>0</v>
      </c>
      <c r="BC82" s="8">
        <v>0</v>
      </c>
      <c r="BD82" s="8">
        <v>0</v>
      </c>
      <c r="BE82" s="8">
        <v>0</v>
      </c>
      <c r="BF82" s="8">
        <v>0</v>
      </c>
      <c r="BG82" s="8">
        <v>0</v>
      </c>
      <c r="BH82" s="8">
        <v>0</v>
      </c>
      <c r="BI82" s="8">
        <v>0</v>
      </c>
      <c r="BJ82" s="8">
        <v>0</v>
      </c>
      <c r="BK82" s="8">
        <v>0</v>
      </c>
      <c r="BL82" s="8">
        <v>0</v>
      </c>
      <c r="BM82" s="8">
        <v>0</v>
      </c>
      <c r="BN82" s="8">
        <v>3</v>
      </c>
      <c r="BO82" s="8">
        <v>0</v>
      </c>
      <c r="BP82" s="8">
        <v>0</v>
      </c>
      <c r="BQ82" s="8">
        <v>0</v>
      </c>
      <c r="BR82" s="8">
        <v>0</v>
      </c>
      <c r="BS82" s="8">
        <v>0</v>
      </c>
      <c r="BT82" s="8">
        <v>0</v>
      </c>
      <c r="BU82" s="8">
        <v>0</v>
      </c>
      <c r="BV82" s="8">
        <v>0</v>
      </c>
      <c r="BW82" s="8">
        <v>0</v>
      </c>
      <c r="BX82" s="8">
        <v>0</v>
      </c>
      <c r="BY82" s="8">
        <v>0</v>
      </c>
      <c r="BZ82" s="8">
        <v>0</v>
      </c>
      <c r="CA82" s="8">
        <v>0</v>
      </c>
      <c r="CB82" s="8">
        <v>0</v>
      </c>
      <c r="CC82" s="8">
        <v>0</v>
      </c>
      <c r="CD82" s="8">
        <v>47</v>
      </c>
    </row>
    <row r="83" spans="1:82" x14ac:dyDescent="0.35">
      <c r="A83" s="3">
        <v>79</v>
      </c>
      <c r="B83" s="7" t="s">
        <v>143</v>
      </c>
      <c r="C83" s="8">
        <v>0</v>
      </c>
      <c r="D83" s="8">
        <v>0</v>
      </c>
      <c r="E83" s="8">
        <v>3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7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4</v>
      </c>
      <c r="AB83" s="8">
        <v>0</v>
      </c>
      <c r="AC83" s="8">
        <v>0</v>
      </c>
      <c r="AD83" s="8">
        <v>0</v>
      </c>
      <c r="AE83" s="8">
        <v>0</v>
      </c>
      <c r="AF83" s="8">
        <v>0</v>
      </c>
      <c r="AG83" s="8">
        <v>0</v>
      </c>
      <c r="AH83" s="8">
        <v>0</v>
      </c>
      <c r="AI83" s="8">
        <v>9</v>
      </c>
      <c r="AJ83" s="8">
        <v>0</v>
      </c>
      <c r="AK83" s="8">
        <v>9</v>
      </c>
      <c r="AL83" s="8">
        <v>0</v>
      </c>
      <c r="AM83" s="8">
        <v>0</v>
      </c>
      <c r="AN83" s="8">
        <v>0</v>
      </c>
      <c r="AO83" s="8">
        <v>0</v>
      </c>
      <c r="AP83" s="8">
        <v>0</v>
      </c>
      <c r="AQ83" s="8">
        <v>0</v>
      </c>
      <c r="AR83" s="8">
        <v>4</v>
      </c>
      <c r="AS83" s="8">
        <v>0</v>
      </c>
      <c r="AT83" s="8">
        <v>3</v>
      </c>
      <c r="AU83" s="8">
        <v>4</v>
      </c>
      <c r="AV83" s="8">
        <v>0</v>
      </c>
      <c r="AW83" s="8">
        <v>0</v>
      </c>
      <c r="AX83" s="8">
        <v>0</v>
      </c>
      <c r="AY83" s="8">
        <v>0</v>
      </c>
      <c r="AZ83" s="8">
        <v>0</v>
      </c>
      <c r="BA83" s="8">
        <v>0</v>
      </c>
      <c r="BB83" s="8">
        <v>0</v>
      </c>
      <c r="BC83" s="8">
        <v>0</v>
      </c>
      <c r="BD83" s="8">
        <v>0</v>
      </c>
      <c r="BE83" s="8">
        <v>0</v>
      </c>
      <c r="BF83" s="8">
        <v>0</v>
      </c>
      <c r="BG83" s="8">
        <v>0</v>
      </c>
      <c r="BH83" s="8">
        <v>0</v>
      </c>
      <c r="BI83" s="8">
        <v>3</v>
      </c>
      <c r="BJ83" s="8">
        <v>0</v>
      </c>
      <c r="BK83" s="8">
        <v>0</v>
      </c>
      <c r="BL83" s="8">
        <v>0</v>
      </c>
      <c r="BM83" s="8">
        <v>0</v>
      </c>
      <c r="BN83" s="8">
        <v>0</v>
      </c>
      <c r="BO83" s="8">
        <v>0</v>
      </c>
      <c r="BP83" s="8">
        <v>0</v>
      </c>
      <c r="BQ83" s="8">
        <v>0</v>
      </c>
      <c r="BR83" s="8">
        <v>0</v>
      </c>
      <c r="BS83" s="8">
        <v>0</v>
      </c>
      <c r="BT83" s="8">
        <v>0</v>
      </c>
      <c r="BU83" s="8">
        <v>0</v>
      </c>
      <c r="BV83" s="8">
        <v>0</v>
      </c>
      <c r="BW83" s="8">
        <v>3</v>
      </c>
      <c r="BX83" s="8">
        <v>4</v>
      </c>
      <c r="BY83" s="8">
        <v>0</v>
      </c>
      <c r="BZ83" s="8">
        <v>30</v>
      </c>
      <c r="CA83" s="8">
        <v>0</v>
      </c>
      <c r="CB83" s="8">
        <v>0</v>
      </c>
      <c r="CC83" s="8">
        <v>0</v>
      </c>
      <c r="CD83" s="8">
        <v>90</v>
      </c>
    </row>
    <row r="84" spans="1:82" x14ac:dyDescent="0.35">
      <c r="A84" s="3">
        <v>80</v>
      </c>
      <c r="B84" s="7" t="s">
        <v>180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7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v>0</v>
      </c>
      <c r="AD84" s="8">
        <v>0</v>
      </c>
      <c r="AE84" s="8">
        <v>0</v>
      </c>
      <c r="AF84" s="8">
        <v>0</v>
      </c>
      <c r="AG84" s="8">
        <v>0</v>
      </c>
      <c r="AH84" s="8">
        <v>0</v>
      </c>
      <c r="AI84" s="8">
        <v>3</v>
      </c>
      <c r="AJ84" s="8">
        <v>0</v>
      </c>
      <c r="AK84" s="8">
        <v>6</v>
      </c>
      <c r="AL84" s="8">
        <v>0</v>
      </c>
      <c r="AM84" s="8">
        <v>0</v>
      </c>
      <c r="AN84" s="8">
        <v>0</v>
      </c>
      <c r="AO84" s="8">
        <v>0</v>
      </c>
      <c r="AP84" s="8">
        <v>0</v>
      </c>
      <c r="AQ84" s="8">
        <v>0</v>
      </c>
      <c r="AR84" s="8">
        <v>0</v>
      </c>
      <c r="AS84" s="8">
        <v>0</v>
      </c>
      <c r="AT84" s="8">
        <v>3</v>
      </c>
      <c r="AU84" s="8">
        <v>0</v>
      </c>
      <c r="AV84" s="8">
        <v>0</v>
      </c>
      <c r="AW84" s="8">
        <v>0</v>
      </c>
      <c r="AX84" s="8">
        <v>0</v>
      </c>
      <c r="AY84" s="8">
        <v>5</v>
      </c>
      <c r="AZ84" s="8">
        <v>0</v>
      </c>
      <c r="BA84" s="8">
        <v>0</v>
      </c>
      <c r="BB84" s="8">
        <v>0</v>
      </c>
      <c r="BC84" s="8">
        <v>0</v>
      </c>
      <c r="BD84" s="8">
        <v>0</v>
      </c>
      <c r="BE84" s="8">
        <v>0</v>
      </c>
      <c r="BF84" s="8">
        <v>0</v>
      </c>
      <c r="BG84" s="8">
        <v>0</v>
      </c>
      <c r="BH84" s="8">
        <v>0</v>
      </c>
      <c r="BI84" s="8">
        <v>0</v>
      </c>
      <c r="BJ84" s="8">
        <v>0</v>
      </c>
      <c r="BK84" s="8">
        <v>0</v>
      </c>
      <c r="BL84" s="8">
        <v>0</v>
      </c>
      <c r="BM84" s="8">
        <v>0</v>
      </c>
      <c r="BN84" s="8">
        <v>0</v>
      </c>
      <c r="BO84" s="8">
        <v>0</v>
      </c>
      <c r="BP84" s="8">
        <v>0</v>
      </c>
      <c r="BQ84" s="8">
        <v>0</v>
      </c>
      <c r="BR84" s="8">
        <v>0</v>
      </c>
      <c r="BS84" s="8">
        <v>0</v>
      </c>
      <c r="BT84" s="8">
        <v>0</v>
      </c>
      <c r="BU84" s="8">
        <v>0</v>
      </c>
      <c r="BV84" s="8">
        <v>0</v>
      </c>
      <c r="BW84" s="8">
        <v>6</v>
      </c>
      <c r="BX84" s="8">
        <v>3</v>
      </c>
      <c r="BY84" s="8">
        <v>0</v>
      </c>
      <c r="BZ84" s="8">
        <v>0</v>
      </c>
      <c r="CA84" s="8">
        <v>0</v>
      </c>
      <c r="CB84" s="8">
        <v>0</v>
      </c>
      <c r="CC84" s="8">
        <v>0</v>
      </c>
      <c r="CD84" s="8">
        <v>35</v>
      </c>
    </row>
    <row r="85" spans="1:82" x14ac:dyDescent="0.35">
      <c r="A85" s="3">
        <v>81</v>
      </c>
      <c r="B85" s="7" t="s">
        <v>101</v>
      </c>
      <c r="C85" s="8">
        <v>0</v>
      </c>
      <c r="D85" s="8">
        <v>0</v>
      </c>
      <c r="E85" s="8">
        <v>8</v>
      </c>
      <c r="F85" s="8">
        <v>16</v>
      </c>
      <c r="G85" s="8">
        <v>0</v>
      </c>
      <c r="H85" s="8">
        <v>0</v>
      </c>
      <c r="I85" s="8">
        <v>4</v>
      </c>
      <c r="J85" s="8">
        <v>0</v>
      </c>
      <c r="K85" s="8">
        <v>32</v>
      </c>
      <c r="L85" s="8">
        <v>29</v>
      </c>
      <c r="M85" s="8">
        <v>0</v>
      </c>
      <c r="N85" s="8">
        <v>3</v>
      </c>
      <c r="O85" s="8">
        <v>30</v>
      </c>
      <c r="P85" s="8">
        <v>217</v>
      </c>
      <c r="Q85" s="8">
        <v>0</v>
      </c>
      <c r="R85" s="8">
        <v>5</v>
      </c>
      <c r="S85" s="8">
        <v>0</v>
      </c>
      <c r="T85" s="8">
        <v>24</v>
      </c>
      <c r="U85" s="8">
        <v>4</v>
      </c>
      <c r="V85" s="8">
        <v>3</v>
      </c>
      <c r="W85" s="8">
        <v>0</v>
      </c>
      <c r="X85" s="8">
        <v>8</v>
      </c>
      <c r="Y85" s="8">
        <v>0</v>
      </c>
      <c r="Z85" s="8">
        <v>0</v>
      </c>
      <c r="AA85" s="8">
        <v>9</v>
      </c>
      <c r="AB85" s="8">
        <v>110</v>
      </c>
      <c r="AC85" s="8">
        <v>50</v>
      </c>
      <c r="AD85" s="8">
        <v>4</v>
      </c>
      <c r="AE85" s="8">
        <v>0</v>
      </c>
      <c r="AF85" s="8">
        <v>0</v>
      </c>
      <c r="AG85" s="8">
        <v>4</v>
      </c>
      <c r="AH85" s="8">
        <v>0</v>
      </c>
      <c r="AI85" s="8">
        <v>49</v>
      </c>
      <c r="AJ85" s="8">
        <v>0</v>
      </c>
      <c r="AK85" s="8">
        <v>18</v>
      </c>
      <c r="AL85" s="8">
        <v>46</v>
      </c>
      <c r="AM85" s="8">
        <v>3</v>
      </c>
      <c r="AN85" s="8">
        <v>0</v>
      </c>
      <c r="AO85" s="8">
        <v>0</v>
      </c>
      <c r="AP85" s="8">
        <v>9</v>
      </c>
      <c r="AQ85" s="8">
        <v>0</v>
      </c>
      <c r="AR85" s="8">
        <v>3</v>
      </c>
      <c r="AS85" s="8">
        <v>16</v>
      </c>
      <c r="AT85" s="8">
        <v>68</v>
      </c>
      <c r="AU85" s="8">
        <v>21</v>
      </c>
      <c r="AV85" s="8">
        <v>0</v>
      </c>
      <c r="AW85" s="8">
        <v>5</v>
      </c>
      <c r="AX85" s="8">
        <v>0</v>
      </c>
      <c r="AY85" s="8">
        <v>241</v>
      </c>
      <c r="AZ85" s="8">
        <v>11</v>
      </c>
      <c r="BA85" s="8">
        <v>0</v>
      </c>
      <c r="BB85" s="8">
        <v>33</v>
      </c>
      <c r="BC85" s="8">
        <v>0</v>
      </c>
      <c r="BD85" s="8">
        <v>0</v>
      </c>
      <c r="BE85" s="8">
        <v>0</v>
      </c>
      <c r="BF85" s="8">
        <v>0</v>
      </c>
      <c r="BG85" s="8">
        <v>0</v>
      </c>
      <c r="BH85" s="8">
        <v>0</v>
      </c>
      <c r="BI85" s="8">
        <v>6</v>
      </c>
      <c r="BJ85" s="8">
        <v>0</v>
      </c>
      <c r="BK85" s="8">
        <v>0</v>
      </c>
      <c r="BL85" s="8">
        <v>0</v>
      </c>
      <c r="BM85" s="8">
        <v>5</v>
      </c>
      <c r="BN85" s="8">
        <v>6</v>
      </c>
      <c r="BO85" s="8">
        <v>0</v>
      </c>
      <c r="BP85" s="8">
        <v>0</v>
      </c>
      <c r="BQ85" s="8">
        <v>0</v>
      </c>
      <c r="BR85" s="8">
        <v>0</v>
      </c>
      <c r="BS85" s="8">
        <v>3</v>
      </c>
      <c r="BT85" s="8">
        <v>0</v>
      </c>
      <c r="BU85" s="8">
        <v>0</v>
      </c>
      <c r="BV85" s="8">
        <v>0</v>
      </c>
      <c r="BW85" s="8">
        <v>99</v>
      </c>
      <c r="BX85" s="8">
        <v>52</v>
      </c>
      <c r="BY85" s="8">
        <v>10</v>
      </c>
      <c r="BZ85" s="8">
        <v>55</v>
      </c>
      <c r="CA85" s="8">
        <v>7</v>
      </c>
      <c r="CB85" s="8">
        <v>4</v>
      </c>
      <c r="CC85" s="8">
        <v>0</v>
      </c>
      <c r="CD85" s="8">
        <v>1328</v>
      </c>
    </row>
    <row r="86" spans="1:82" x14ac:dyDescent="0.35">
      <c r="A86" s="3">
        <v>82</v>
      </c>
      <c r="B86" s="7" t="s">
        <v>191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v>0</v>
      </c>
      <c r="AC86" s="8">
        <v>0</v>
      </c>
      <c r="AD86" s="8">
        <v>0</v>
      </c>
      <c r="AE86" s="8">
        <v>0</v>
      </c>
      <c r="AF86" s="8">
        <v>0</v>
      </c>
      <c r="AG86" s="8">
        <v>4</v>
      </c>
      <c r="AH86" s="8">
        <v>0</v>
      </c>
      <c r="AI86" s="8">
        <v>0</v>
      </c>
      <c r="AJ86" s="8">
        <v>0</v>
      </c>
      <c r="AK86" s="8">
        <v>0</v>
      </c>
      <c r="AL86" s="8">
        <v>0</v>
      </c>
      <c r="AM86" s="8">
        <v>0</v>
      </c>
      <c r="AN86" s="8">
        <v>0</v>
      </c>
      <c r="AO86" s="8">
        <v>0</v>
      </c>
      <c r="AP86" s="8">
        <v>0</v>
      </c>
      <c r="AQ86" s="8">
        <v>0</v>
      </c>
      <c r="AR86" s="8">
        <v>0</v>
      </c>
      <c r="AS86" s="8">
        <v>0</v>
      </c>
      <c r="AT86" s="8">
        <v>0</v>
      </c>
      <c r="AU86" s="8">
        <v>0</v>
      </c>
      <c r="AV86" s="8">
        <v>0</v>
      </c>
      <c r="AW86" s="8">
        <v>0</v>
      </c>
      <c r="AX86" s="8">
        <v>0</v>
      </c>
      <c r="AY86" s="8">
        <v>0</v>
      </c>
      <c r="AZ86" s="8">
        <v>0</v>
      </c>
      <c r="BA86" s="8">
        <v>0</v>
      </c>
      <c r="BB86" s="8">
        <v>0</v>
      </c>
      <c r="BC86" s="8">
        <v>0</v>
      </c>
      <c r="BD86" s="8">
        <v>0</v>
      </c>
      <c r="BE86" s="8">
        <v>0</v>
      </c>
      <c r="BF86" s="8">
        <v>0</v>
      </c>
      <c r="BG86" s="8">
        <v>0</v>
      </c>
      <c r="BH86" s="8">
        <v>0</v>
      </c>
      <c r="BI86" s="8">
        <v>0</v>
      </c>
      <c r="BJ86" s="8">
        <v>0</v>
      </c>
      <c r="BK86" s="8">
        <v>0</v>
      </c>
      <c r="BL86" s="8">
        <v>0</v>
      </c>
      <c r="BM86" s="8">
        <v>0</v>
      </c>
      <c r="BN86" s="8">
        <v>0</v>
      </c>
      <c r="BO86" s="8">
        <v>0</v>
      </c>
      <c r="BP86" s="8">
        <v>0</v>
      </c>
      <c r="BQ86" s="8">
        <v>0</v>
      </c>
      <c r="BR86" s="8">
        <v>0</v>
      </c>
      <c r="BS86" s="8">
        <v>0</v>
      </c>
      <c r="BT86" s="8">
        <v>0</v>
      </c>
      <c r="BU86" s="8">
        <v>0</v>
      </c>
      <c r="BV86" s="8">
        <v>0</v>
      </c>
      <c r="BW86" s="8">
        <v>0</v>
      </c>
      <c r="BX86" s="8">
        <v>0</v>
      </c>
      <c r="BY86" s="8">
        <v>0</v>
      </c>
      <c r="BZ86" s="8">
        <v>4</v>
      </c>
      <c r="CA86" s="8">
        <v>0</v>
      </c>
      <c r="CB86" s="8">
        <v>0</v>
      </c>
      <c r="CC86" s="8">
        <v>0</v>
      </c>
      <c r="CD86" s="8">
        <v>14</v>
      </c>
    </row>
    <row r="87" spans="1:82" x14ac:dyDescent="0.35">
      <c r="A87" s="3">
        <v>83</v>
      </c>
      <c r="B87" s="7" t="s">
        <v>141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7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4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0</v>
      </c>
      <c r="AC87" s="8">
        <v>0</v>
      </c>
      <c r="AD87" s="8">
        <v>0</v>
      </c>
      <c r="AE87" s="8">
        <v>0</v>
      </c>
      <c r="AF87" s="8">
        <v>0</v>
      </c>
      <c r="AG87" s="8">
        <v>0</v>
      </c>
      <c r="AH87" s="8">
        <v>0</v>
      </c>
      <c r="AI87" s="8">
        <v>3</v>
      </c>
      <c r="AJ87" s="8">
        <v>0</v>
      </c>
      <c r="AK87" s="8">
        <v>0</v>
      </c>
      <c r="AL87" s="8">
        <v>0</v>
      </c>
      <c r="AM87" s="8">
        <v>0</v>
      </c>
      <c r="AN87" s="8">
        <v>0</v>
      </c>
      <c r="AO87" s="8">
        <v>0</v>
      </c>
      <c r="AP87" s="8">
        <v>0</v>
      </c>
      <c r="AQ87" s="8">
        <v>0</v>
      </c>
      <c r="AR87" s="8">
        <v>0</v>
      </c>
      <c r="AS87" s="8">
        <v>0</v>
      </c>
      <c r="AT87" s="8">
        <v>3</v>
      </c>
      <c r="AU87" s="8">
        <v>0</v>
      </c>
      <c r="AV87" s="8">
        <v>0</v>
      </c>
      <c r="AW87" s="8">
        <v>0</v>
      </c>
      <c r="AX87" s="8">
        <v>0</v>
      </c>
      <c r="AY87" s="8">
        <v>0</v>
      </c>
      <c r="AZ87" s="8">
        <v>3</v>
      </c>
      <c r="BA87" s="8">
        <v>0</v>
      </c>
      <c r="BB87" s="8">
        <v>0</v>
      </c>
      <c r="BC87" s="8">
        <v>0</v>
      </c>
      <c r="BD87" s="8">
        <v>0</v>
      </c>
      <c r="BE87" s="8">
        <v>0</v>
      </c>
      <c r="BF87" s="8">
        <v>0</v>
      </c>
      <c r="BG87" s="8">
        <v>0</v>
      </c>
      <c r="BH87" s="8">
        <v>0</v>
      </c>
      <c r="BI87" s="8">
        <v>0</v>
      </c>
      <c r="BJ87" s="8">
        <v>0</v>
      </c>
      <c r="BK87" s="8">
        <v>0</v>
      </c>
      <c r="BL87" s="8">
        <v>0</v>
      </c>
      <c r="BM87" s="8">
        <v>0</v>
      </c>
      <c r="BN87" s="8">
        <v>0</v>
      </c>
      <c r="BO87" s="8">
        <v>0</v>
      </c>
      <c r="BP87" s="8">
        <v>0</v>
      </c>
      <c r="BQ87" s="8">
        <v>0</v>
      </c>
      <c r="BR87" s="8">
        <v>0</v>
      </c>
      <c r="BS87" s="8">
        <v>0</v>
      </c>
      <c r="BT87" s="8">
        <v>0</v>
      </c>
      <c r="BU87" s="8">
        <v>0</v>
      </c>
      <c r="BV87" s="8">
        <v>0</v>
      </c>
      <c r="BW87" s="8">
        <v>0</v>
      </c>
      <c r="BX87" s="8">
        <v>3</v>
      </c>
      <c r="BY87" s="8">
        <v>0</v>
      </c>
      <c r="BZ87" s="8">
        <v>16</v>
      </c>
      <c r="CA87" s="8">
        <v>8</v>
      </c>
      <c r="CB87" s="8">
        <v>0</v>
      </c>
      <c r="CC87" s="8">
        <v>0</v>
      </c>
      <c r="CD87" s="8">
        <v>49</v>
      </c>
    </row>
    <row r="88" spans="1:82" x14ac:dyDescent="0.35">
      <c r="A88" s="3">
        <v>84</v>
      </c>
      <c r="B88" s="7" t="s">
        <v>213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4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0</v>
      </c>
      <c r="AD88" s="8">
        <v>0</v>
      </c>
      <c r="AE88" s="8">
        <v>0</v>
      </c>
      <c r="AF88" s="8">
        <v>0</v>
      </c>
      <c r="AG88" s="8">
        <v>0</v>
      </c>
      <c r="AH88" s="8">
        <v>0</v>
      </c>
      <c r="AI88" s="8">
        <v>0</v>
      </c>
      <c r="AJ88" s="8">
        <v>0</v>
      </c>
      <c r="AK88" s="8">
        <v>0</v>
      </c>
      <c r="AL88" s="8">
        <v>0</v>
      </c>
      <c r="AM88" s="8">
        <v>0</v>
      </c>
      <c r="AN88" s="8">
        <v>0</v>
      </c>
      <c r="AO88" s="8">
        <v>0</v>
      </c>
      <c r="AP88" s="8">
        <v>0</v>
      </c>
      <c r="AQ88" s="8">
        <v>0</v>
      </c>
      <c r="AR88" s="8">
        <v>0</v>
      </c>
      <c r="AS88" s="8">
        <v>0</v>
      </c>
      <c r="AT88" s="8">
        <v>9</v>
      </c>
      <c r="AU88" s="8">
        <v>0</v>
      </c>
      <c r="AV88" s="8">
        <v>0</v>
      </c>
      <c r="AW88" s="8">
        <v>0</v>
      </c>
      <c r="AX88" s="8">
        <v>0</v>
      </c>
      <c r="AY88" s="8">
        <v>3</v>
      </c>
      <c r="AZ88" s="8">
        <v>0</v>
      </c>
      <c r="BA88" s="8">
        <v>0</v>
      </c>
      <c r="BB88" s="8">
        <v>3</v>
      </c>
      <c r="BC88" s="8">
        <v>0</v>
      </c>
      <c r="BD88" s="8">
        <v>0</v>
      </c>
      <c r="BE88" s="8">
        <v>0</v>
      </c>
      <c r="BF88" s="8">
        <v>0</v>
      </c>
      <c r="BG88" s="8">
        <v>0</v>
      </c>
      <c r="BH88" s="8">
        <v>0</v>
      </c>
      <c r="BI88" s="8">
        <v>6</v>
      </c>
      <c r="BJ88" s="8">
        <v>0</v>
      </c>
      <c r="BK88" s="8">
        <v>0</v>
      </c>
      <c r="BL88" s="8">
        <v>0</v>
      </c>
      <c r="BM88" s="8">
        <v>0</v>
      </c>
      <c r="BN88" s="8">
        <v>0</v>
      </c>
      <c r="BO88" s="8">
        <v>0</v>
      </c>
      <c r="BP88" s="8">
        <v>0</v>
      </c>
      <c r="BQ88" s="8">
        <v>0</v>
      </c>
      <c r="BR88" s="8">
        <v>0</v>
      </c>
      <c r="BS88" s="8">
        <v>0</v>
      </c>
      <c r="BT88" s="8">
        <v>0</v>
      </c>
      <c r="BU88" s="8">
        <v>0</v>
      </c>
      <c r="BV88" s="8">
        <v>0</v>
      </c>
      <c r="BW88" s="8">
        <v>0</v>
      </c>
      <c r="BX88" s="8">
        <v>0</v>
      </c>
      <c r="BY88" s="8">
        <v>0</v>
      </c>
      <c r="BZ88" s="8">
        <v>4</v>
      </c>
      <c r="CA88" s="8">
        <v>0</v>
      </c>
      <c r="CB88" s="8">
        <v>0</v>
      </c>
      <c r="CC88" s="8">
        <v>0</v>
      </c>
      <c r="CD88" s="8">
        <v>33</v>
      </c>
    </row>
    <row r="89" spans="1:82" x14ac:dyDescent="0.35">
      <c r="A89" s="3">
        <v>85</v>
      </c>
      <c r="B89" s="7" t="s">
        <v>214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5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4</v>
      </c>
      <c r="AC89" s="8">
        <v>5</v>
      </c>
      <c r="AD89" s="8">
        <v>0</v>
      </c>
      <c r="AE89" s="8">
        <v>0</v>
      </c>
      <c r="AF89" s="8">
        <v>0</v>
      </c>
      <c r="AG89" s="8">
        <v>0</v>
      </c>
      <c r="AH89" s="8">
        <v>0</v>
      </c>
      <c r="AI89" s="8">
        <v>3</v>
      </c>
      <c r="AJ89" s="8">
        <v>0</v>
      </c>
      <c r="AK89" s="8">
        <v>3</v>
      </c>
      <c r="AL89" s="8">
        <v>0</v>
      </c>
      <c r="AM89" s="8">
        <v>0</v>
      </c>
      <c r="AN89" s="8">
        <v>0</v>
      </c>
      <c r="AO89" s="8">
        <v>0</v>
      </c>
      <c r="AP89" s="8">
        <v>0</v>
      </c>
      <c r="AQ89" s="8">
        <v>0</v>
      </c>
      <c r="AR89" s="8">
        <v>0</v>
      </c>
      <c r="AS89" s="8">
        <v>0</v>
      </c>
      <c r="AT89" s="8">
        <v>3</v>
      </c>
      <c r="AU89" s="8">
        <v>0</v>
      </c>
      <c r="AV89" s="8">
        <v>0</v>
      </c>
      <c r="AW89" s="8">
        <v>0</v>
      </c>
      <c r="AX89" s="8">
        <v>0</v>
      </c>
      <c r="AY89" s="8">
        <v>8</v>
      </c>
      <c r="AZ89" s="8">
        <v>0</v>
      </c>
      <c r="BA89" s="8">
        <v>0</v>
      </c>
      <c r="BB89" s="8">
        <v>0</v>
      </c>
      <c r="BC89" s="8">
        <v>0</v>
      </c>
      <c r="BD89" s="8">
        <v>0</v>
      </c>
      <c r="BE89" s="8">
        <v>0</v>
      </c>
      <c r="BF89" s="8">
        <v>0</v>
      </c>
      <c r="BG89" s="8">
        <v>0</v>
      </c>
      <c r="BH89" s="8">
        <v>0</v>
      </c>
      <c r="BI89" s="8">
        <v>0</v>
      </c>
      <c r="BJ89" s="8">
        <v>0</v>
      </c>
      <c r="BK89" s="8">
        <v>0</v>
      </c>
      <c r="BL89" s="8">
        <v>0</v>
      </c>
      <c r="BM89" s="8">
        <v>0</v>
      </c>
      <c r="BN89" s="8">
        <v>0</v>
      </c>
      <c r="BO89" s="8">
        <v>0</v>
      </c>
      <c r="BP89" s="8">
        <v>0</v>
      </c>
      <c r="BQ89" s="8">
        <v>0</v>
      </c>
      <c r="BR89" s="8">
        <v>0</v>
      </c>
      <c r="BS89" s="8">
        <v>0</v>
      </c>
      <c r="BT89" s="8">
        <v>0</v>
      </c>
      <c r="BU89" s="8">
        <v>0</v>
      </c>
      <c r="BV89" s="8">
        <v>0</v>
      </c>
      <c r="BW89" s="8">
        <v>0</v>
      </c>
      <c r="BX89" s="8">
        <v>0</v>
      </c>
      <c r="BY89" s="8">
        <v>0</v>
      </c>
      <c r="BZ89" s="8">
        <v>9</v>
      </c>
      <c r="CA89" s="8">
        <v>0</v>
      </c>
      <c r="CB89" s="8">
        <v>0</v>
      </c>
      <c r="CC89" s="8">
        <v>0</v>
      </c>
      <c r="CD89" s="8">
        <v>52</v>
      </c>
    </row>
    <row r="90" spans="1:82" x14ac:dyDescent="0.35">
      <c r="A90" s="3">
        <v>86</v>
      </c>
      <c r="B90" s="7" t="s">
        <v>107</v>
      </c>
      <c r="C90" s="8">
        <v>6</v>
      </c>
      <c r="D90" s="8">
        <v>0</v>
      </c>
      <c r="E90" s="8">
        <v>7</v>
      </c>
      <c r="F90" s="8">
        <v>11</v>
      </c>
      <c r="G90" s="8">
        <v>8</v>
      </c>
      <c r="H90" s="8">
        <v>4</v>
      </c>
      <c r="I90" s="8">
        <v>19</v>
      </c>
      <c r="J90" s="8">
        <v>0</v>
      </c>
      <c r="K90" s="8">
        <v>37</v>
      </c>
      <c r="L90" s="8">
        <v>18</v>
      </c>
      <c r="M90" s="8">
        <v>0</v>
      </c>
      <c r="N90" s="8">
        <v>0</v>
      </c>
      <c r="O90" s="8">
        <v>3</v>
      </c>
      <c r="P90" s="8">
        <v>21</v>
      </c>
      <c r="Q90" s="8">
        <v>0</v>
      </c>
      <c r="R90" s="8">
        <v>0</v>
      </c>
      <c r="S90" s="8">
        <v>4</v>
      </c>
      <c r="T90" s="8">
        <v>43</v>
      </c>
      <c r="U90" s="8">
        <v>0</v>
      </c>
      <c r="V90" s="8">
        <v>13</v>
      </c>
      <c r="W90" s="8">
        <v>0</v>
      </c>
      <c r="X90" s="8">
        <v>42</v>
      </c>
      <c r="Y90" s="8">
        <v>0</v>
      </c>
      <c r="Z90" s="8">
        <v>0</v>
      </c>
      <c r="AA90" s="8">
        <v>4</v>
      </c>
      <c r="AB90" s="8">
        <v>7</v>
      </c>
      <c r="AC90" s="8">
        <v>10</v>
      </c>
      <c r="AD90" s="8">
        <v>0</v>
      </c>
      <c r="AE90" s="8">
        <v>0</v>
      </c>
      <c r="AF90" s="8">
        <v>0</v>
      </c>
      <c r="AG90" s="8">
        <v>27</v>
      </c>
      <c r="AH90" s="8">
        <v>0</v>
      </c>
      <c r="AI90" s="8">
        <v>3</v>
      </c>
      <c r="AJ90" s="8">
        <v>0</v>
      </c>
      <c r="AK90" s="8">
        <v>9</v>
      </c>
      <c r="AL90" s="8">
        <v>3</v>
      </c>
      <c r="AM90" s="8">
        <v>0</v>
      </c>
      <c r="AN90" s="8">
        <v>0</v>
      </c>
      <c r="AO90" s="8">
        <v>0</v>
      </c>
      <c r="AP90" s="8">
        <v>3</v>
      </c>
      <c r="AQ90" s="8">
        <v>0</v>
      </c>
      <c r="AR90" s="8">
        <v>60</v>
      </c>
      <c r="AS90" s="8">
        <v>0</v>
      </c>
      <c r="AT90" s="8">
        <v>504</v>
      </c>
      <c r="AU90" s="8">
        <v>4</v>
      </c>
      <c r="AV90" s="8">
        <v>9</v>
      </c>
      <c r="AW90" s="8">
        <v>0</v>
      </c>
      <c r="AX90" s="8">
        <v>0</v>
      </c>
      <c r="AY90" s="8">
        <v>34</v>
      </c>
      <c r="AZ90" s="8">
        <v>53</v>
      </c>
      <c r="BA90" s="8">
        <v>0</v>
      </c>
      <c r="BB90" s="8">
        <v>29</v>
      </c>
      <c r="BC90" s="8">
        <v>3</v>
      </c>
      <c r="BD90" s="8">
        <v>0</v>
      </c>
      <c r="BE90" s="8">
        <v>0</v>
      </c>
      <c r="BF90" s="8">
        <v>0</v>
      </c>
      <c r="BG90" s="8">
        <v>0</v>
      </c>
      <c r="BH90" s="8">
        <v>0</v>
      </c>
      <c r="BI90" s="8">
        <v>130</v>
      </c>
      <c r="BJ90" s="8">
        <v>0</v>
      </c>
      <c r="BK90" s="8">
        <v>0</v>
      </c>
      <c r="BL90" s="8">
        <v>0</v>
      </c>
      <c r="BM90" s="8">
        <v>0</v>
      </c>
      <c r="BN90" s="8">
        <v>70</v>
      </c>
      <c r="BO90" s="8">
        <v>0</v>
      </c>
      <c r="BP90" s="8">
        <v>0</v>
      </c>
      <c r="BQ90" s="8">
        <v>3</v>
      </c>
      <c r="BR90" s="8">
        <v>0</v>
      </c>
      <c r="BS90" s="8">
        <v>0</v>
      </c>
      <c r="BT90" s="8">
        <v>0</v>
      </c>
      <c r="BU90" s="8">
        <v>0</v>
      </c>
      <c r="BV90" s="8">
        <v>0</v>
      </c>
      <c r="BW90" s="8">
        <v>13</v>
      </c>
      <c r="BX90" s="8">
        <v>14</v>
      </c>
      <c r="BY90" s="8">
        <v>4</v>
      </c>
      <c r="BZ90" s="8">
        <v>17</v>
      </c>
      <c r="CA90" s="8">
        <v>30</v>
      </c>
      <c r="CB90" s="8">
        <v>0</v>
      </c>
      <c r="CC90" s="8">
        <v>0</v>
      </c>
      <c r="CD90" s="8">
        <v>1280</v>
      </c>
    </row>
    <row r="91" spans="1:82" x14ac:dyDescent="0.35">
      <c r="A91" s="3">
        <v>87</v>
      </c>
      <c r="B91" s="7" t="s">
        <v>138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20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6</v>
      </c>
      <c r="AC91" s="8">
        <v>9</v>
      </c>
      <c r="AD91" s="8">
        <v>21</v>
      </c>
      <c r="AE91" s="8">
        <v>0</v>
      </c>
      <c r="AF91" s="8">
        <v>0</v>
      </c>
      <c r="AG91" s="8">
        <v>0</v>
      </c>
      <c r="AH91" s="8">
        <v>0</v>
      </c>
      <c r="AI91" s="8">
        <v>0</v>
      </c>
      <c r="AJ91" s="8">
        <v>0</v>
      </c>
      <c r="AK91" s="8">
        <v>0</v>
      </c>
      <c r="AL91" s="8">
        <v>8</v>
      </c>
      <c r="AM91" s="8">
        <v>0</v>
      </c>
      <c r="AN91" s="8">
        <v>0</v>
      </c>
      <c r="AO91" s="8">
        <v>0</v>
      </c>
      <c r="AP91" s="8">
        <v>0</v>
      </c>
      <c r="AQ91" s="8">
        <v>0</v>
      </c>
      <c r="AR91" s="8">
        <v>0</v>
      </c>
      <c r="AS91" s="8">
        <v>0</v>
      </c>
      <c r="AT91" s="8">
        <v>6</v>
      </c>
      <c r="AU91" s="8">
        <v>16</v>
      </c>
      <c r="AV91" s="8">
        <v>0</v>
      </c>
      <c r="AW91" s="8">
        <v>0</v>
      </c>
      <c r="AX91" s="8">
        <v>0</v>
      </c>
      <c r="AY91" s="8">
        <v>7</v>
      </c>
      <c r="AZ91" s="8">
        <v>0</v>
      </c>
      <c r="BA91" s="8">
        <v>0</v>
      </c>
      <c r="BB91" s="8">
        <v>0</v>
      </c>
      <c r="BC91" s="8">
        <v>0</v>
      </c>
      <c r="BD91" s="8">
        <v>0</v>
      </c>
      <c r="BE91" s="8">
        <v>0</v>
      </c>
      <c r="BF91" s="8">
        <v>0</v>
      </c>
      <c r="BG91" s="8">
        <v>0</v>
      </c>
      <c r="BH91" s="8">
        <v>0</v>
      </c>
      <c r="BI91" s="8">
        <v>0</v>
      </c>
      <c r="BJ91" s="8">
        <v>0</v>
      </c>
      <c r="BK91" s="8">
        <v>0</v>
      </c>
      <c r="BL91" s="8">
        <v>0</v>
      </c>
      <c r="BM91" s="8">
        <v>0</v>
      </c>
      <c r="BN91" s="8">
        <v>3</v>
      </c>
      <c r="BO91" s="8">
        <v>0</v>
      </c>
      <c r="BP91" s="8">
        <v>0</v>
      </c>
      <c r="BQ91" s="8">
        <v>0</v>
      </c>
      <c r="BR91" s="8">
        <v>0</v>
      </c>
      <c r="BS91" s="8">
        <v>4</v>
      </c>
      <c r="BT91" s="8">
        <v>0</v>
      </c>
      <c r="BU91" s="8">
        <v>0</v>
      </c>
      <c r="BV91" s="8">
        <v>0</v>
      </c>
      <c r="BW91" s="8">
        <v>8</v>
      </c>
      <c r="BX91" s="8">
        <v>6</v>
      </c>
      <c r="BY91" s="8">
        <v>7</v>
      </c>
      <c r="BZ91" s="8">
        <v>8</v>
      </c>
      <c r="CA91" s="8">
        <v>0</v>
      </c>
      <c r="CB91" s="8">
        <v>0</v>
      </c>
      <c r="CC91" s="8">
        <v>0</v>
      </c>
      <c r="CD91" s="8">
        <v>145</v>
      </c>
    </row>
    <row r="92" spans="1:82" x14ac:dyDescent="0.35">
      <c r="A92" s="3">
        <v>88</v>
      </c>
      <c r="B92" s="7" t="s">
        <v>147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8</v>
      </c>
      <c r="J92" s="8">
        <v>0</v>
      </c>
      <c r="K92" s="8">
        <v>7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4</v>
      </c>
      <c r="U92" s="8">
        <v>0</v>
      </c>
      <c r="V92" s="8">
        <v>0</v>
      </c>
      <c r="W92" s="8">
        <v>0</v>
      </c>
      <c r="X92" s="8">
        <v>3</v>
      </c>
      <c r="Y92" s="8">
        <v>0</v>
      </c>
      <c r="Z92" s="8">
        <v>0</v>
      </c>
      <c r="AA92" s="8">
        <v>0</v>
      </c>
      <c r="AB92" s="8">
        <v>0</v>
      </c>
      <c r="AC92" s="8">
        <v>0</v>
      </c>
      <c r="AD92" s="8">
        <v>0</v>
      </c>
      <c r="AE92" s="8">
        <v>0</v>
      </c>
      <c r="AF92" s="8">
        <v>0</v>
      </c>
      <c r="AG92" s="8">
        <v>5</v>
      </c>
      <c r="AH92" s="8">
        <v>0</v>
      </c>
      <c r="AI92" s="8">
        <v>0</v>
      </c>
      <c r="AJ92" s="8">
        <v>0</v>
      </c>
      <c r="AK92" s="8">
        <v>0</v>
      </c>
      <c r="AL92" s="8">
        <v>0</v>
      </c>
      <c r="AM92" s="8">
        <v>0</v>
      </c>
      <c r="AN92" s="8">
        <v>0</v>
      </c>
      <c r="AO92" s="8">
        <v>0</v>
      </c>
      <c r="AP92" s="8">
        <v>0</v>
      </c>
      <c r="AQ92" s="8">
        <v>0</v>
      </c>
      <c r="AR92" s="8">
        <v>0</v>
      </c>
      <c r="AS92" s="8">
        <v>0</v>
      </c>
      <c r="AT92" s="8">
        <v>3</v>
      </c>
      <c r="AU92" s="8">
        <v>0</v>
      </c>
      <c r="AV92" s="8">
        <v>0</v>
      </c>
      <c r="AW92" s="8">
        <v>5</v>
      </c>
      <c r="AX92" s="8">
        <v>0</v>
      </c>
      <c r="AY92" s="8">
        <v>0</v>
      </c>
      <c r="AZ92" s="8">
        <v>0</v>
      </c>
      <c r="BA92" s="8">
        <v>0</v>
      </c>
      <c r="BB92" s="8">
        <v>0</v>
      </c>
      <c r="BC92" s="8">
        <v>8</v>
      </c>
      <c r="BD92" s="8">
        <v>0</v>
      </c>
      <c r="BE92" s="8">
        <v>0</v>
      </c>
      <c r="BF92" s="8">
        <v>0</v>
      </c>
      <c r="BG92" s="8">
        <v>0</v>
      </c>
      <c r="BH92" s="8">
        <v>0</v>
      </c>
      <c r="BI92" s="8">
        <v>5</v>
      </c>
      <c r="BJ92" s="8">
        <v>0</v>
      </c>
      <c r="BK92" s="8">
        <v>0</v>
      </c>
      <c r="BL92" s="8">
        <v>0</v>
      </c>
      <c r="BM92" s="8">
        <v>0</v>
      </c>
      <c r="BN92" s="8">
        <v>4</v>
      </c>
      <c r="BO92" s="8">
        <v>0</v>
      </c>
      <c r="BP92" s="8">
        <v>0</v>
      </c>
      <c r="BQ92" s="8">
        <v>0</v>
      </c>
      <c r="BR92" s="8">
        <v>0</v>
      </c>
      <c r="BS92" s="8">
        <v>0</v>
      </c>
      <c r="BT92" s="8">
        <v>0</v>
      </c>
      <c r="BU92" s="8">
        <v>0</v>
      </c>
      <c r="BV92" s="8">
        <v>0</v>
      </c>
      <c r="BW92" s="8">
        <v>0</v>
      </c>
      <c r="BX92" s="8">
        <v>0</v>
      </c>
      <c r="BY92" s="8">
        <v>0</v>
      </c>
      <c r="BZ92" s="8">
        <v>3</v>
      </c>
      <c r="CA92" s="8">
        <v>3</v>
      </c>
      <c r="CB92" s="8">
        <v>3</v>
      </c>
      <c r="CC92" s="8">
        <v>0</v>
      </c>
      <c r="CD92" s="8">
        <v>61</v>
      </c>
    </row>
    <row r="93" spans="1:82" x14ac:dyDescent="0.35">
      <c r="A93" s="3">
        <v>89</v>
      </c>
      <c r="B93" s="7" t="s">
        <v>111</v>
      </c>
      <c r="C93" s="8">
        <v>0</v>
      </c>
      <c r="D93" s="8">
        <v>0</v>
      </c>
      <c r="E93" s="8">
        <v>4</v>
      </c>
      <c r="F93" s="8">
        <v>19</v>
      </c>
      <c r="G93" s="8">
        <v>0</v>
      </c>
      <c r="H93" s="8">
        <v>4</v>
      </c>
      <c r="I93" s="8">
        <v>6</v>
      </c>
      <c r="J93" s="8">
        <v>0</v>
      </c>
      <c r="K93" s="8">
        <v>5</v>
      </c>
      <c r="L93" s="8">
        <v>56</v>
      </c>
      <c r="M93" s="8">
        <v>5</v>
      </c>
      <c r="N93" s="8">
        <v>11</v>
      </c>
      <c r="O93" s="8">
        <v>8</v>
      </c>
      <c r="P93" s="8">
        <v>55</v>
      </c>
      <c r="Q93" s="8">
        <v>0</v>
      </c>
      <c r="R93" s="8">
        <v>3</v>
      </c>
      <c r="S93" s="8">
        <v>0</v>
      </c>
      <c r="T93" s="8">
        <v>10</v>
      </c>
      <c r="U93" s="8">
        <v>10</v>
      </c>
      <c r="V93" s="8">
        <v>14</v>
      </c>
      <c r="W93" s="8">
        <v>3</v>
      </c>
      <c r="X93" s="8">
        <v>8</v>
      </c>
      <c r="Y93" s="8">
        <v>0</v>
      </c>
      <c r="Z93" s="8">
        <v>0</v>
      </c>
      <c r="AA93" s="8">
        <v>8</v>
      </c>
      <c r="AB93" s="8">
        <v>26</v>
      </c>
      <c r="AC93" s="8">
        <v>21</v>
      </c>
      <c r="AD93" s="8">
        <v>15</v>
      </c>
      <c r="AE93" s="8">
        <v>0</v>
      </c>
      <c r="AF93" s="8">
        <v>0</v>
      </c>
      <c r="AG93" s="8">
        <v>10</v>
      </c>
      <c r="AH93" s="8">
        <v>0</v>
      </c>
      <c r="AI93" s="8">
        <v>22</v>
      </c>
      <c r="AJ93" s="8">
        <v>0</v>
      </c>
      <c r="AK93" s="8">
        <v>12</v>
      </c>
      <c r="AL93" s="8">
        <v>17</v>
      </c>
      <c r="AM93" s="8">
        <v>3</v>
      </c>
      <c r="AN93" s="8">
        <v>0</v>
      </c>
      <c r="AO93" s="8">
        <v>0</v>
      </c>
      <c r="AP93" s="8">
        <v>0</v>
      </c>
      <c r="AQ93" s="8">
        <v>0</v>
      </c>
      <c r="AR93" s="8">
        <v>8</v>
      </c>
      <c r="AS93" s="8">
        <v>8</v>
      </c>
      <c r="AT93" s="8">
        <v>67</v>
      </c>
      <c r="AU93" s="8">
        <v>41</v>
      </c>
      <c r="AV93" s="8">
        <v>13</v>
      </c>
      <c r="AW93" s="8">
        <v>5</v>
      </c>
      <c r="AX93" s="8">
        <v>4</v>
      </c>
      <c r="AY93" s="8">
        <v>32</v>
      </c>
      <c r="AZ93" s="8">
        <v>13</v>
      </c>
      <c r="BA93" s="8">
        <v>0</v>
      </c>
      <c r="BB93" s="8">
        <v>12</v>
      </c>
      <c r="BC93" s="8">
        <v>8</v>
      </c>
      <c r="BD93" s="8">
        <v>0</v>
      </c>
      <c r="BE93" s="8">
        <v>4</v>
      </c>
      <c r="BF93" s="8">
        <v>0</v>
      </c>
      <c r="BG93" s="8">
        <v>0</v>
      </c>
      <c r="BH93" s="8">
        <v>0</v>
      </c>
      <c r="BI93" s="8">
        <v>13</v>
      </c>
      <c r="BJ93" s="8">
        <v>0</v>
      </c>
      <c r="BK93" s="8">
        <v>0</v>
      </c>
      <c r="BL93" s="8">
        <v>7</v>
      </c>
      <c r="BM93" s="8">
        <v>0</v>
      </c>
      <c r="BN93" s="8">
        <v>9</v>
      </c>
      <c r="BO93" s="8">
        <v>0</v>
      </c>
      <c r="BP93" s="8">
        <v>0</v>
      </c>
      <c r="BQ93" s="8">
        <v>0</v>
      </c>
      <c r="BR93" s="8">
        <v>0</v>
      </c>
      <c r="BS93" s="8">
        <v>7</v>
      </c>
      <c r="BT93" s="8">
        <v>0</v>
      </c>
      <c r="BU93" s="8">
        <v>11</v>
      </c>
      <c r="BV93" s="8">
        <v>0</v>
      </c>
      <c r="BW93" s="8">
        <v>35</v>
      </c>
      <c r="BX93" s="8">
        <v>32</v>
      </c>
      <c r="BY93" s="8">
        <v>0</v>
      </c>
      <c r="BZ93" s="8">
        <v>85</v>
      </c>
      <c r="CA93" s="8">
        <v>6</v>
      </c>
      <c r="CB93" s="8">
        <v>8</v>
      </c>
      <c r="CC93" s="8">
        <v>0</v>
      </c>
      <c r="CD93" s="8">
        <v>786</v>
      </c>
    </row>
    <row r="94" spans="1:82" x14ac:dyDescent="0.35">
      <c r="A94" s="3">
        <v>90</v>
      </c>
      <c r="B94" s="7" t="s">
        <v>105</v>
      </c>
      <c r="C94" s="8">
        <v>0</v>
      </c>
      <c r="D94" s="8">
        <v>0</v>
      </c>
      <c r="E94" s="8">
        <v>7</v>
      </c>
      <c r="F94" s="8">
        <v>15</v>
      </c>
      <c r="G94" s="8">
        <v>0</v>
      </c>
      <c r="H94" s="8">
        <v>0</v>
      </c>
      <c r="I94" s="8">
        <v>0</v>
      </c>
      <c r="J94" s="8">
        <v>0</v>
      </c>
      <c r="K94" s="8">
        <v>27</v>
      </c>
      <c r="L94" s="8">
        <v>20</v>
      </c>
      <c r="M94" s="8">
        <v>0</v>
      </c>
      <c r="N94" s="8">
        <v>0</v>
      </c>
      <c r="O94" s="8">
        <v>6</v>
      </c>
      <c r="P94" s="8">
        <v>62</v>
      </c>
      <c r="Q94" s="8">
        <v>0</v>
      </c>
      <c r="R94" s="8">
        <v>0</v>
      </c>
      <c r="S94" s="8">
        <v>0</v>
      </c>
      <c r="T94" s="8">
        <v>22</v>
      </c>
      <c r="U94" s="8">
        <v>0</v>
      </c>
      <c r="V94" s="8">
        <v>8</v>
      </c>
      <c r="W94" s="8">
        <v>0</v>
      </c>
      <c r="X94" s="8">
        <v>37</v>
      </c>
      <c r="Y94" s="8">
        <v>0</v>
      </c>
      <c r="Z94" s="8">
        <v>0</v>
      </c>
      <c r="AA94" s="8">
        <v>3</v>
      </c>
      <c r="AB94" s="8">
        <v>39</v>
      </c>
      <c r="AC94" s="8">
        <v>22</v>
      </c>
      <c r="AD94" s="8">
        <v>10</v>
      </c>
      <c r="AE94" s="8">
        <v>0</v>
      </c>
      <c r="AF94" s="8">
        <v>0</v>
      </c>
      <c r="AG94" s="8">
        <v>5</v>
      </c>
      <c r="AH94" s="8">
        <v>3</v>
      </c>
      <c r="AI94" s="8">
        <v>17</v>
      </c>
      <c r="AJ94" s="8">
        <v>0</v>
      </c>
      <c r="AK94" s="8">
        <v>6</v>
      </c>
      <c r="AL94" s="8">
        <v>10</v>
      </c>
      <c r="AM94" s="8">
        <v>0</v>
      </c>
      <c r="AN94" s="8">
        <v>0</v>
      </c>
      <c r="AO94" s="8">
        <v>0</v>
      </c>
      <c r="AP94" s="8">
        <v>11</v>
      </c>
      <c r="AQ94" s="8">
        <v>0</v>
      </c>
      <c r="AR94" s="8">
        <v>10</v>
      </c>
      <c r="AS94" s="8">
        <v>11</v>
      </c>
      <c r="AT94" s="8">
        <v>125</v>
      </c>
      <c r="AU94" s="8">
        <v>25</v>
      </c>
      <c r="AV94" s="8">
        <v>3</v>
      </c>
      <c r="AW94" s="8">
        <v>0</v>
      </c>
      <c r="AX94" s="8">
        <v>0</v>
      </c>
      <c r="AY94" s="8">
        <v>106</v>
      </c>
      <c r="AZ94" s="8">
        <v>7</v>
      </c>
      <c r="BA94" s="8">
        <v>0</v>
      </c>
      <c r="BB94" s="8">
        <v>16</v>
      </c>
      <c r="BC94" s="8">
        <v>0</v>
      </c>
      <c r="BD94" s="8">
        <v>0</v>
      </c>
      <c r="BE94" s="8">
        <v>0</v>
      </c>
      <c r="BF94" s="8">
        <v>0</v>
      </c>
      <c r="BG94" s="8">
        <v>0</v>
      </c>
      <c r="BH94" s="8">
        <v>0</v>
      </c>
      <c r="BI94" s="8">
        <v>6</v>
      </c>
      <c r="BJ94" s="8">
        <v>0</v>
      </c>
      <c r="BK94" s="8">
        <v>0</v>
      </c>
      <c r="BL94" s="8">
        <v>0</v>
      </c>
      <c r="BM94" s="8">
        <v>0</v>
      </c>
      <c r="BN94" s="8">
        <v>20</v>
      </c>
      <c r="BO94" s="8">
        <v>0</v>
      </c>
      <c r="BP94" s="8">
        <v>0</v>
      </c>
      <c r="BQ94" s="8">
        <v>4</v>
      </c>
      <c r="BR94" s="8">
        <v>0</v>
      </c>
      <c r="BS94" s="8">
        <v>0</v>
      </c>
      <c r="BT94" s="8">
        <v>0</v>
      </c>
      <c r="BU94" s="8">
        <v>0</v>
      </c>
      <c r="BV94" s="8">
        <v>0</v>
      </c>
      <c r="BW94" s="8">
        <v>31</v>
      </c>
      <c r="BX94" s="8">
        <v>30</v>
      </c>
      <c r="BY94" s="8">
        <v>0</v>
      </c>
      <c r="BZ94" s="8">
        <v>129</v>
      </c>
      <c r="CA94" s="8">
        <v>6</v>
      </c>
      <c r="CB94" s="8">
        <v>0</v>
      </c>
      <c r="CC94" s="8">
        <v>0</v>
      </c>
      <c r="CD94" s="8">
        <v>860</v>
      </c>
    </row>
    <row r="95" spans="1:82" x14ac:dyDescent="0.35">
      <c r="A95" s="3">
        <v>91</v>
      </c>
      <c r="B95" s="7" t="s">
        <v>114</v>
      </c>
      <c r="C95" s="8">
        <v>0</v>
      </c>
      <c r="D95" s="8">
        <v>6</v>
      </c>
      <c r="E95" s="8">
        <v>5</v>
      </c>
      <c r="F95" s="8">
        <v>18</v>
      </c>
      <c r="G95" s="8">
        <v>0</v>
      </c>
      <c r="H95" s="8">
        <v>0</v>
      </c>
      <c r="I95" s="8">
        <v>3</v>
      </c>
      <c r="J95" s="8">
        <v>0</v>
      </c>
      <c r="K95" s="8">
        <v>17</v>
      </c>
      <c r="L95" s="8">
        <v>43</v>
      </c>
      <c r="M95" s="8">
        <v>0</v>
      </c>
      <c r="N95" s="8">
        <v>0</v>
      </c>
      <c r="O95" s="8">
        <v>3</v>
      </c>
      <c r="P95" s="8">
        <v>39</v>
      </c>
      <c r="Q95" s="8">
        <v>0</v>
      </c>
      <c r="R95" s="8">
        <v>0</v>
      </c>
      <c r="S95" s="8">
        <v>0</v>
      </c>
      <c r="T95" s="8">
        <v>33</v>
      </c>
      <c r="U95" s="8">
        <v>0</v>
      </c>
      <c r="V95" s="8">
        <v>4</v>
      </c>
      <c r="W95" s="8">
        <v>0</v>
      </c>
      <c r="X95" s="8">
        <v>40</v>
      </c>
      <c r="Y95" s="8">
        <v>0</v>
      </c>
      <c r="Z95" s="8">
        <v>0</v>
      </c>
      <c r="AA95" s="8">
        <v>5</v>
      </c>
      <c r="AB95" s="8">
        <v>25</v>
      </c>
      <c r="AC95" s="8">
        <v>52</v>
      </c>
      <c r="AD95" s="8">
        <v>0</v>
      </c>
      <c r="AE95" s="8">
        <v>0</v>
      </c>
      <c r="AF95" s="8">
        <v>0</v>
      </c>
      <c r="AG95" s="8">
        <v>15</v>
      </c>
      <c r="AH95" s="8">
        <v>0</v>
      </c>
      <c r="AI95" s="8">
        <v>15</v>
      </c>
      <c r="AJ95" s="8">
        <v>0</v>
      </c>
      <c r="AK95" s="8">
        <v>16</v>
      </c>
      <c r="AL95" s="8">
        <v>7</v>
      </c>
      <c r="AM95" s="8">
        <v>0</v>
      </c>
      <c r="AN95" s="8">
        <v>0</v>
      </c>
      <c r="AO95" s="8">
        <v>0</v>
      </c>
      <c r="AP95" s="8">
        <v>14</v>
      </c>
      <c r="AQ95" s="8">
        <v>0</v>
      </c>
      <c r="AR95" s="8">
        <v>50</v>
      </c>
      <c r="AS95" s="8">
        <v>0</v>
      </c>
      <c r="AT95" s="8">
        <v>119</v>
      </c>
      <c r="AU95" s="8">
        <v>29</v>
      </c>
      <c r="AV95" s="8">
        <v>0</v>
      </c>
      <c r="AW95" s="8">
        <v>0</v>
      </c>
      <c r="AX95" s="8">
        <v>0</v>
      </c>
      <c r="AY95" s="8">
        <v>77</v>
      </c>
      <c r="AZ95" s="8">
        <v>15</v>
      </c>
      <c r="BA95" s="8">
        <v>0</v>
      </c>
      <c r="BB95" s="8">
        <v>16</v>
      </c>
      <c r="BC95" s="8">
        <v>0</v>
      </c>
      <c r="BD95" s="8">
        <v>0</v>
      </c>
      <c r="BE95" s="8">
        <v>0</v>
      </c>
      <c r="BF95" s="8">
        <v>0</v>
      </c>
      <c r="BG95" s="8">
        <v>0</v>
      </c>
      <c r="BH95" s="8">
        <v>0</v>
      </c>
      <c r="BI95" s="8">
        <v>6</v>
      </c>
      <c r="BJ95" s="8">
        <v>0</v>
      </c>
      <c r="BK95" s="8">
        <v>0</v>
      </c>
      <c r="BL95" s="8">
        <v>0</v>
      </c>
      <c r="BM95" s="8">
        <v>0</v>
      </c>
      <c r="BN95" s="8">
        <v>13</v>
      </c>
      <c r="BO95" s="8">
        <v>0</v>
      </c>
      <c r="BP95" s="8">
        <v>0</v>
      </c>
      <c r="BQ95" s="8">
        <v>0</v>
      </c>
      <c r="BR95" s="8">
        <v>0</v>
      </c>
      <c r="BS95" s="8">
        <v>0</v>
      </c>
      <c r="BT95" s="8">
        <v>0</v>
      </c>
      <c r="BU95" s="8">
        <v>0</v>
      </c>
      <c r="BV95" s="8">
        <v>0</v>
      </c>
      <c r="BW95" s="8">
        <v>26</v>
      </c>
      <c r="BX95" s="8">
        <v>27</v>
      </c>
      <c r="BY95" s="8">
        <v>0</v>
      </c>
      <c r="BZ95" s="8">
        <v>175</v>
      </c>
      <c r="CA95" s="8">
        <v>7</v>
      </c>
      <c r="CB95" s="8">
        <v>0</v>
      </c>
      <c r="CC95" s="8">
        <v>0</v>
      </c>
      <c r="CD95" s="8">
        <v>922</v>
      </c>
    </row>
    <row r="96" spans="1:82" x14ac:dyDescent="0.35">
      <c r="A96" s="3">
        <v>92</v>
      </c>
      <c r="B96" s="7" t="s">
        <v>206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3</v>
      </c>
      <c r="Q96" s="8">
        <v>0</v>
      </c>
      <c r="R96" s="8">
        <v>0</v>
      </c>
      <c r="S96" s="8">
        <v>0</v>
      </c>
      <c r="T96" s="8">
        <v>0</v>
      </c>
      <c r="U96" s="8">
        <v>8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3</v>
      </c>
      <c r="AD96" s="8">
        <v>0</v>
      </c>
      <c r="AE96" s="8">
        <v>0</v>
      </c>
      <c r="AF96" s="8">
        <v>0</v>
      </c>
      <c r="AG96" s="8">
        <v>0</v>
      </c>
      <c r="AH96" s="8">
        <v>0</v>
      </c>
      <c r="AI96" s="8">
        <v>0</v>
      </c>
      <c r="AJ96" s="8">
        <v>0</v>
      </c>
      <c r="AK96" s="8">
        <v>0</v>
      </c>
      <c r="AL96" s="8">
        <v>0</v>
      </c>
      <c r="AM96" s="8">
        <v>0</v>
      </c>
      <c r="AN96" s="8">
        <v>0</v>
      </c>
      <c r="AO96" s="8">
        <v>0</v>
      </c>
      <c r="AP96" s="8">
        <v>0</v>
      </c>
      <c r="AQ96" s="8">
        <v>0</v>
      </c>
      <c r="AR96" s="8">
        <v>0</v>
      </c>
      <c r="AS96" s="8">
        <v>0</v>
      </c>
      <c r="AT96" s="8">
        <v>0</v>
      </c>
      <c r="AU96" s="8">
        <v>0</v>
      </c>
      <c r="AV96" s="8">
        <v>0</v>
      </c>
      <c r="AW96" s="8">
        <v>0</v>
      </c>
      <c r="AX96" s="8">
        <v>0</v>
      </c>
      <c r="AY96" s="8">
        <v>0</v>
      </c>
      <c r="AZ96" s="8">
        <v>0</v>
      </c>
      <c r="BA96" s="8">
        <v>0</v>
      </c>
      <c r="BB96" s="8">
        <v>0</v>
      </c>
      <c r="BC96" s="8">
        <v>0</v>
      </c>
      <c r="BD96" s="8">
        <v>0</v>
      </c>
      <c r="BE96" s="8">
        <v>0</v>
      </c>
      <c r="BF96" s="8">
        <v>0</v>
      </c>
      <c r="BG96" s="8">
        <v>0</v>
      </c>
      <c r="BH96" s="8">
        <v>0</v>
      </c>
      <c r="BI96" s="8">
        <v>0</v>
      </c>
      <c r="BJ96" s="8">
        <v>0</v>
      </c>
      <c r="BK96" s="8">
        <v>0</v>
      </c>
      <c r="BL96" s="8">
        <v>0</v>
      </c>
      <c r="BM96" s="8">
        <v>0</v>
      </c>
      <c r="BN96" s="8">
        <v>0</v>
      </c>
      <c r="BO96" s="8">
        <v>0</v>
      </c>
      <c r="BP96" s="8">
        <v>0</v>
      </c>
      <c r="BQ96" s="8">
        <v>0</v>
      </c>
      <c r="BR96" s="8">
        <v>0</v>
      </c>
      <c r="BS96" s="8">
        <v>0</v>
      </c>
      <c r="BT96" s="8">
        <v>14</v>
      </c>
      <c r="BU96" s="8">
        <v>0</v>
      </c>
      <c r="BV96" s="8">
        <v>0</v>
      </c>
      <c r="BW96" s="8">
        <v>0</v>
      </c>
      <c r="BX96" s="8">
        <v>0</v>
      </c>
      <c r="BY96" s="8">
        <v>0</v>
      </c>
      <c r="BZ96" s="8">
        <v>0</v>
      </c>
      <c r="CA96" s="8">
        <v>0</v>
      </c>
      <c r="CB96" s="8">
        <v>0</v>
      </c>
      <c r="CC96" s="8">
        <v>0</v>
      </c>
      <c r="CD96" s="8">
        <v>36</v>
      </c>
    </row>
    <row r="97" spans="1:82" x14ac:dyDescent="0.35">
      <c r="A97" s="3">
        <v>93</v>
      </c>
      <c r="B97" s="7" t="s">
        <v>116</v>
      </c>
      <c r="C97" s="8">
        <v>0</v>
      </c>
      <c r="D97" s="8">
        <v>0</v>
      </c>
      <c r="E97" s="8">
        <v>3</v>
      </c>
      <c r="F97" s="8">
        <v>7</v>
      </c>
      <c r="G97" s="8">
        <v>0</v>
      </c>
      <c r="H97" s="8">
        <v>0</v>
      </c>
      <c r="I97" s="8">
        <v>5</v>
      </c>
      <c r="J97" s="8">
        <v>0</v>
      </c>
      <c r="K97" s="8">
        <v>4</v>
      </c>
      <c r="L97" s="8">
        <v>10</v>
      </c>
      <c r="M97" s="8">
        <v>0</v>
      </c>
      <c r="N97" s="8">
        <v>0</v>
      </c>
      <c r="O97" s="8">
        <v>4</v>
      </c>
      <c r="P97" s="8">
        <v>14</v>
      </c>
      <c r="Q97" s="8">
        <v>0</v>
      </c>
      <c r="R97" s="8">
        <v>0</v>
      </c>
      <c r="S97" s="8">
        <v>4</v>
      </c>
      <c r="T97" s="8">
        <v>10</v>
      </c>
      <c r="U97" s="8">
        <v>0</v>
      </c>
      <c r="V97" s="8">
        <v>10</v>
      </c>
      <c r="W97" s="8">
        <v>0</v>
      </c>
      <c r="X97" s="8">
        <v>11</v>
      </c>
      <c r="Y97" s="8">
        <v>0</v>
      </c>
      <c r="Z97" s="8">
        <v>0</v>
      </c>
      <c r="AA97" s="8">
        <v>5</v>
      </c>
      <c r="AB97" s="8">
        <v>8</v>
      </c>
      <c r="AC97" s="8">
        <v>14</v>
      </c>
      <c r="AD97" s="8">
        <v>11</v>
      </c>
      <c r="AE97" s="8">
        <v>0</v>
      </c>
      <c r="AF97" s="8">
        <v>0</v>
      </c>
      <c r="AG97" s="8">
        <v>15</v>
      </c>
      <c r="AH97" s="8">
        <v>0</v>
      </c>
      <c r="AI97" s="8">
        <v>13</v>
      </c>
      <c r="AJ97" s="8">
        <v>0</v>
      </c>
      <c r="AK97" s="8">
        <v>14</v>
      </c>
      <c r="AL97" s="8">
        <v>13</v>
      </c>
      <c r="AM97" s="8">
        <v>3</v>
      </c>
      <c r="AN97" s="8">
        <v>0</v>
      </c>
      <c r="AO97" s="8">
        <v>5</v>
      </c>
      <c r="AP97" s="8">
        <v>3</v>
      </c>
      <c r="AQ97" s="8">
        <v>0</v>
      </c>
      <c r="AR97" s="8">
        <v>8</v>
      </c>
      <c r="AS97" s="8">
        <v>0</v>
      </c>
      <c r="AT97" s="8">
        <v>135</v>
      </c>
      <c r="AU97" s="8">
        <v>3</v>
      </c>
      <c r="AV97" s="8">
        <v>3</v>
      </c>
      <c r="AW97" s="8">
        <v>5</v>
      </c>
      <c r="AX97" s="8">
        <v>0</v>
      </c>
      <c r="AY97" s="8">
        <v>25</v>
      </c>
      <c r="AZ97" s="8">
        <v>0</v>
      </c>
      <c r="BA97" s="8">
        <v>0</v>
      </c>
      <c r="BB97" s="8">
        <v>4</v>
      </c>
      <c r="BC97" s="8">
        <v>9</v>
      </c>
      <c r="BD97" s="8">
        <v>0</v>
      </c>
      <c r="BE97" s="8">
        <v>0</v>
      </c>
      <c r="BF97" s="8">
        <v>0</v>
      </c>
      <c r="BG97" s="8">
        <v>7</v>
      </c>
      <c r="BH97" s="8">
        <v>0</v>
      </c>
      <c r="BI97" s="8">
        <v>12</v>
      </c>
      <c r="BJ97" s="8">
        <v>0</v>
      </c>
      <c r="BK97" s="8">
        <v>0</v>
      </c>
      <c r="BL97" s="8">
        <v>0</v>
      </c>
      <c r="BM97" s="8">
        <v>0</v>
      </c>
      <c r="BN97" s="8">
        <v>11</v>
      </c>
      <c r="BO97" s="8">
        <v>0</v>
      </c>
      <c r="BP97" s="8">
        <v>0</v>
      </c>
      <c r="BQ97" s="8">
        <v>0</v>
      </c>
      <c r="BR97" s="8">
        <v>0</v>
      </c>
      <c r="BS97" s="8">
        <v>0</v>
      </c>
      <c r="BT97" s="8">
        <v>0</v>
      </c>
      <c r="BU97" s="8">
        <v>0</v>
      </c>
      <c r="BV97" s="8">
        <v>0</v>
      </c>
      <c r="BW97" s="8">
        <v>5</v>
      </c>
      <c r="BX97" s="8">
        <v>5</v>
      </c>
      <c r="BY97" s="8">
        <v>6</v>
      </c>
      <c r="BZ97" s="8">
        <v>22</v>
      </c>
      <c r="CA97" s="8">
        <v>5</v>
      </c>
      <c r="CB97" s="8">
        <v>3</v>
      </c>
      <c r="CC97" s="8">
        <v>4</v>
      </c>
      <c r="CD97" s="8">
        <v>473</v>
      </c>
    </row>
    <row r="98" spans="1:82" x14ac:dyDescent="0.35">
      <c r="A98" s="3">
        <v>94</v>
      </c>
      <c r="B98" s="7" t="s">
        <v>187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0</v>
      </c>
      <c r="AD98" s="8">
        <v>0</v>
      </c>
      <c r="AE98" s="8">
        <v>0</v>
      </c>
      <c r="AF98" s="8">
        <v>0</v>
      </c>
      <c r="AG98" s="8">
        <v>0</v>
      </c>
      <c r="AH98" s="8">
        <v>0</v>
      </c>
      <c r="AI98" s="8">
        <v>0</v>
      </c>
      <c r="AJ98" s="8">
        <v>0</v>
      </c>
      <c r="AK98" s="8">
        <v>0</v>
      </c>
      <c r="AL98" s="8">
        <v>0</v>
      </c>
      <c r="AM98" s="8">
        <v>0</v>
      </c>
      <c r="AN98" s="8">
        <v>0</v>
      </c>
      <c r="AO98" s="8">
        <v>0</v>
      </c>
      <c r="AP98" s="8">
        <v>0</v>
      </c>
      <c r="AQ98" s="8">
        <v>0</v>
      </c>
      <c r="AR98" s="8">
        <v>14</v>
      </c>
      <c r="AS98" s="8">
        <v>0</v>
      </c>
      <c r="AT98" s="8">
        <v>0</v>
      </c>
      <c r="AU98" s="8">
        <v>0</v>
      </c>
      <c r="AV98" s="8">
        <v>3</v>
      </c>
      <c r="AW98" s="8">
        <v>0</v>
      </c>
      <c r="AX98" s="8">
        <v>0</v>
      </c>
      <c r="AY98" s="8">
        <v>0</v>
      </c>
      <c r="AZ98" s="8">
        <v>0</v>
      </c>
      <c r="BA98" s="8">
        <v>0</v>
      </c>
      <c r="BB98" s="8">
        <v>0</v>
      </c>
      <c r="BC98" s="8">
        <v>0</v>
      </c>
      <c r="BD98" s="8">
        <v>0</v>
      </c>
      <c r="BE98" s="8">
        <v>0</v>
      </c>
      <c r="BF98" s="8">
        <v>0</v>
      </c>
      <c r="BG98" s="8">
        <v>0</v>
      </c>
      <c r="BH98" s="8">
        <v>0</v>
      </c>
      <c r="BI98" s="8">
        <v>0</v>
      </c>
      <c r="BJ98" s="8">
        <v>0</v>
      </c>
      <c r="BK98" s="8">
        <v>0</v>
      </c>
      <c r="BL98" s="8">
        <v>0</v>
      </c>
      <c r="BM98" s="8">
        <v>0</v>
      </c>
      <c r="BN98" s="8">
        <v>0</v>
      </c>
      <c r="BO98" s="8">
        <v>0</v>
      </c>
      <c r="BP98" s="8">
        <v>0</v>
      </c>
      <c r="BQ98" s="8">
        <v>0</v>
      </c>
      <c r="BR98" s="8">
        <v>0</v>
      </c>
      <c r="BS98" s="8">
        <v>0</v>
      </c>
      <c r="BT98" s="8">
        <v>0</v>
      </c>
      <c r="BU98" s="8">
        <v>0</v>
      </c>
      <c r="BV98" s="8">
        <v>0</v>
      </c>
      <c r="BW98" s="8">
        <v>0</v>
      </c>
      <c r="BX98" s="8">
        <v>0</v>
      </c>
      <c r="BY98" s="8">
        <v>0</v>
      </c>
      <c r="BZ98" s="8">
        <v>5</v>
      </c>
      <c r="CA98" s="8">
        <v>0</v>
      </c>
      <c r="CB98" s="8">
        <v>0</v>
      </c>
      <c r="CC98" s="8">
        <v>0</v>
      </c>
      <c r="CD98" s="8">
        <v>21</v>
      </c>
    </row>
    <row r="99" spans="1:82" x14ac:dyDescent="0.35">
      <c r="A99" s="3">
        <v>95</v>
      </c>
      <c r="B99" s="7" t="s">
        <v>158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39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v>0</v>
      </c>
      <c r="AC99" s="8">
        <v>0</v>
      </c>
      <c r="AD99" s="8">
        <v>0</v>
      </c>
      <c r="AE99" s="8">
        <v>0</v>
      </c>
      <c r="AF99" s="8">
        <v>0</v>
      </c>
      <c r="AG99" s="8">
        <v>0</v>
      </c>
      <c r="AH99" s="8">
        <v>0</v>
      </c>
      <c r="AI99" s="8">
        <v>0</v>
      </c>
      <c r="AJ99" s="8">
        <v>0</v>
      </c>
      <c r="AK99" s="8">
        <v>0</v>
      </c>
      <c r="AL99" s="8">
        <v>0</v>
      </c>
      <c r="AM99" s="8">
        <v>0</v>
      </c>
      <c r="AN99" s="8">
        <v>0</v>
      </c>
      <c r="AO99" s="8">
        <v>0</v>
      </c>
      <c r="AP99" s="8">
        <v>0</v>
      </c>
      <c r="AQ99" s="8">
        <v>0</v>
      </c>
      <c r="AR99" s="8">
        <v>3</v>
      </c>
      <c r="AS99" s="8">
        <v>0</v>
      </c>
      <c r="AT99" s="8">
        <v>0</v>
      </c>
      <c r="AU99" s="8">
        <v>7</v>
      </c>
      <c r="AV99" s="8">
        <v>0</v>
      </c>
      <c r="AW99" s="8">
        <v>0</v>
      </c>
      <c r="AX99" s="8">
        <v>0</v>
      </c>
      <c r="AY99" s="8">
        <v>0</v>
      </c>
      <c r="AZ99" s="8">
        <v>0</v>
      </c>
      <c r="BA99" s="8">
        <v>0</v>
      </c>
      <c r="BB99" s="8">
        <v>0</v>
      </c>
      <c r="BC99" s="8">
        <v>0</v>
      </c>
      <c r="BD99" s="8">
        <v>0</v>
      </c>
      <c r="BE99" s="8">
        <v>0</v>
      </c>
      <c r="BF99" s="8">
        <v>0</v>
      </c>
      <c r="BG99" s="8">
        <v>0</v>
      </c>
      <c r="BH99" s="8">
        <v>0</v>
      </c>
      <c r="BI99" s="8">
        <v>0</v>
      </c>
      <c r="BJ99" s="8">
        <v>0</v>
      </c>
      <c r="BK99" s="8">
        <v>0</v>
      </c>
      <c r="BL99" s="8">
        <v>0</v>
      </c>
      <c r="BM99" s="8">
        <v>0</v>
      </c>
      <c r="BN99" s="8">
        <v>0</v>
      </c>
      <c r="BO99" s="8">
        <v>0</v>
      </c>
      <c r="BP99" s="8">
        <v>0</v>
      </c>
      <c r="BQ99" s="8">
        <v>0</v>
      </c>
      <c r="BR99" s="8">
        <v>0</v>
      </c>
      <c r="BS99" s="8">
        <v>0</v>
      </c>
      <c r="BT99" s="8">
        <v>0</v>
      </c>
      <c r="BU99" s="8">
        <v>0</v>
      </c>
      <c r="BV99" s="8">
        <v>0</v>
      </c>
      <c r="BW99" s="8">
        <v>0</v>
      </c>
      <c r="BX99" s="8">
        <v>0</v>
      </c>
      <c r="BY99" s="8">
        <v>0</v>
      </c>
      <c r="BZ99" s="8">
        <v>5</v>
      </c>
      <c r="CA99" s="8">
        <v>9</v>
      </c>
      <c r="CB99" s="8">
        <v>0</v>
      </c>
      <c r="CC99" s="8">
        <v>0</v>
      </c>
      <c r="CD99" s="8">
        <v>78</v>
      </c>
    </row>
    <row r="100" spans="1:82" x14ac:dyDescent="0.35">
      <c r="A100" s="3">
        <v>96</v>
      </c>
      <c r="B100" s="7" t="s">
        <v>215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3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v>0</v>
      </c>
      <c r="AC100" s="8">
        <v>0</v>
      </c>
      <c r="AD100" s="8">
        <v>0</v>
      </c>
      <c r="AE100" s="8">
        <v>0</v>
      </c>
      <c r="AF100" s="8">
        <v>0</v>
      </c>
      <c r="AG100" s="8">
        <v>0</v>
      </c>
      <c r="AH100" s="8">
        <v>0</v>
      </c>
      <c r="AI100" s="8">
        <v>0</v>
      </c>
      <c r="AJ100" s="8">
        <v>0</v>
      </c>
      <c r="AK100" s="8">
        <v>0</v>
      </c>
      <c r="AL100" s="8">
        <v>0</v>
      </c>
      <c r="AM100" s="8">
        <v>0</v>
      </c>
      <c r="AN100" s="8">
        <v>0</v>
      </c>
      <c r="AO100" s="8">
        <v>0</v>
      </c>
      <c r="AP100" s="8">
        <v>0</v>
      </c>
      <c r="AQ100" s="8">
        <v>0</v>
      </c>
      <c r="AR100" s="8">
        <v>0</v>
      </c>
      <c r="AS100" s="8">
        <v>0</v>
      </c>
      <c r="AT100" s="8">
        <v>3</v>
      </c>
      <c r="AU100" s="8">
        <v>0</v>
      </c>
      <c r="AV100" s="8">
        <v>0</v>
      </c>
      <c r="AW100" s="8">
        <v>0</v>
      </c>
      <c r="AX100" s="8">
        <v>0</v>
      </c>
      <c r="AY100" s="8">
        <v>0</v>
      </c>
      <c r="AZ100" s="8">
        <v>0</v>
      </c>
      <c r="BA100" s="8">
        <v>0</v>
      </c>
      <c r="BB100" s="8">
        <v>0</v>
      </c>
      <c r="BC100" s="8">
        <v>0</v>
      </c>
      <c r="BD100" s="8">
        <v>0</v>
      </c>
      <c r="BE100" s="8">
        <v>0</v>
      </c>
      <c r="BF100" s="8">
        <v>0</v>
      </c>
      <c r="BG100" s="8">
        <v>0</v>
      </c>
      <c r="BH100" s="8">
        <v>0</v>
      </c>
      <c r="BI100" s="8">
        <v>0</v>
      </c>
      <c r="BJ100" s="8">
        <v>0</v>
      </c>
      <c r="BK100" s="8">
        <v>0</v>
      </c>
      <c r="BL100" s="8">
        <v>0</v>
      </c>
      <c r="BM100" s="8">
        <v>0</v>
      </c>
      <c r="BN100" s="8">
        <v>0</v>
      </c>
      <c r="BO100" s="8">
        <v>0</v>
      </c>
      <c r="BP100" s="8">
        <v>0</v>
      </c>
      <c r="BQ100" s="8">
        <v>8</v>
      </c>
      <c r="BR100" s="8">
        <v>0</v>
      </c>
      <c r="BS100" s="8">
        <v>0</v>
      </c>
      <c r="BT100" s="8">
        <v>0</v>
      </c>
      <c r="BU100" s="8">
        <v>0</v>
      </c>
      <c r="BV100" s="8">
        <v>0</v>
      </c>
      <c r="BW100" s="8">
        <v>0</v>
      </c>
      <c r="BX100" s="8">
        <v>0</v>
      </c>
      <c r="BY100" s="8">
        <v>0</v>
      </c>
      <c r="BZ100" s="8">
        <v>7</v>
      </c>
      <c r="CA100" s="8">
        <v>0</v>
      </c>
      <c r="CB100" s="8">
        <v>0</v>
      </c>
      <c r="CC100" s="8">
        <v>0</v>
      </c>
      <c r="CD100" s="8">
        <v>29</v>
      </c>
    </row>
    <row r="101" spans="1:82" x14ac:dyDescent="0.35">
      <c r="A101" s="3">
        <v>97</v>
      </c>
      <c r="B101" s="7" t="s">
        <v>149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9</v>
      </c>
      <c r="M101" s="8">
        <v>0</v>
      </c>
      <c r="N101" s="8">
        <v>0</v>
      </c>
      <c r="O101" s="8">
        <v>0</v>
      </c>
      <c r="P101" s="8">
        <v>8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4</v>
      </c>
      <c r="AD101" s="8">
        <v>5</v>
      </c>
      <c r="AE101" s="8">
        <v>0</v>
      </c>
      <c r="AF101" s="8">
        <v>0</v>
      </c>
      <c r="AG101" s="8">
        <v>0</v>
      </c>
      <c r="AH101" s="8">
        <v>0</v>
      </c>
      <c r="AI101" s="8">
        <v>0</v>
      </c>
      <c r="AJ101" s="8">
        <v>0</v>
      </c>
      <c r="AK101" s="8">
        <v>0</v>
      </c>
      <c r="AL101" s="8">
        <v>0</v>
      </c>
      <c r="AM101" s="8">
        <v>0</v>
      </c>
      <c r="AN101" s="8">
        <v>0</v>
      </c>
      <c r="AO101" s="8">
        <v>0</v>
      </c>
      <c r="AP101" s="8">
        <v>0</v>
      </c>
      <c r="AQ101" s="8">
        <v>0</v>
      </c>
      <c r="AR101" s="8">
        <v>0</v>
      </c>
      <c r="AS101" s="8">
        <v>0</v>
      </c>
      <c r="AT101" s="8">
        <v>0</v>
      </c>
      <c r="AU101" s="8">
        <v>13</v>
      </c>
      <c r="AV101" s="8">
        <v>7</v>
      </c>
      <c r="AW101" s="8">
        <v>7</v>
      </c>
      <c r="AX101" s="8">
        <v>0</v>
      </c>
      <c r="AY101" s="8">
        <v>0</v>
      </c>
      <c r="AZ101" s="8">
        <v>0</v>
      </c>
      <c r="BA101" s="8">
        <v>0</v>
      </c>
      <c r="BB101" s="8">
        <v>0</v>
      </c>
      <c r="BC101" s="8">
        <v>0</v>
      </c>
      <c r="BD101" s="8">
        <v>0</v>
      </c>
      <c r="BE101" s="8">
        <v>0</v>
      </c>
      <c r="BF101" s="8">
        <v>0</v>
      </c>
      <c r="BG101" s="8">
        <v>0</v>
      </c>
      <c r="BH101" s="8">
        <v>0</v>
      </c>
      <c r="BI101" s="8">
        <v>0</v>
      </c>
      <c r="BJ101" s="8">
        <v>0</v>
      </c>
      <c r="BK101" s="8">
        <v>0</v>
      </c>
      <c r="BL101" s="8">
        <v>0</v>
      </c>
      <c r="BM101" s="8">
        <v>0</v>
      </c>
      <c r="BN101" s="8">
        <v>0</v>
      </c>
      <c r="BO101" s="8">
        <v>0</v>
      </c>
      <c r="BP101" s="8">
        <v>0</v>
      </c>
      <c r="BQ101" s="8">
        <v>11</v>
      </c>
      <c r="BR101" s="8">
        <v>0</v>
      </c>
      <c r="BS101" s="8">
        <v>0</v>
      </c>
      <c r="BT101" s="8">
        <v>0</v>
      </c>
      <c r="BU101" s="8">
        <v>0</v>
      </c>
      <c r="BV101" s="8">
        <v>0</v>
      </c>
      <c r="BW101" s="8">
        <v>0</v>
      </c>
      <c r="BX101" s="8">
        <v>0</v>
      </c>
      <c r="BY101" s="8">
        <v>0</v>
      </c>
      <c r="BZ101" s="8">
        <v>34</v>
      </c>
      <c r="CA101" s="8">
        <v>0</v>
      </c>
      <c r="CB101" s="8">
        <v>0</v>
      </c>
      <c r="CC101" s="8">
        <v>0</v>
      </c>
      <c r="CD101" s="8">
        <v>96</v>
      </c>
    </row>
    <row r="102" spans="1:82" x14ac:dyDescent="0.35">
      <c r="A102" s="3">
        <v>98</v>
      </c>
      <c r="B102" s="7" t="s">
        <v>207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v>0</v>
      </c>
      <c r="AD102" s="8">
        <v>0</v>
      </c>
      <c r="AE102" s="8">
        <v>0</v>
      </c>
      <c r="AF102" s="8">
        <v>0</v>
      </c>
      <c r="AG102" s="8">
        <v>0</v>
      </c>
      <c r="AH102" s="8">
        <v>0</v>
      </c>
      <c r="AI102" s="8">
        <v>0</v>
      </c>
      <c r="AJ102" s="8">
        <v>0</v>
      </c>
      <c r="AK102" s="8">
        <v>0</v>
      </c>
      <c r="AL102" s="8">
        <v>0</v>
      </c>
      <c r="AM102" s="8">
        <v>0</v>
      </c>
      <c r="AN102" s="8">
        <v>0</v>
      </c>
      <c r="AO102" s="8">
        <v>0</v>
      </c>
      <c r="AP102" s="8">
        <v>0</v>
      </c>
      <c r="AQ102" s="8">
        <v>0</v>
      </c>
      <c r="AR102" s="8">
        <v>0</v>
      </c>
      <c r="AS102" s="8">
        <v>0</v>
      </c>
      <c r="AT102" s="8">
        <v>7</v>
      </c>
      <c r="AU102" s="8">
        <v>0</v>
      </c>
      <c r="AV102" s="8">
        <v>0</v>
      </c>
      <c r="AW102" s="8">
        <v>0</v>
      </c>
      <c r="AX102" s="8">
        <v>0</v>
      </c>
      <c r="AY102" s="8">
        <v>0</v>
      </c>
      <c r="AZ102" s="8">
        <v>0</v>
      </c>
      <c r="BA102" s="8">
        <v>0</v>
      </c>
      <c r="BB102" s="8">
        <v>0</v>
      </c>
      <c r="BC102" s="8">
        <v>0</v>
      </c>
      <c r="BD102" s="8">
        <v>0</v>
      </c>
      <c r="BE102" s="8">
        <v>0</v>
      </c>
      <c r="BF102" s="8">
        <v>0</v>
      </c>
      <c r="BG102" s="8">
        <v>0</v>
      </c>
      <c r="BH102" s="8">
        <v>0</v>
      </c>
      <c r="BI102" s="8">
        <v>0</v>
      </c>
      <c r="BJ102" s="8">
        <v>0</v>
      </c>
      <c r="BK102" s="8">
        <v>0</v>
      </c>
      <c r="BL102" s="8">
        <v>0</v>
      </c>
      <c r="BM102" s="8">
        <v>0</v>
      </c>
      <c r="BN102" s="8">
        <v>0</v>
      </c>
      <c r="BO102" s="8">
        <v>0</v>
      </c>
      <c r="BP102" s="8">
        <v>0</v>
      </c>
      <c r="BQ102" s="8">
        <v>0</v>
      </c>
      <c r="BR102" s="8">
        <v>0</v>
      </c>
      <c r="BS102" s="8">
        <v>0</v>
      </c>
      <c r="BT102" s="8">
        <v>0</v>
      </c>
      <c r="BU102" s="8">
        <v>0</v>
      </c>
      <c r="BV102" s="8">
        <v>0</v>
      </c>
      <c r="BW102" s="8">
        <v>0</v>
      </c>
      <c r="BX102" s="8">
        <v>0</v>
      </c>
      <c r="BY102" s="8">
        <v>0</v>
      </c>
      <c r="BZ102" s="8">
        <v>4</v>
      </c>
      <c r="CA102" s="8">
        <v>0</v>
      </c>
      <c r="CB102" s="8">
        <v>0</v>
      </c>
      <c r="CC102" s="8">
        <v>0</v>
      </c>
      <c r="CD102" s="8">
        <v>19</v>
      </c>
    </row>
    <row r="103" spans="1:82" x14ac:dyDescent="0.35">
      <c r="A103" s="3">
        <v>99</v>
      </c>
      <c r="B103" s="7" t="s">
        <v>129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3</v>
      </c>
      <c r="J103" s="8">
        <v>0</v>
      </c>
      <c r="K103" s="8">
        <v>0</v>
      </c>
      <c r="L103" s="8">
        <v>10</v>
      </c>
      <c r="M103" s="8">
        <v>0</v>
      </c>
      <c r="N103" s="8">
        <v>0</v>
      </c>
      <c r="O103" s="8">
        <v>0</v>
      </c>
      <c r="P103" s="8">
        <v>3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8">
        <v>3</v>
      </c>
      <c r="AC103" s="8">
        <v>0</v>
      </c>
      <c r="AD103" s="8">
        <v>0</v>
      </c>
      <c r="AE103" s="8">
        <v>0</v>
      </c>
      <c r="AF103" s="8">
        <v>0</v>
      </c>
      <c r="AG103" s="8">
        <v>0</v>
      </c>
      <c r="AH103" s="8">
        <v>0</v>
      </c>
      <c r="AI103" s="8">
        <v>51</v>
      </c>
      <c r="AJ103" s="8">
        <v>0</v>
      </c>
      <c r="AK103" s="8">
        <v>0</v>
      </c>
      <c r="AL103" s="8">
        <v>0</v>
      </c>
      <c r="AM103" s="8">
        <v>0</v>
      </c>
      <c r="AN103" s="8">
        <v>0</v>
      </c>
      <c r="AO103" s="8">
        <v>0</v>
      </c>
      <c r="AP103" s="8">
        <v>4</v>
      </c>
      <c r="AQ103" s="8">
        <v>0</v>
      </c>
      <c r="AR103" s="8">
        <v>3</v>
      </c>
      <c r="AS103" s="8">
        <v>0</v>
      </c>
      <c r="AT103" s="8">
        <v>17</v>
      </c>
      <c r="AU103" s="8">
        <v>0</v>
      </c>
      <c r="AV103" s="8">
        <v>7</v>
      </c>
      <c r="AW103" s="8">
        <v>0</v>
      </c>
      <c r="AX103" s="8">
        <v>0</v>
      </c>
      <c r="AY103" s="8">
        <v>3</v>
      </c>
      <c r="AZ103" s="8">
        <v>5</v>
      </c>
      <c r="BA103" s="8">
        <v>0</v>
      </c>
      <c r="BB103" s="8">
        <v>12</v>
      </c>
      <c r="BC103" s="8">
        <v>0</v>
      </c>
      <c r="BD103" s="8">
        <v>0</v>
      </c>
      <c r="BE103" s="8">
        <v>0</v>
      </c>
      <c r="BF103" s="8">
        <v>0</v>
      </c>
      <c r="BG103" s="8">
        <v>0</v>
      </c>
      <c r="BH103" s="8">
        <v>0</v>
      </c>
      <c r="BI103" s="8">
        <v>4</v>
      </c>
      <c r="BJ103" s="8">
        <v>0</v>
      </c>
      <c r="BK103" s="8">
        <v>0</v>
      </c>
      <c r="BL103" s="8">
        <v>0</v>
      </c>
      <c r="BM103" s="8">
        <v>0</v>
      </c>
      <c r="BN103" s="8">
        <v>6</v>
      </c>
      <c r="BO103" s="8">
        <v>0</v>
      </c>
      <c r="BP103" s="8">
        <v>0</v>
      </c>
      <c r="BQ103" s="8">
        <v>0</v>
      </c>
      <c r="BR103" s="8">
        <v>0</v>
      </c>
      <c r="BS103" s="8">
        <v>0</v>
      </c>
      <c r="BT103" s="8">
        <v>0</v>
      </c>
      <c r="BU103" s="8">
        <v>0</v>
      </c>
      <c r="BV103" s="8">
        <v>0</v>
      </c>
      <c r="BW103" s="8">
        <v>0</v>
      </c>
      <c r="BX103" s="8">
        <v>4</v>
      </c>
      <c r="BY103" s="8">
        <v>0</v>
      </c>
      <c r="BZ103" s="8">
        <v>0</v>
      </c>
      <c r="CA103" s="8">
        <v>5</v>
      </c>
      <c r="CB103" s="8">
        <v>0</v>
      </c>
      <c r="CC103" s="8">
        <v>0</v>
      </c>
      <c r="CD103" s="8">
        <v>151</v>
      </c>
    </row>
    <row r="104" spans="1:82" x14ac:dyDescent="0.35">
      <c r="A104" s="3">
        <v>100</v>
      </c>
      <c r="B104" s="7" t="s">
        <v>178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8">
        <v>0</v>
      </c>
      <c r="AB104" s="8">
        <v>0</v>
      </c>
      <c r="AC104" s="8">
        <v>4</v>
      </c>
      <c r="AD104" s="8">
        <v>0</v>
      </c>
      <c r="AE104" s="8">
        <v>0</v>
      </c>
      <c r="AF104" s="8">
        <v>0</v>
      </c>
      <c r="AG104" s="8">
        <v>0</v>
      </c>
      <c r="AH104" s="8">
        <v>0</v>
      </c>
      <c r="AI104" s="8">
        <v>0</v>
      </c>
      <c r="AJ104" s="8">
        <v>0</v>
      </c>
      <c r="AK104" s="8">
        <v>0</v>
      </c>
      <c r="AL104" s="8">
        <v>0</v>
      </c>
      <c r="AM104" s="8">
        <v>0</v>
      </c>
      <c r="AN104" s="8">
        <v>0</v>
      </c>
      <c r="AO104" s="8">
        <v>0</v>
      </c>
      <c r="AP104" s="8">
        <v>0</v>
      </c>
      <c r="AQ104" s="8">
        <v>0</v>
      </c>
      <c r="AR104" s="8">
        <v>0</v>
      </c>
      <c r="AS104" s="8">
        <v>0</v>
      </c>
      <c r="AT104" s="8">
        <v>5</v>
      </c>
      <c r="AU104" s="8">
        <v>0</v>
      </c>
      <c r="AV104" s="8">
        <v>0</v>
      </c>
      <c r="AW104" s="8">
        <v>0</v>
      </c>
      <c r="AX104" s="8">
        <v>0</v>
      </c>
      <c r="AY104" s="8">
        <v>0</v>
      </c>
      <c r="AZ104" s="8">
        <v>0</v>
      </c>
      <c r="BA104" s="8">
        <v>0</v>
      </c>
      <c r="BB104" s="8">
        <v>0</v>
      </c>
      <c r="BC104" s="8">
        <v>0</v>
      </c>
      <c r="BD104" s="8">
        <v>0</v>
      </c>
      <c r="BE104" s="8">
        <v>0</v>
      </c>
      <c r="BF104" s="8">
        <v>0</v>
      </c>
      <c r="BG104" s="8">
        <v>0</v>
      </c>
      <c r="BH104" s="8">
        <v>0</v>
      </c>
      <c r="BI104" s="8">
        <v>5</v>
      </c>
      <c r="BJ104" s="8">
        <v>0</v>
      </c>
      <c r="BK104" s="8">
        <v>0</v>
      </c>
      <c r="BL104" s="8">
        <v>0</v>
      </c>
      <c r="BM104" s="8">
        <v>0</v>
      </c>
      <c r="BN104" s="8">
        <v>0</v>
      </c>
      <c r="BO104" s="8">
        <v>0</v>
      </c>
      <c r="BP104" s="8">
        <v>0</v>
      </c>
      <c r="BQ104" s="8">
        <v>0</v>
      </c>
      <c r="BR104" s="8">
        <v>0</v>
      </c>
      <c r="BS104" s="8">
        <v>0</v>
      </c>
      <c r="BT104" s="8">
        <v>0</v>
      </c>
      <c r="BU104" s="8">
        <v>0</v>
      </c>
      <c r="BV104" s="8">
        <v>0</v>
      </c>
      <c r="BW104" s="8">
        <v>0</v>
      </c>
      <c r="BX104" s="8">
        <v>0</v>
      </c>
      <c r="BY104" s="8">
        <v>0</v>
      </c>
      <c r="BZ104" s="8">
        <v>0</v>
      </c>
      <c r="CA104" s="8">
        <v>0</v>
      </c>
      <c r="CB104" s="8">
        <v>0</v>
      </c>
      <c r="CC104" s="8">
        <v>0</v>
      </c>
      <c r="CD104" s="8">
        <v>19</v>
      </c>
    </row>
    <row r="105" spans="1:82" x14ac:dyDescent="0.35">
      <c r="A105" s="3">
        <v>101</v>
      </c>
      <c r="B105" s="7" t="s">
        <v>110</v>
      </c>
      <c r="C105" s="8">
        <v>0</v>
      </c>
      <c r="D105" s="8">
        <v>0</v>
      </c>
      <c r="E105" s="8">
        <v>9</v>
      </c>
      <c r="F105" s="8">
        <v>4</v>
      </c>
      <c r="G105" s="8">
        <v>0</v>
      </c>
      <c r="H105" s="8">
        <v>0</v>
      </c>
      <c r="I105" s="8">
        <v>4</v>
      </c>
      <c r="J105" s="8">
        <v>0</v>
      </c>
      <c r="K105" s="8">
        <v>15</v>
      </c>
      <c r="L105" s="8">
        <v>72</v>
      </c>
      <c r="M105" s="8">
        <v>0</v>
      </c>
      <c r="N105" s="8">
        <v>0</v>
      </c>
      <c r="O105" s="8">
        <v>18</v>
      </c>
      <c r="P105" s="8">
        <v>72</v>
      </c>
      <c r="Q105" s="8">
        <v>0</v>
      </c>
      <c r="R105" s="8">
        <v>0</v>
      </c>
      <c r="S105" s="8">
        <v>0</v>
      </c>
      <c r="T105" s="8">
        <v>33</v>
      </c>
      <c r="U105" s="8">
        <v>0</v>
      </c>
      <c r="V105" s="8">
        <v>0</v>
      </c>
      <c r="W105" s="8">
        <v>0</v>
      </c>
      <c r="X105" s="8">
        <v>14</v>
      </c>
      <c r="Y105" s="8">
        <v>0</v>
      </c>
      <c r="Z105" s="8">
        <v>0</v>
      </c>
      <c r="AA105" s="8">
        <v>0</v>
      </c>
      <c r="AB105" s="8">
        <v>72</v>
      </c>
      <c r="AC105" s="8">
        <v>30</v>
      </c>
      <c r="AD105" s="8">
        <v>4</v>
      </c>
      <c r="AE105" s="8">
        <v>0</v>
      </c>
      <c r="AF105" s="8">
        <v>0</v>
      </c>
      <c r="AG105" s="8">
        <v>0</v>
      </c>
      <c r="AH105" s="8">
        <v>0</v>
      </c>
      <c r="AI105" s="8">
        <v>150</v>
      </c>
      <c r="AJ105" s="8">
        <v>0</v>
      </c>
      <c r="AK105" s="8">
        <v>15</v>
      </c>
      <c r="AL105" s="8">
        <v>11</v>
      </c>
      <c r="AM105" s="8">
        <v>0</v>
      </c>
      <c r="AN105" s="8">
        <v>0</v>
      </c>
      <c r="AO105" s="8">
        <v>0</v>
      </c>
      <c r="AP105" s="8">
        <v>28</v>
      </c>
      <c r="AQ105" s="8">
        <v>4</v>
      </c>
      <c r="AR105" s="8">
        <v>26</v>
      </c>
      <c r="AS105" s="8">
        <v>7</v>
      </c>
      <c r="AT105" s="8">
        <v>49</v>
      </c>
      <c r="AU105" s="8">
        <v>57</v>
      </c>
      <c r="AV105" s="8">
        <v>0</v>
      </c>
      <c r="AW105" s="8">
        <v>7</v>
      </c>
      <c r="AX105" s="8">
        <v>0</v>
      </c>
      <c r="AY105" s="8">
        <v>77</v>
      </c>
      <c r="AZ105" s="8">
        <v>9</v>
      </c>
      <c r="BA105" s="8">
        <v>6</v>
      </c>
      <c r="BB105" s="8">
        <v>175</v>
      </c>
      <c r="BC105" s="8">
        <v>0</v>
      </c>
      <c r="BD105" s="8">
        <v>0</v>
      </c>
      <c r="BE105" s="8">
        <v>0</v>
      </c>
      <c r="BF105" s="8">
        <v>0</v>
      </c>
      <c r="BG105" s="8">
        <v>0</v>
      </c>
      <c r="BH105" s="8">
        <v>0</v>
      </c>
      <c r="BI105" s="8">
        <v>3</v>
      </c>
      <c r="BJ105" s="8">
        <v>0</v>
      </c>
      <c r="BK105" s="8">
        <v>0</v>
      </c>
      <c r="BL105" s="8">
        <v>0</v>
      </c>
      <c r="BM105" s="8">
        <v>0</v>
      </c>
      <c r="BN105" s="8">
        <v>6</v>
      </c>
      <c r="BO105" s="8">
        <v>0</v>
      </c>
      <c r="BP105" s="8">
        <v>0</v>
      </c>
      <c r="BQ105" s="8">
        <v>0</v>
      </c>
      <c r="BR105" s="8">
        <v>0</v>
      </c>
      <c r="BS105" s="8">
        <v>0</v>
      </c>
      <c r="BT105" s="8">
        <v>9</v>
      </c>
      <c r="BU105" s="8">
        <v>3</v>
      </c>
      <c r="BV105" s="8">
        <v>0</v>
      </c>
      <c r="BW105" s="8">
        <v>35</v>
      </c>
      <c r="BX105" s="8">
        <v>46</v>
      </c>
      <c r="BY105" s="8">
        <v>0</v>
      </c>
      <c r="BZ105" s="8">
        <v>292</v>
      </c>
      <c r="CA105" s="8">
        <v>0</v>
      </c>
      <c r="CB105" s="8">
        <v>0</v>
      </c>
      <c r="CC105" s="8">
        <v>0</v>
      </c>
      <c r="CD105" s="8">
        <v>1373</v>
      </c>
    </row>
    <row r="106" spans="1:82" x14ac:dyDescent="0.35">
      <c r="A106" s="3">
        <v>102</v>
      </c>
      <c r="B106" s="7" t="s">
        <v>102</v>
      </c>
      <c r="C106" s="8">
        <v>0</v>
      </c>
      <c r="D106" s="8">
        <v>0</v>
      </c>
      <c r="E106" s="8">
        <v>7</v>
      </c>
      <c r="F106" s="8">
        <v>15</v>
      </c>
      <c r="G106" s="8">
        <v>3</v>
      </c>
      <c r="H106" s="8">
        <v>14</v>
      </c>
      <c r="I106" s="8">
        <v>19</v>
      </c>
      <c r="J106" s="8">
        <v>0</v>
      </c>
      <c r="K106" s="8">
        <v>61</v>
      </c>
      <c r="L106" s="8">
        <v>425</v>
      </c>
      <c r="M106" s="8">
        <v>0</v>
      </c>
      <c r="N106" s="8">
        <v>3</v>
      </c>
      <c r="O106" s="8">
        <v>9</v>
      </c>
      <c r="P106" s="8">
        <v>39</v>
      </c>
      <c r="Q106" s="8">
        <v>0</v>
      </c>
      <c r="R106" s="8">
        <v>0</v>
      </c>
      <c r="S106" s="8">
        <v>0</v>
      </c>
      <c r="T106" s="8">
        <v>39</v>
      </c>
      <c r="U106" s="8">
        <v>0</v>
      </c>
      <c r="V106" s="8">
        <v>7</v>
      </c>
      <c r="W106" s="8">
        <v>0</v>
      </c>
      <c r="X106" s="8">
        <v>37</v>
      </c>
      <c r="Y106" s="8">
        <v>0</v>
      </c>
      <c r="Z106" s="8">
        <v>0</v>
      </c>
      <c r="AA106" s="8">
        <v>3</v>
      </c>
      <c r="AB106" s="8">
        <v>238</v>
      </c>
      <c r="AC106" s="8">
        <v>29</v>
      </c>
      <c r="AD106" s="8">
        <v>9</v>
      </c>
      <c r="AE106" s="8">
        <v>0</v>
      </c>
      <c r="AF106" s="8">
        <v>0</v>
      </c>
      <c r="AG106" s="8">
        <v>12</v>
      </c>
      <c r="AH106" s="8">
        <v>0</v>
      </c>
      <c r="AI106" s="8">
        <v>9</v>
      </c>
      <c r="AJ106" s="8">
        <v>0</v>
      </c>
      <c r="AK106" s="8">
        <v>23</v>
      </c>
      <c r="AL106" s="8">
        <v>14</v>
      </c>
      <c r="AM106" s="8">
        <v>4</v>
      </c>
      <c r="AN106" s="8">
        <v>0</v>
      </c>
      <c r="AO106" s="8">
        <v>0</v>
      </c>
      <c r="AP106" s="8">
        <v>17</v>
      </c>
      <c r="AQ106" s="8">
        <v>0</v>
      </c>
      <c r="AR106" s="8">
        <v>89</v>
      </c>
      <c r="AS106" s="8">
        <v>6</v>
      </c>
      <c r="AT106" s="8">
        <v>147</v>
      </c>
      <c r="AU106" s="8">
        <v>40</v>
      </c>
      <c r="AV106" s="8">
        <v>24</v>
      </c>
      <c r="AW106" s="8">
        <v>4</v>
      </c>
      <c r="AX106" s="8">
        <v>0</v>
      </c>
      <c r="AY106" s="8">
        <v>96</v>
      </c>
      <c r="AZ106" s="8">
        <v>40</v>
      </c>
      <c r="BA106" s="8">
        <v>0</v>
      </c>
      <c r="BB106" s="8">
        <v>22</v>
      </c>
      <c r="BC106" s="8">
        <v>6</v>
      </c>
      <c r="BD106" s="8">
        <v>0</v>
      </c>
      <c r="BE106" s="8">
        <v>0</v>
      </c>
      <c r="BF106" s="8">
        <v>0</v>
      </c>
      <c r="BG106" s="8">
        <v>0</v>
      </c>
      <c r="BH106" s="8">
        <v>0</v>
      </c>
      <c r="BI106" s="8">
        <v>30</v>
      </c>
      <c r="BJ106" s="8">
        <v>0</v>
      </c>
      <c r="BK106" s="8">
        <v>0</v>
      </c>
      <c r="BL106" s="8">
        <v>0</v>
      </c>
      <c r="BM106" s="8">
        <v>0</v>
      </c>
      <c r="BN106" s="8">
        <v>15</v>
      </c>
      <c r="BO106" s="8">
        <v>0</v>
      </c>
      <c r="BP106" s="8">
        <v>0</v>
      </c>
      <c r="BQ106" s="8">
        <v>10</v>
      </c>
      <c r="BR106" s="8">
        <v>0</v>
      </c>
      <c r="BS106" s="8">
        <v>0</v>
      </c>
      <c r="BT106" s="8">
        <v>4</v>
      </c>
      <c r="BU106" s="8">
        <v>6</v>
      </c>
      <c r="BV106" s="8">
        <v>0</v>
      </c>
      <c r="BW106" s="8">
        <v>39</v>
      </c>
      <c r="BX106" s="8">
        <v>49</v>
      </c>
      <c r="BY106" s="8">
        <v>3</v>
      </c>
      <c r="BZ106" s="8">
        <v>60</v>
      </c>
      <c r="CA106" s="8">
        <v>44</v>
      </c>
      <c r="CB106" s="8">
        <v>5</v>
      </c>
      <c r="CC106" s="8">
        <v>0</v>
      </c>
      <c r="CD106" s="8">
        <v>1765</v>
      </c>
    </row>
    <row r="107" spans="1:82" x14ac:dyDescent="0.35">
      <c r="A107" s="3">
        <v>103</v>
      </c>
      <c r="B107" s="7" t="s">
        <v>208</v>
      </c>
      <c r="C107" s="8">
        <v>0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9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v>0</v>
      </c>
      <c r="AC107" s="8">
        <v>0</v>
      </c>
      <c r="AD107" s="8">
        <v>0</v>
      </c>
      <c r="AE107" s="8">
        <v>0</v>
      </c>
      <c r="AF107" s="8">
        <v>0</v>
      </c>
      <c r="AG107" s="8">
        <v>0</v>
      </c>
      <c r="AH107" s="8">
        <v>0</v>
      </c>
      <c r="AI107" s="8">
        <v>0</v>
      </c>
      <c r="AJ107" s="8">
        <v>0</v>
      </c>
      <c r="AK107" s="8">
        <v>0</v>
      </c>
      <c r="AL107" s="8">
        <v>0</v>
      </c>
      <c r="AM107" s="8">
        <v>0</v>
      </c>
      <c r="AN107" s="8">
        <v>0</v>
      </c>
      <c r="AO107" s="8">
        <v>0</v>
      </c>
      <c r="AP107" s="8">
        <v>0</v>
      </c>
      <c r="AQ107" s="8">
        <v>0</v>
      </c>
      <c r="AR107" s="8">
        <v>0</v>
      </c>
      <c r="AS107" s="8">
        <v>0</v>
      </c>
      <c r="AT107" s="8">
        <v>3</v>
      </c>
      <c r="AU107" s="8">
        <v>0</v>
      </c>
      <c r="AV107" s="8">
        <v>0</v>
      </c>
      <c r="AW107" s="8">
        <v>0</v>
      </c>
      <c r="AX107" s="8">
        <v>0</v>
      </c>
      <c r="AY107" s="8">
        <v>0</v>
      </c>
      <c r="AZ107" s="8">
        <v>0</v>
      </c>
      <c r="BA107" s="8">
        <v>0</v>
      </c>
      <c r="BB107" s="8">
        <v>0</v>
      </c>
      <c r="BC107" s="8">
        <v>0</v>
      </c>
      <c r="BD107" s="8">
        <v>0</v>
      </c>
      <c r="BE107" s="8">
        <v>0</v>
      </c>
      <c r="BF107" s="8">
        <v>0</v>
      </c>
      <c r="BG107" s="8">
        <v>0</v>
      </c>
      <c r="BH107" s="8">
        <v>0</v>
      </c>
      <c r="BI107" s="8">
        <v>0</v>
      </c>
      <c r="BJ107" s="8">
        <v>0</v>
      </c>
      <c r="BK107" s="8">
        <v>0</v>
      </c>
      <c r="BL107" s="8">
        <v>0</v>
      </c>
      <c r="BM107" s="8">
        <v>0</v>
      </c>
      <c r="BN107" s="8">
        <v>0</v>
      </c>
      <c r="BO107" s="8">
        <v>0</v>
      </c>
      <c r="BP107" s="8">
        <v>0</v>
      </c>
      <c r="BQ107" s="8">
        <v>0</v>
      </c>
      <c r="BR107" s="8">
        <v>0</v>
      </c>
      <c r="BS107" s="8">
        <v>0</v>
      </c>
      <c r="BT107" s="8">
        <v>0</v>
      </c>
      <c r="BU107" s="8">
        <v>0</v>
      </c>
      <c r="BV107" s="8">
        <v>0</v>
      </c>
      <c r="BW107" s="8">
        <v>0</v>
      </c>
      <c r="BX107" s="8">
        <v>0</v>
      </c>
      <c r="BY107" s="8">
        <v>0</v>
      </c>
      <c r="BZ107" s="8">
        <v>0</v>
      </c>
      <c r="CA107" s="8">
        <v>3</v>
      </c>
      <c r="CB107" s="8">
        <v>0</v>
      </c>
      <c r="CC107" s="8">
        <v>0</v>
      </c>
      <c r="CD107" s="8">
        <v>12</v>
      </c>
    </row>
    <row r="108" spans="1:82" x14ac:dyDescent="0.35">
      <c r="A108" s="3">
        <v>104</v>
      </c>
      <c r="B108" s="7" t="s">
        <v>167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8">
        <v>4</v>
      </c>
      <c r="AC108" s="8">
        <v>0</v>
      </c>
      <c r="AD108" s="8">
        <v>0</v>
      </c>
      <c r="AE108" s="8">
        <v>0</v>
      </c>
      <c r="AF108" s="8">
        <v>0</v>
      </c>
      <c r="AG108" s="8">
        <v>0</v>
      </c>
      <c r="AH108" s="8">
        <v>0</v>
      </c>
      <c r="AI108" s="8">
        <v>0</v>
      </c>
      <c r="AJ108" s="8">
        <v>0</v>
      </c>
      <c r="AK108" s="8">
        <v>0</v>
      </c>
      <c r="AL108" s="8">
        <v>0</v>
      </c>
      <c r="AM108" s="8">
        <v>0</v>
      </c>
      <c r="AN108" s="8">
        <v>0</v>
      </c>
      <c r="AO108" s="8">
        <v>0</v>
      </c>
      <c r="AP108" s="8">
        <v>0</v>
      </c>
      <c r="AQ108" s="8">
        <v>0</v>
      </c>
      <c r="AR108" s="8">
        <v>0</v>
      </c>
      <c r="AS108" s="8">
        <v>0</v>
      </c>
      <c r="AT108" s="8">
        <v>0</v>
      </c>
      <c r="AU108" s="8">
        <v>5</v>
      </c>
      <c r="AV108" s="8">
        <v>0</v>
      </c>
      <c r="AW108" s="8">
        <v>0</v>
      </c>
      <c r="AX108" s="8">
        <v>0</v>
      </c>
      <c r="AY108" s="8">
        <v>0</v>
      </c>
      <c r="AZ108" s="8">
        <v>0</v>
      </c>
      <c r="BA108" s="8">
        <v>0</v>
      </c>
      <c r="BB108" s="8">
        <v>0</v>
      </c>
      <c r="BC108" s="8">
        <v>0</v>
      </c>
      <c r="BD108" s="8">
        <v>0</v>
      </c>
      <c r="BE108" s="8">
        <v>0</v>
      </c>
      <c r="BF108" s="8">
        <v>0</v>
      </c>
      <c r="BG108" s="8">
        <v>0</v>
      </c>
      <c r="BH108" s="8">
        <v>0</v>
      </c>
      <c r="BI108" s="8">
        <v>0</v>
      </c>
      <c r="BJ108" s="8">
        <v>0</v>
      </c>
      <c r="BK108" s="8">
        <v>0</v>
      </c>
      <c r="BL108" s="8">
        <v>0</v>
      </c>
      <c r="BM108" s="8">
        <v>0</v>
      </c>
      <c r="BN108" s="8">
        <v>0</v>
      </c>
      <c r="BO108" s="8">
        <v>0</v>
      </c>
      <c r="BP108" s="8">
        <v>0</v>
      </c>
      <c r="BQ108" s="8">
        <v>5</v>
      </c>
      <c r="BR108" s="8">
        <v>0</v>
      </c>
      <c r="BS108" s="8">
        <v>0</v>
      </c>
      <c r="BT108" s="8">
        <v>0</v>
      </c>
      <c r="BU108" s="8">
        <v>0</v>
      </c>
      <c r="BV108" s="8">
        <v>0</v>
      </c>
      <c r="BW108" s="8">
        <v>0</v>
      </c>
      <c r="BX108" s="8">
        <v>5</v>
      </c>
      <c r="BY108" s="8">
        <v>0</v>
      </c>
      <c r="BZ108" s="8">
        <v>6</v>
      </c>
      <c r="CA108" s="8">
        <v>0</v>
      </c>
      <c r="CB108" s="8">
        <v>0</v>
      </c>
      <c r="CC108" s="8">
        <v>0</v>
      </c>
      <c r="CD108" s="8">
        <v>29</v>
      </c>
    </row>
    <row r="109" spans="1:82" x14ac:dyDescent="0.35">
      <c r="A109" s="3">
        <v>105</v>
      </c>
      <c r="B109" s="7" t="s">
        <v>186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3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v>0</v>
      </c>
      <c r="AC109" s="8">
        <v>0</v>
      </c>
      <c r="AD109" s="8">
        <v>0</v>
      </c>
      <c r="AE109" s="8">
        <v>0</v>
      </c>
      <c r="AF109" s="8">
        <v>0</v>
      </c>
      <c r="AG109" s="8">
        <v>0</v>
      </c>
      <c r="AH109" s="8">
        <v>0</v>
      </c>
      <c r="AI109" s="8">
        <v>0</v>
      </c>
      <c r="AJ109" s="8">
        <v>0</v>
      </c>
      <c r="AK109" s="8">
        <v>0</v>
      </c>
      <c r="AL109" s="8">
        <v>0</v>
      </c>
      <c r="AM109" s="8">
        <v>0</v>
      </c>
      <c r="AN109" s="8">
        <v>0</v>
      </c>
      <c r="AO109" s="8">
        <v>0</v>
      </c>
      <c r="AP109" s="8">
        <v>0</v>
      </c>
      <c r="AQ109" s="8">
        <v>0</v>
      </c>
      <c r="AR109" s="8">
        <v>0</v>
      </c>
      <c r="AS109" s="8">
        <v>21</v>
      </c>
      <c r="AT109" s="8">
        <v>0</v>
      </c>
      <c r="AU109" s="8">
        <v>0</v>
      </c>
      <c r="AV109" s="8">
        <v>0</v>
      </c>
      <c r="AW109" s="8">
        <v>0</v>
      </c>
      <c r="AX109" s="8">
        <v>0</v>
      </c>
      <c r="AY109" s="8">
        <v>0</v>
      </c>
      <c r="AZ109" s="8">
        <v>0</v>
      </c>
      <c r="BA109" s="8">
        <v>0</v>
      </c>
      <c r="BB109" s="8">
        <v>0</v>
      </c>
      <c r="BC109" s="8">
        <v>0</v>
      </c>
      <c r="BD109" s="8">
        <v>0</v>
      </c>
      <c r="BE109" s="8">
        <v>0</v>
      </c>
      <c r="BF109" s="8">
        <v>0</v>
      </c>
      <c r="BG109" s="8">
        <v>0</v>
      </c>
      <c r="BH109" s="8">
        <v>0</v>
      </c>
      <c r="BI109" s="8">
        <v>0</v>
      </c>
      <c r="BJ109" s="8">
        <v>0</v>
      </c>
      <c r="BK109" s="8">
        <v>0</v>
      </c>
      <c r="BL109" s="8">
        <v>0</v>
      </c>
      <c r="BM109" s="8">
        <v>0</v>
      </c>
      <c r="BN109" s="8">
        <v>0</v>
      </c>
      <c r="BO109" s="8">
        <v>0</v>
      </c>
      <c r="BP109" s="8">
        <v>0</v>
      </c>
      <c r="BQ109" s="8">
        <v>0</v>
      </c>
      <c r="BR109" s="8">
        <v>0</v>
      </c>
      <c r="BS109" s="8">
        <v>0</v>
      </c>
      <c r="BT109" s="8">
        <v>0</v>
      </c>
      <c r="BU109" s="8">
        <v>0</v>
      </c>
      <c r="BV109" s="8">
        <v>0</v>
      </c>
      <c r="BW109" s="8">
        <v>0</v>
      </c>
      <c r="BX109" s="8">
        <v>0</v>
      </c>
      <c r="BY109" s="8">
        <v>0</v>
      </c>
      <c r="BZ109" s="8">
        <v>0</v>
      </c>
      <c r="CA109" s="8">
        <v>0</v>
      </c>
      <c r="CB109" s="8">
        <v>0</v>
      </c>
      <c r="CC109" s="8">
        <v>0</v>
      </c>
      <c r="CD109" s="8">
        <v>30</v>
      </c>
    </row>
    <row r="110" spans="1:82" x14ac:dyDescent="0.35">
      <c r="A110" s="3">
        <v>106</v>
      </c>
      <c r="B110" s="13" t="s">
        <v>1</v>
      </c>
      <c r="C110" s="3">
        <v>17</v>
      </c>
      <c r="D110" s="3">
        <v>74</v>
      </c>
      <c r="E110" s="3">
        <v>343</v>
      </c>
      <c r="F110" s="3">
        <v>526</v>
      </c>
      <c r="G110" s="3">
        <v>63</v>
      </c>
      <c r="H110" s="3">
        <v>107</v>
      </c>
      <c r="I110" s="3">
        <v>651</v>
      </c>
      <c r="J110" s="3">
        <v>35</v>
      </c>
      <c r="K110" s="3">
        <v>1504</v>
      </c>
      <c r="L110" s="3">
        <v>1613</v>
      </c>
      <c r="M110" s="3">
        <v>16</v>
      </c>
      <c r="N110" s="3">
        <v>78</v>
      </c>
      <c r="O110" s="3">
        <v>439</v>
      </c>
      <c r="P110" s="3">
        <v>2919</v>
      </c>
      <c r="Q110" s="3">
        <v>15</v>
      </c>
      <c r="R110" s="3">
        <v>74</v>
      </c>
      <c r="S110" s="3">
        <v>34</v>
      </c>
      <c r="T110" s="3">
        <v>853</v>
      </c>
      <c r="U110" s="3">
        <v>77</v>
      </c>
      <c r="V110" s="3">
        <v>349</v>
      </c>
      <c r="W110" s="3">
        <v>8</v>
      </c>
      <c r="X110" s="3">
        <v>1430</v>
      </c>
      <c r="Y110" s="3">
        <v>25</v>
      </c>
      <c r="Z110" s="3">
        <v>10</v>
      </c>
      <c r="AA110" s="3">
        <v>249</v>
      </c>
      <c r="AB110" s="3">
        <v>2081</v>
      </c>
      <c r="AC110" s="3">
        <v>1078</v>
      </c>
      <c r="AD110" s="3">
        <v>416</v>
      </c>
      <c r="AE110" s="3">
        <v>18</v>
      </c>
      <c r="AF110" s="3">
        <v>3</v>
      </c>
      <c r="AG110" s="3">
        <v>392</v>
      </c>
      <c r="AH110" s="3">
        <v>44</v>
      </c>
      <c r="AI110" s="3">
        <v>1880</v>
      </c>
      <c r="AJ110" s="3">
        <v>11</v>
      </c>
      <c r="AK110" s="3">
        <v>695</v>
      </c>
      <c r="AL110" s="3">
        <v>617</v>
      </c>
      <c r="AM110" s="3">
        <v>188</v>
      </c>
      <c r="AN110" s="3">
        <v>16</v>
      </c>
      <c r="AO110" s="3">
        <v>71</v>
      </c>
      <c r="AP110" s="3">
        <v>1172</v>
      </c>
      <c r="AQ110" s="3">
        <v>29</v>
      </c>
      <c r="AR110" s="3">
        <v>641</v>
      </c>
      <c r="AS110" s="3">
        <v>423</v>
      </c>
      <c r="AT110" s="3">
        <v>6254</v>
      </c>
      <c r="AU110" s="3">
        <v>1062</v>
      </c>
      <c r="AV110" s="3">
        <v>316</v>
      </c>
      <c r="AW110" s="3">
        <v>138</v>
      </c>
      <c r="AX110" s="3">
        <v>60</v>
      </c>
      <c r="AY110" s="3">
        <v>3139</v>
      </c>
      <c r="AZ110" s="3">
        <v>567</v>
      </c>
      <c r="BA110" s="3">
        <v>65</v>
      </c>
      <c r="BB110" s="3">
        <v>1291</v>
      </c>
      <c r="BC110" s="3">
        <v>269</v>
      </c>
      <c r="BD110" s="3">
        <v>22</v>
      </c>
      <c r="BE110" s="3">
        <v>39</v>
      </c>
      <c r="BF110" s="3">
        <v>19</v>
      </c>
      <c r="BG110" s="3">
        <v>58</v>
      </c>
      <c r="BH110" s="3">
        <v>34</v>
      </c>
      <c r="BI110" s="3">
        <v>1148</v>
      </c>
      <c r="BJ110" s="3">
        <v>0</v>
      </c>
      <c r="BK110" s="3">
        <v>0</v>
      </c>
      <c r="BL110" s="3">
        <v>48</v>
      </c>
      <c r="BM110" s="3">
        <v>15</v>
      </c>
      <c r="BN110" s="3">
        <v>1230</v>
      </c>
      <c r="BO110" s="3">
        <v>12</v>
      </c>
      <c r="BP110" s="3">
        <v>79</v>
      </c>
      <c r="BQ110" s="3">
        <v>170</v>
      </c>
      <c r="BR110" s="3">
        <v>24</v>
      </c>
      <c r="BS110" s="3">
        <v>67</v>
      </c>
      <c r="BT110" s="3">
        <v>109</v>
      </c>
      <c r="BU110" s="3">
        <v>101</v>
      </c>
      <c r="BV110" s="3">
        <v>7</v>
      </c>
      <c r="BW110" s="3">
        <v>1792</v>
      </c>
      <c r="BX110" s="3">
        <v>1379</v>
      </c>
      <c r="BY110" s="3">
        <v>119</v>
      </c>
      <c r="BZ110" s="3">
        <v>3991</v>
      </c>
      <c r="CA110" s="3">
        <v>894</v>
      </c>
      <c r="CB110" s="3">
        <v>235</v>
      </c>
      <c r="CC110" s="3">
        <v>3</v>
      </c>
      <c r="CD110" s="3">
        <v>46042</v>
      </c>
    </row>
    <row r="111" spans="1:82" x14ac:dyDescent="0.35">
      <c r="B111" s="7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</row>
    <row r="112" spans="1:82" x14ac:dyDescent="0.35">
      <c r="B112" s="7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</row>
    <row r="113" spans="2:82" x14ac:dyDescent="0.35">
      <c r="B113" s="7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</row>
    <row r="114" spans="2:82" x14ac:dyDescent="0.35">
      <c r="B114" s="7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</row>
    <row r="115" spans="2:82" x14ac:dyDescent="0.35">
      <c r="B115" s="7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</row>
    <row r="116" spans="2:82" x14ac:dyDescent="0.35">
      <c r="B116" s="7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</row>
    <row r="117" spans="2:82" x14ac:dyDescent="0.35">
      <c r="B117" s="7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</row>
    <row r="118" spans="2:82" x14ac:dyDescent="0.35">
      <c r="B118" s="7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</row>
    <row r="119" spans="2:82" x14ac:dyDescent="0.35">
      <c r="B119" s="7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</row>
    <row r="120" spans="2:82" x14ac:dyDescent="0.35">
      <c r="B120" s="7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</row>
    <row r="121" spans="2:82" x14ac:dyDescent="0.35">
      <c r="B121" s="7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</row>
    <row r="122" spans="2:82" x14ac:dyDescent="0.35">
      <c r="B122" s="7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</row>
    <row r="123" spans="2:82" x14ac:dyDescent="0.35">
      <c r="B123" s="7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</row>
    <row r="124" spans="2:82" x14ac:dyDescent="0.35">
      <c r="B124" s="7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</row>
    <row r="125" spans="2:82" x14ac:dyDescent="0.35">
      <c r="B125" s="7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</row>
    <row r="126" spans="2:82" x14ac:dyDescent="0.35">
      <c r="B126" s="7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</row>
    <row r="127" spans="2:82" x14ac:dyDescent="0.35">
      <c r="B127" s="7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</row>
    <row r="128" spans="2:82" x14ac:dyDescent="0.35">
      <c r="B128" s="7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</row>
    <row r="129" spans="2:82" x14ac:dyDescent="0.35">
      <c r="B129" s="7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</row>
    <row r="130" spans="2:82" x14ac:dyDescent="0.35">
      <c r="B130" s="7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</row>
    <row r="131" spans="2:82" x14ac:dyDescent="0.35">
      <c r="B131" s="7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</row>
    <row r="132" spans="2:82" x14ac:dyDescent="0.35">
      <c r="B132" s="7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</row>
    <row r="133" spans="2:82" x14ac:dyDescent="0.35">
      <c r="B133" s="7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</row>
    <row r="134" spans="2:82" x14ac:dyDescent="0.35">
      <c r="B134" s="7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</row>
    <row r="135" spans="2:82" x14ac:dyDescent="0.35">
      <c r="B135" s="7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</row>
    <row r="136" spans="2:82" x14ac:dyDescent="0.35">
      <c r="B136" s="7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</row>
    <row r="137" spans="2:82" x14ac:dyDescent="0.35">
      <c r="B137" s="7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</row>
    <row r="138" spans="2:82" x14ac:dyDescent="0.35">
      <c r="B138" s="7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</row>
    <row r="139" spans="2:82" x14ac:dyDescent="0.35">
      <c r="B139" s="7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</row>
    <row r="140" spans="2:82" x14ac:dyDescent="0.35">
      <c r="B140" s="7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</row>
    <row r="141" spans="2:82" x14ac:dyDescent="0.35">
      <c r="B141" s="7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</row>
    <row r="142" spans="2:82" x14ac:dyDescent="0.35">
      <c r="B142" s="7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</row>
    <row r="143" spans="2:82" x14ac:dyDescent="0.35">
      <c r="B143" s="7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</row>
    <row r="144" spans="2:82" x14ac:dyDescent="0.35">
      <c r="B144" s="7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</row>
    <row r="145" spans="2:82" x14ac:dyDescent="0.35">
      <c r="B145" s="7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</row>
    <row r="146" spans="2:82" x14ac:dyDescent="0.35">
      <c r="B146" s="7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</row>
    <row r="147" spans="2:82" x14ac:dyDescent="0.35">
      <c r="B147" s="7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</row>
    <row r="148" spans="2:82" x14ac:dyDescent="0.35">
      <c r="B148" s="7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</row>
    <row r="149" spans="2:82" x14ac:dyDescent="0.35">
      <c r="B149" s="7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</row>
    <row r="150" spans="2:82" x14ac:dyDescent="0.35">
      <c r="B150" s="7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</row>
    <row r="151" spans="2:82" x14ac:dyDescent="0.35">
      <c r="B151" s="7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</row>
    <row r="152" spans="2:82" x14ac:dyDescent="0.35">
      <c r="B152" s="7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</row>
    <row r="153" spans="2:82" x14ac:dyDescent="0.35">
      <c r="B153" s="7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</row>
    <row r="154" spans="2:82" x14ac:dyDescent="0.35">
      <c r="B154" s="7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</row>
    <row r="155" spans="2:82" x14ac:dyDescent="0.35">
      <c r="B155" s="7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</row>
    <row r="156" spans="2:82" x14ac:dyDescent="0.35">
      <c r="B156" s="7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</row>
    <row r="157" spans="2:82" x14ac:dyDescent="0.35">
      <c r="B157" s="7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</row>
    <row r="158" spans="2:82" x14ac:dyDescent="0.35">
      <c r="B158" s="7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</row>
    <row r="159" spans="2:82" x14ac:dyDescent="0.35">
      <c r="B159" s="7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</row>
    <row r="160" spans="2:82" x14ac:dyDescent="0.35">
      <c r="B160" s="7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</row>
    <row r="161" spans="1:82" x14ac:dyDescent="0.35">
      <c r="B161" s="7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</row>
    <row r="162" spans="1:82" x14ac:dyDescent="0.35">
      <c r="B162" s="7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</row>
    <row r="163" spans="1:82" x14ac:dyDescent="0.35">
      <c r="B163" s="7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</row>
    <row r="164" spans="1:82" x14ac:dyDescent="0.35">
      <c r="B164" s="7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</row>
    <row r="165" spans="1:82" x14ac:dyDescent="0.35">
      <c r="B165" s="7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</row>
    <row r="166" spans="1:82" x14ac:dyDescent="0.35">
      <c r="B166" s="7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</row>
    <row r="167" spans="1:82" x14ac:dyDescent="0.35">
      <c r="B167" s="7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</row>
    <row r="168" spans="1:82" x14ac:dyDescent="0.35">
      <c r="B168" s="7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</row>
    <row r="169" spans="1:82" x14ac:dyDescent="0.35">
      <c r="B169" s="7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</row>
    <row r="170" spans="1:82" x14ac:dyDescent="0.35">
      <c r="B170" s="7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</row>
    <row r="171" spans="1:82" x14ac:dyDescent="0.35">
      <c r="B171" s="7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</row>
    <row r="172" spans="1:82" x14ac:dyDescent="0.35">
      <c r="B172" s="7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</row>
    <row r="173" spans="1:82" x14ac:dyDescent="0.35">
      <c r="B173" s="9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</row>
    <row r="174" spans="1:82" x14ac:dyDescent="0.35">
      <c r="B174" s="11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12"/>
      <c r="BX174" s="12"/>
      <c r="BY174" s="12"/>
      <c r="BZ174" s="12"/>
      <c r="CA174" s="12"/>
      <c r="CB174" s="12"/>
      <c r="CC174" s="12"/>
      <c r="CD174" s="12"/>
    </row>
    <row r="176" spans="1:82" x14ac:dyDescent="0.35">
      <c r="A176" s="13"/>
      <c r="B176" s="13"/>
    </row>
    <row r="178" spans="1:85" x14ac:dyDescent="0.35">
      <c r="A178" s="13"/>
      <c r="B178" s="13"/>
    </row>
    <row r="179" spans="1:85" x14ac:dyDescent="0.35">
      <c r="A179" s="13"/>
      <c r="B179" s="13"/>
    </row>
    <row r="180" spans="1:85" x14ac:dyDescent="0.35">
      <c r="A180" s="13"/>
      <c r="B180" s="13"/>
    </row>
    <row r="181" spans="1:85" x14ac:dyDescent="0.35">
      <c r="A181" s="13"/>
      <c r="B181" s="13"/>
    </row>
    <row r="187" spans="1:85" s="15" customFormat="1" x14ac:dyDescent="0.35">
      <c r="A187" s="14"/>
      <c r="D187" s="3"/>
      <c r="CE187"/>
      <c r="CF187"/>
      <c r="CG187"/>
    </row>
    <row r="188" spans="1:85" x14ac:dyDescent="0.35">
      <c r="D188" s="15"/>
    </row>
  </sheetData>
  <sheetProtection sheet="1"/>
  <mergeCells count="1">
    <mergeCell ref="B2:C2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R178"/>
  <sheetViews>
    <sheetView showGridLines="0" showRowColHeaders="0" tabSelected="1" topLeftCell="E1" zoomScale="95" zoomScaleNormal="95" workbookViewId="0">
      <pane xSplit="1" ySplit="1" topLeftCell="F2" activePane="bottomRight" state="frozen"/>
      <selection activeCell="E1" sqref="E1"/>
      <selection pane="topRight" activeCell="F1" sqref="F1"/>
      <selection pane="bottomLeft" activeCell="E2" sqref="E2"/>
      <selection pane="bottomRight" activeCell="U1" sqref="U1"/>
    </sheetView>
  </sheetViews>
  <sheetFormatPr defaultColWidth="9.1328125" defaultRowHeight="13.15" x14ac:dyDescent="0.4"/>
  <cols>
    <col min="1" max="1" width="13.265625" style="32" customWidth="1"/>
    <col min="2" max="2" width="13.265625" style="33" customWidth="1"/>
    <col min="3" max="3" width="13.265625" style="34" customWidth="1"/>
    <col min="4" max="4" width="13.265625" style="33" customWidth="1"/>
    <col min="5" max="5" width="1.796875" style="33" customWidth="1"/>
    <col min="6" max="6" width="26.1328125" style="36" customWidth="1"/>
    <col min="7" max="8" width="12.59765625" style="37" customWidth="1"/>
    <col min="9" max="9" width="3.73046875" style="38" customWidth="1"/>
    <col min="10" max="10" width="11.86328125" style="37" customWidth="1"/>
    <col min="11" max="16384" width="9.1328125" style="33"/>
  </cols>
  <sheetData>
    <row r="1" spans="1:18" ht="21.75" x14ac:dyDescent="0.65">
      <c r="F1" s="87" t="s">
        <v>193</v>
      </c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8" ht="14.25" x14ac:dyDescent="0.45">
      <c r="A2" s="35"/>
      <c r="F2" s="88" t="s">
        <v>209</v>
      </c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spans="1:18" x14ac:dyDescent="0.4">
      <c r="F3" s="89" t="s">
        <v>194</v>
      </c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</row>
    <row r="4" spans="1:18" ht="12" customHeight="1" x14ac:dyDescent="0.4"/>
    <row r="5" spans="1:18" ht="17.25" customHeight="1" x14ac:dyDescent="0.4">
      <c r="F5" s="39" t="s">
        <v>85</v>
      </c>
      <c r="G5" s="40"/>
      <c r="H5" s="40"/>
      <c r="I5" s="41"/>
      <c r="J5" s="42" t="s">
        <v>86</v>
      </c>
      <c r="K5" s="43"/>
      <c r="L5" s="43"/>
    </row>
    <row r="6" spans="1:18" x14ac:dyDescent="0.4">
      <c r="G6" s="44">
        <v>26</v>
      </c>
      <c r="H6" s="44"/>
      <c r="I6" s="45"/>
      <c r="J6" s="46">
        <v>80</v>
      </c>
    </row>
    <row r="7" spans="1:18" ht="16.5" customHeight="1" x14ac:dyDescent="0.45">
      <c r="A7" s="66"/>
      <c r="B7" s="67"/>
      <c r="C7" s="68"/>
      <c r="D7" s="69" t="s">
        <v>81</v>
      </c>
      <c r="E7" s="69" t="s">
        <v>82</v>
      </c>
      <c r="G7" s="47" t="str">
        <f>INDEX(O8:O87,G6)</f>
        <v>Greater Dandenong</v>
      </c>
      <c r="H7" s="90" t="s">
        <v>95</v>
      </c>
      <c r="I7" s="48"/>
      <c r="J7" s="49" t="str">
        <f>INDEX(O8:O87,J6)</f>
        <v>Victoria</v>
      </c>
      <c r="L7" s="86" t="str">
        <f>CONCATENATE("Top 25 Languages of Recently-arrived Residents: ",G7)</f>
        <v>Top 25 Languages of Recently-arrived Residents: Greater Dandenong</v>
      </c>
      <c r="M7" s="86"/>
      <c r="N7" s="86"/>
      <c r="O7" s="86"/>
      <c r="P7" s="86"/>
      <c r="Q7" s="86"/>
      <c r="R7" s="86"/>
    </row>
    <row r="8" spans="1:18" ht="21" customHeight="1" x14ac:dyDescent="0.4">
      <c r="A8" s="70">
        <v>1</v>
      </c>
      <c r="B8" s="71" t="s">
        <v>128</v>
      </c>
      <c r="C8" s="72">
        <f>VLOOKUP(A8,Data!$A$5:$CD$110,2+$G$6)</f>
        <v>0</v>
      </c>
      <c r="D8" s="73">
        <f>C8+0.000001*A8</f>
        <v>9.9999999999999995E-7</v>
      </c>
      <c r="E8" s="74">
        <f>RANK(D8,D$8:D$112)</f>
        <v>105</v>
      </c>
      <c r="F8" s="65" t="s">
        <v>184</v>
      </c>
      <c r="G8" s="47" t="s">
        <v>94</v>
      </c>
      <c r="H8" s="91"/>
      <c r="I8" s="48"/>
      <c r="J8" s="49" t="s">
        <v>94</v>
      </c>
      <c r="O8" s="55" t="s">
        <v>41</v>
      </c>
    </row>
    <row r="9" spans="1:18" ht="12.75" customHeight="1" x14ac:dyDescent="0.4">
      <c r="A9" s="70">
        <v>2</v>
      </c>
      <c r="B9" s="71" t="s">
        <v>188</v>
      </c>
      <c r="C9" s="72">
        <f>VLOOKUP(A9,Data!$A$5:$CD$110,2+$G$6)</f>
        <v>0</v>
      </c>
      <c r="D9" s="73">
        <f t="shared" ref="D9:D72" si="0">C9+0.000001*A9</f>
        <v>1.9999999999999999E-6</v>
      </c>
      <c r="E9" s="74">
        <f t="shared" ref="E9:E72" si="1">RANK(D9,D$8:D$112)</f>
        <v>104</v>
      </c>
      <c r="F9" s="51" t="str">
        <f>VLOOKUP(MATCH(A8,E$8:E$112,0),$A$8:$E$112,2)</f>
        <v>Punjabi</v>
      </c>
      <c r="G9" s="52">
        <f>VLOOKUP(MATCH(A8,E$8:E$112,0),$A$8:$E$112,3)</f>
        <v>264</v>
      </c>
      <c r="H9" s="56">
        <f>G9/VLOOKUP(106,Data!$A$5:$CD$110,$G$6+2)*100</f>
        <v>12.686208553580009</v>
      </c>
      <c r="I9" s="53"/>
      <c r="J9" s="54">
        <f>VLOOKUP(MATCH($F9,B$8:B$112,0),Data!$A$5:$CD$110,2+$J$6)</f>
        <v>3301</v>
      </c>
      <c r="O9" s="55" t="s">
        <v>34</v>
      </c>
    </row>
    <row r="10" spans="1:18" ht="12.75" customHeight="1" x14ac:dyDescent="0.4">
      <c r="A10" s="70">
        <v>3</v>
      </c>
      <c r="B10" s="71" t="s">
        <v>160</v>
      </c>
      <c r="C10" s="72">
        <f>VLOOKUP(A10,Data!$A$5:$CD$110,2+$G$6)</f>
        <v>0</v>
      </c>
      <c r="D10" s="73">
        <f t="shared" si="0"/>
        <v>3.0000000000000001E-6</v>
      </c>
      <c r="E10" s="74">
        <f t="shared" si="1"/>
        <v>103</v>
      </c>
      <c r="F10" s="51" t="str">
        <f t="shared" ref="F10:F73" si="2">VLOOKUP(MATCH(A9,E$8:E$112,0),$A$8:$E$112,2)</f>
        <v>Khmer</v>
      </c>
      <c r="G10" s="52">
        <f t="shared" ref="G10:G73" si="3">VLOOKUP(MATCH(A9,E$8:E$112,0),$A$8:$E$112,3)</f>
        <v>249</v>
      </c>
      <c r="H10" s="56">
        <f>G10/VLOOKUP(106,Data!$A$5:$CD$110,$G$6+2)*100</f>
        <v>11.965401249399326</v>
      </c>
      <c r="I10" s="53"/>
      <c r="J10" s="54">
        <f>VLOOKUP(MATCH($F10,B$8:B$112,0),Data!$A$5:$CD$110,2+$J$6)</f>
        <v>388</v>
      </c>
      <c r="O10" s="55" t="s">
        <v>2</v>
      </c>
    </row>
    <row r="11" spans="1:18" ht="12.75" customHeight="1" x14ac:dyDescent="0.4">
      <c r="A11" s="70">
        <v>4</v>
      </c>
      <c r="B11" s="71" t="s">
        <v>145</v>
      </c>
      <c r="C11" s="72">
        <f>VLOOKUP(A11,Data!$A$5:$CD$110,2+$G$6)</f>
        <v>0</v>
      </c>
      <c r="D11" s="73">
        <f t="shared" si="0"/>
        <v>3.9999999999999998E-6</v>
      </c>
      <c r="E11" s="74">
        <f t="shared" si="1"/>
        <v>102</v>
      </c>
      <c r="F11" s="51" t="str">
        <f t="shared" si="2"/>
        <v>Vietnamese</v>
      </c>
      <c r="G11" s="52">
        <f t="shared" si="3"/>
        <v>238</v>
      </c>
      <c r="H11" s="56">
        <f>G11/VLOOKUP(106,Data!$A$5:$CD$110,$G$6+2)*100</f>
        <v>11.436809226333494</v>
      </c>
      <c r="I11" s="53"/>
      <c r="J11" s="54">
        <f>VLOOKUP(MATCH($F11,B$8:B$112,0),Data!$A$5:$CD$110,2+$J$6)</f>
        <v>1765</v>
      </c>
      <c r="O11" s="55" t="s">
        <v>3</v>
      </c>
    </row>
    <row r="12" spans="1:18" ht="12.75" customHeight="1" x14ac:dyDescent="0.4">
      <c r="A12" s="70">
        <v>5</v>
      </c>
      <c r="B12" s="71" t="s">
        <v>99</v>
      </c>
      <c r="C12" s="72">
        <f>VLOOKUP(A12,Data!$A$5:$CD$110,2+$G$6)</f>
        <v>21</v>
      </c>
      <c r="D12" s="73">
        <f t="shared" si="0"/>
        <v>21.000005000000002</v>
      </c>
      <c r="E12" s="74">
        <f t="shared" si="1"/>
        <v>21</v>
      </c>
      <c r="F12" s="51" t="str">
        <f t="shared" si="2"/>
        <v>Hazaraghi</v>
      </c>
      <c r="G12" s="52">
        <f t="shared" si="3"/>
        <v>230</v>
      </c>
      <c r="H12" s="56">
        <f>G12/VLOOKUP(106,Data!$A$5:$CD$110,$G$6+2)*100</f>
        <v>11.052378664103795</v>
      </c>
      <c r="I12" s="53"/>
      <c r="J12" s="54">
        <f>VLOOKUP(MATCH($F12,B$8:B$112,0),Data!$A$5:$CD$110,2+$J$6)</f>
        <v>855</v>
      </c>
      <c r="O12" s="55" t="s">
        <v>42</v>
      </c>
    </row>
    <row r="13" spans="1:18" ht="12.75" customHeight="1" x14ac:dyDescent="0.4">
      <c r="A13" s="70">
        <v>6</v>
      </c>
      <c r="B13" s="71" t="s">
        <v>189</v>
      </c>
      <c r="C13" s="72">
        <f>VLOOKUP(A13,Data!$A$5:$CD$110,2+$G$6)</f>
        <v>0</v>
      </c>
      <c r="D13" s="73">
        <f t="shared" si="0"/>
        <v>6.0000000000000002E-6</v>
      </c>
      <c r="E13" s="74">
        <f t="shared" si="1"/>
        <v>101</v>
      </c>
      <c r="F13" s="51" t="str">
        <f t="shared" si="2"/>
        <v>English</v>
      </c>
      <c r="G13" s="52">
        <f t="shared" si="3"/>
        <v>137</v>
      </c>
      <c r="H13" s="56">
        <f>G13/VLOOKUP(106,Data!$A$5:$CD$110,$G$6+2)*100</f>
        <v>6.5833733781835662</v>
      </c>
      <c r="I13" s="53"/>
      <c r="J13" s="54">
        <f>VLOOKUP(MATCH($F13,B$8:B$112,0),Data!$A$5:$CD$110,2+$J$6)</f>
        <v>8950</v>
      </c>
      <c r="O13" s="55" t="s">
        <v>43</v>
      </c>
    </row>
    <row r="14" spans="1:18" ht="12.75" customHeight="1" x14ac:dyDescent="0.4">
      <c r="A14" s="70">
        <v>7</v>
      </c>
      <c r="B14" s="71" t="s">
        <v>140</v>
      </c>
      <c r="C14" s="72">
        <f>VLOOKUP(A14,Data!$A$5:$CD$110,2+$G$6)</f>
        <v>0</v>
      </c>
      <c r="D14" s="73">
        <f t="shared" si="0"/>
        <v>6.9999999999999999E-6</v>
      </c>
      <c r="E14" s="74">
        <f t="shared" si="1"/>
        <v>100</v>
      </c>
      <c r="F14" s="51" t="str">
        <f t="shared" si="2"/>
        <v>Sinhalese</v>
      </c>
      <c r="G14" s="52">
        <f t="shared" si="3"/>
        <v>110</v>
      </c>
      <c r="H14" s="56">
        <f>G14/VLOOKUP(106,Data!$A$5:$CD$110,$G$6+2)*100</f>
        <v>5.2859202306583368</v>
      </c>
      <c r="I14" s="53"/>
      <c r="J14" s="54">
        <f>VLOOKUP(MATCH($F14,B$8:B$112,0),Data!$A$5:$CD$110,2+$J$6)</f>
        <v>1328</v>
      </c>
      <c r="O14" s="55" t="s">
        <v>4</v>
      </c>
    </row>
    <row r="15" spans="1:18" ht="12.75" customHeight="1" x14ac:dyDescent="0.4">
      <c r="A15" s="70">
        <v>8</v>
      </c>
      <c r="B15" s="71" t="s">
        <v>197</v>
      </c>
      <c r="C15" s="72">
        <f>VLOOKUP(A15,Data!$A$5:$CD$110,2+$G$6)</f>
        <v>0</v>
      </c>
      <c r="D15" s="73">
        <f t="shared" si="0"/>
        <v>7.9999999999999996E-6</v>
      </c>
      <c r="E15" s="74">
        <f t="shared" si="1"/>
        <v>99</v>
      </c>
      <c r="F15" s="51" t="str">
        <f t="shared" si="2"/>
        <v>Urdu</v>
      </c>
      <c r="G15" s="52">
        <f t="shared" si="3"/>
        <v>72</v>
      </c>
      <c r="H15" s="56">
        <f>G15/VLOOKUP(106,Data!$A$5:$CD$110,$G$6+2)*100</f>
        <v>3.4598750600672754</v>
      </c>
      <c r="I15" s="53"/>
      <c r="J15" s="54">
        <f>VLOOKUP(MATCH($F15,B$8:B$112,0),Data!$A$5:$CD$110,2+$J$6)</f>
        <v>1373</v>
      </c>
      <c r="O15" s="55" t="s">
        <v>35</v>
      </c>
    </row>
    <row r="16" spans="1:18" ht="12.75" customHeight="1" x14ac:dyDescent="0.4">
      <c r="A16" s="70">
        <v>9</v>
      </c>
      <c r="B16" s="71" t="s">
        <v>115</v>
      </c>
      <c r="C16" s="72">
        <f>VLOOKUP(A16,Data!$A$5:$CD$110,2+$G$6)</f>
        <v>7</v>
      </c>
      <c r="D16" s="73">
        <f t="shared" si="0"/>
        <v>7.0000090000000004</v>
      </c>
      <c r="E16" s="74">
        <f t="shared" si="1"/>
        <v>33</v>
      </c>
      <c r="F16" s="51" t="str">
        <f t="shared" si="2"/>
        <v>Hindi</v>
      </c>
      <c r="G16" s="52">
        <f t="shared" si="3"/>
        <v>71</v>
      </c>
      <c r="H16" s="56">
        <f>G16/VLOOKUP(106,Data!$A$5:$CD$110,$G$6+2)*100</f>
        <v>3.411821239788563</v>
      </c>
      <c r="I16" s="53"/>
      <c r="J16" s="54">
        <f>VLOOKUP(MATCH($F16,B$8:B$112,0),Data!$A$5:$CD$110,2+$J$6)</f>
        <v>2506</v>
      </c>
      <c r="O16" s="55" t="s">
        <v>5</v>
      </c>
    </row>
    <row r="17" spans="1:15" ht="12.75" customHeight="1" x14ac:dyDescent="0.4">
      <c r="A17" s="70">
        <v>10</v>
      </c>
      <c r="B17" s="71" t="s">
        <v>169</v>
      </c>
      <c r="C17" s="72">
        <f>VLOOKUP(A17,Data!$A$5:$CD$110,2+$G$6)</f>
        <v>0</v>
      </c>
      <c r="D17" s="73">
        <f t="shared" si="0"/>
        <v>9.9999999999999991E-6</v>
      </c>
      <c r="E17" s="74">
        <f t="shared" si="1"/>
        <v>98</v>
      </c>
      <c r="F17" s="51" t="str">
        <f t="shared" si="2"/>
        <v>Dari</v>
      </c>
      <c r="G17" s="52">
        <f t="shared" si="3"/>
        <v>67</v>
      </c>
      <c r="H17" s="56">
        <f>G17/VLOOKUP(106,Data!$A$5:$CD$110,$G$6+2)*100</f>
        <v>3.2196059586737142</v>
      </c>
      <c r="I17" s="53"/>
      <c r="J17" s="54">
        <f>VLOOKUP(MATCH($F17,B$8:B$112,0),Data!$A$5:$CD$110,2+$J$6)</f>
        <v>304</v>
      </c>
      <c r="O17" s="55" t="s">
        <v>6</v>
      </c>
    </row>
    <row r="18" spans="1:15" ht="12.75" customHeight="1" x14ac:dyDescent="0.4">
      <c r="A18" s="70">
        <v>11</v>
      </c>
      <c r="B18" s="71" t="s">
        <v>198</v>
      </c>
      <c r="C18" s="72">
        <f>VLOOKUP(A18,Data!$A$5:$CD$110,2+$G$6)</f>
        <v>0</v>
      </c>
      <c r="D18" s="73">
        <f t="shared" si="0"/>
        <v>1.1E-5</v>
      </c>
      <c r="E18" s="74">
        <f t="shared" si="1"/>
        <v>97</v>
      </c>
      <c r="F18" s="51" t="str">
        <f t="shared" si="2"/>
        <v>Mandarin</v>
      </c>
      <c r="G18" s="52">
        <f t="shared" si="3"/>
        <v>66</v>
      </c>
      <c r="H18" s="56">
        <f>G18/VLOOKUP(106,Data!$A$5:$CD$110,$G$6+2)*100</f>
        <v>3.1715521383950023</v>
      </c>
      <c r="I18" s="53"/>
      <c r="J18" s="54">
        <f>VLOOKUP(MATCH($F18,B$8:B$112,0),Data!$A$5:$CD$110,2+$J$6)</f>
        <v>5389</v>
      </c>
      <c r="O18" s="55" t="s">
        <v>44</v>
      </c>
    </row>
    <row r="19" spans="1:15" ht="12.75" customHeight="1" x14ac:dyDescent="0.4">
      <c r="A19" s="70">
        <v>12</v>
      </c>
      <c r="B19" s="71" t="s">
        <v>172</v>
      </c>
      <c r="C19" s="72">
        <f>VLOOKUP(A19,Data!$A$5:$CD$110,2+$G$6)</f>
        <v>5</v>
      </c>
      <c r="D19" s="73">
        <f t="shared" si="0"/>
        <v>5.0000119999999999</v>
      </c>
      <c r="E19" s="74">
        <f t="shared" si="1"/>
        <v>38</v>
      </c>
      <c r="F19" s="51" t="str">
        <f t="shared" si="2"/>
        <v>Malay</v>
      </c>
      <c r="G19" s="52">
        <f t="shared" si="3"/>
        <v>62</v>
      </c>
      <c r="H19" s="56">
        <f>G19/VLOOKUP(106,Data!$A$5:$CD$110,$G$6+2)*100</f>
        <v>2.9793368572801535</v>
      </c>
      <c r="I19" s="53"/>
      <c r="J19" s="54">
        <f>VLOOKUP(MATCH($F19,B$8:B$112,0),Data!$A$5:$CD$110,2+$J$6)</f>
        <v>208</v>
      </c>
      <c r="O19" s="55" t="s">
        <v>45</v>
      </c>
    </row>
    <row r="20" spans="1:15" ht="12.75" customHeight="1" x14ac:dyDescent="0.4">
      <c r="A20" s="70">
        <v>13</v>
      </c>
      <c r="B20" s="71" t="s">
        <v>133</v>
      </c>
      <c r="C20" s="72">
        <f>VLOOKUP(A20,Data!$A$5:$CD$110,2+$G$6)</f>
        <v>16</v>
      </c>
      <c r="D20" s="73">
        <f t="shared" si="0"/>
        <v>16.000012999999999</v>
      </c>
      <c r="E20" s="74">
        <f t="shared" si="1"/>
        <v>23</v>
      </c>
      <c r="F20" s="51" t="str">
        <f t="shared" si="2"/>
        <v>Pashto</v>
      </c>
      <c r="G20" s="52">
        <f t="shared" si="3"/>
        <v>44</v>
      </c>
      <c r="H20" s="56">
        <f>G20/VLOOKUP(106,Data!$A$5:$CD$110,$G$6+2)*100</f>
        <v>2.114368092263335</v>
      </c>
      <c r="I20" s="53"/>
      <c r="J20" s="54">
        <f>VLOOKUP(MATCH($F20,B$8:B$112,0),Data!$A$5:$CD$110,2+$J$6)</f>
        <v>235</v>
      </c>
      <c r="O20" s="55" t="s">
        <v>46</v>
      </c>
    </row>
    <row r="21" spans="1:15" ht="12.75" customHeight="1" x14ac:dyDescent="0.4">
      <c r="A21" s="70">
        <v>14</v>
      </c>
      <c r="B21" s="71" t="s">
        <v>150</v>
      </c>
      <c r="C21" s="72">
        <f>VLOOKUP(A21,Data!$A$5:$CD$110,2+$G$6)</f>
        <v>0</v>
      </c>
      <c r="D21" s="73">
        <f t="shared" si="0"/>
        <v>1.4E-5</v>
      </c>
      <c r="E21" s="74">
        <f t="shared" si="1"/>
        <v>96</v>
      </c>
      <c r="F21" s="51" t="str">
        <f t="shared" si="2"/>
        <v>Tamil</v>
      </c>
      <c r="G21" s="52">
        <f t="shared" si="3"/>
        <v>39</v>
      </c>
      <c r="H21" s="56">
        <f>G21/VLOOKUP(106,Data!$A$5:$CD$110,$G$6+2)*100</f>
        <v>1.8740989908697743</v>
      </c>
      <c r="I21" s="53"/>
      <c r="J21" s="54">
        <f>VLOOKUP(MATCH($F21,B$8:B$112,0),Data!$A$5:$CD$110,2+$J$6)</f>
        <v>860</v>
      </c>
      <c r="O21" s="55" t="s">
        <v>7</v>
      </c>
    </row>
    <row r="22" spans="1:15" ht="12.75" customHeight="1" x14ac:dyDescent="0.4">
      <c r="A22" s="70">
        <v>15</v>
      </c>
      <c r="B22" s="71" t="s">
        <v>98</v>
      </c>
      <c r="C22" s="72">
        <f>VLOOKUP(A22,Data!$A$5:$CD$110,2+$G$6)</f>
        <v>22</v>
      </c>
      <c r="D22" s="73">
        <f t="shared" si="0"/>
        <v>22.000015000000001</v>
      </c>
      <c r="E22" s="74">
        <f t="shared" si="1"/>
        <v>19</v>
      </c>
      <c r="F22" s="51" t="str">
        <f t="shared" si="2"/>
        <v>Malayalam</v>
      </c>
      <c r="G22" s="52">
        <f t="shared" si="3"/>
        <v>31</v>
      </c>
      <c r="H22" s="56">
        <f>G22/VLOOKUP(106,Data!$A$5:$CD$110,$G$6+2)*100</f>
        <v>1.4896684286400768</v>
      </c>
      <c r="I22" s="53"/>
      <c r="J22" s="54">
        <f>VLOOKUP(MATCH($F22,B$8:B$112,0),Data!$A$5:$CD$110,2+$J$6)</f>
        <v>996</v>
      </c>
      <c r="O22" s="55" t="s">
        <v>47</v>
      </c>
    </row>
    <row r="23" spans="1:15" ht="12.75" customHeight="1" x14ac:dyDescent="0.4">
      <c r="A23" s="70">
        <v>16</v>
      </c>
      <c r="B23" s="71" t="s">
        <v>175</v>
      </c>
      <c r="C23" s="72">
        <f>VLOOKUP(A23,Data!$A$5:$CD$110,2+$G$6)</f>
        <v>0</v>
      </c>
      <c r="D23" s="73">
        <f t="shared" si="0"/>
        <v>1.5999999999999999E-5</v>
      </c>
      <c r="E23" s="74">
        <f t="shared" si="1"/>
        <v>95</v>
      </c>
      <c r="F23" s="51" t="str">
        <f t="shared" si="2"/>
        <v>Persian (excluding Dari)</v>
      </c>
      <c r="G23" s="52">
        <f t="shared" si="3"/>
        <v>30</v>
      </c>
      <c r="H23" s="56">
        <f>G23/VLOOKUP(106,Data!$A$5:$CD$110,$G$6+2)*100</f>
        <v>1.4416146083613646</v>
      </c>
      <c r="I23" s="53"/>
      <c r="J23" s="54">
        <f>VLOOKUP(MATCH($F23,B$8:B$112,0),Data!$A$5:$CD$110,2+$J$6)</f>
        <v>653</v>
      </c>
      <c r="O23" s="55" t="s">
        <v>48</v>
      </c>
    </row>
    <row r="24" spans="1:15" ht="12.75" customHeight="1" x14ac:dyDescent="0.4">
      <c r="A24" s="70">
        <v>17</v>
      </c>
      <c r="B24" s="71" t="s">
        <v>142</v>
      </c>
      <c r="C24" s="72">
        <f>VLOOKUP(A24,Data!$A$5:$CD$110,2+$G$6)</f>
        <v>4</v>
      </c>
      <c r="D24" s="73">
        <f t="shared" si="0"/>
        <v>4.0000169999999997</v>
      </c>
      <c r="E24" s="74">
        <f t="shared" si="1"/>
        <v>42</v>
      </c>
      <c r="F24" s="51" t="str">
        <f t="shared" si="2"/>
        <v>Tagalog</v>
      </c>
      <c r="G24" s="52">
        <f t="shared" si="3"/>
        <v>26</v>
      </c>
      <c r="H24" s="56">
        <f>G24/VLOOKUP(106,Data!$A$5:$CD$110,$G$6+2)*100</f>
        <v>1.2493993272465163</v>
      </c>
      <c r="I24" s="53"/>
      <c r="J24" s="54">
        <f>VLOOKUP(MATCH($F24,B$8:B$112,0),Data!$A$5:$CD$110,2+$J$6)</f>
        <v>786</v>
      </c>
      <c r="O24" s="55" t="s">
        <v>49</v>
      </c>
    </row>
    <row r="25" spans="1:15" ht="12.75" customHeight="1" x14ac:dyDescent="0.4">
      <c r="A25" s="70">
        <v>18</v>
      </c>
      <c r="B25" s="71" t="s">
        <v>159</v>
      </c>
      <c r="C25" s="72">
        <f>VLOOKUP(A25,Data!$A$5:$CD$110,2+$G$6)</f>
        <v>0</v>
      </c>
      <c r="D25" s="73">
        <f t="shared" si="0"/>
        <v>1.8E-5</v>
      </c>
      <c r="E25" s="74">
        <f t="shared" si="1"/>
        <v>94</v>
      </c>
      <c r="F25" s="51" t="str">
        <f t="shared" si="2"/>
        <v>Telugu</v>
      </c>
      <c r="G25" s="52">
        <f t="shared" si="3"/>
        <v>25</v>
      </c>
      <c r="H25" s="56">
        <f>G25/VLOOKUP(106,Data!$A$5:$CD$110,$G$6+2)*100</f>
        <v>1.2013455069678038</v>
      </c>
      <c r="I25" s="53"/>
      <c r="J25" s="54">
        <f>VLOOKUP(MATCH($F25,B$8:B$112,0),Data!$A$5:$CD$110,2+$J$6)</f>
        <v>922</v>
      </c>
      <c r="O25" s="55" t="s">
        <v>8</v>
      </c>
    </row>
    <row r="26" spans="1:15" ht="12.75" customHeight="1" x14ac:dyDescent="0.4">
      <c r="A26" s="70">
        <v>19</v>
      </c>
      <c r="B26" s="71" t="s">
        <v>108</v>
      </c>
      <c r="C26" s="72">
        <f>VLOOKUP(A26,Data!$A$5:$CD$110,2+$G$6)</f>
        <v>0</v>
      </c>
      <c r="D26" s="73">
        <f t="shared" si="0"/>
        <v>1.8999999999999998E-5</v>
      </c>
      <c r="E26" s="74">
        <f t="shared" si="1"/>
        <v>93</v>
      </c>
      <c r="F26" s="51" t="str">
        <f t="shared" si="2"/>
        <v>Indonesian</v>
      </c>
      <c r="G26" s="52">
        <f t="shared" si="3"/>
        <v>23</v>
      </c>
      <c r="H26" s="56">
        <f>G26/VLOOKUP(106,Data!$A$5:$CD$110,$G$6+2)*100</f>
        <v>1.1052378664103797</v>
      </c>
      <c r="I26" s="53"/>
      <c r="J26" s="54">
        <f>VLOOKUP(MATCH($F26,B$8:B$112,0),Data!$A$5:$CD$110,2+$J$6)</f>
        <v>729</v>
      </c>
      <c r="O26" s="55" t="s">
        <v>50</v>
      </c>
    </row>
    <row r="27" spans="1:15" ht="12.75" customHeight="1" x14ac:dyDescent="0.4">
      <c r="A27" s="70">
        <v>20</v>
      </c>
      <c r="B27" s="71" t="s">
        <v>199</v>
      </c>
      <c r="C27" s="72">
        <f>VLOOKUP(A27,Data!$A$5:$CD$110,2+$G$6)</f>
        <v>0</v>
      </c>
      <c r="D27" s="73">
        <f t="shared" si="0"/>
        <v>1.9999999999999998E-5</v>
      </c>
      <c r="E27" s="74">
        <f t="shared" si="1"/>
        <v>92</v>
      </c>
      <c r="F27" s="51" t="str">
        <f t="shared" si="2"/>
        <v>Cantonese</v>
      </c>
      <c r="G27" s="52">
        <f t="shared" si="3"/>
        <v>22</v>
      </c>
      <c r="H27" s="56">
        <f>G27/VLOOKUP(106,Data!$A$5:$CD$110,$G$6+2)*100</f>
        <v>1.0571840461316675</v>
      </c>
      <c r="I27" s="53"/>
      <c r="J27" s="54">
        <f>VLOOKUP(MATCH($F27,B$8:B$112,0),Data!$A$5:$CD$110,2+$J$6)</f>
        <v>1457</v>
      </c>
      <c r="O27" s="55" t="s">
        <v>9</v>
      </c>
    </row>
    <row r="28" spans="1:15" ht="12.75" customHeight="1" x14ac:dyDescent="0.4">
      <c r="A28" s="70">
        <v>21</v>
      </c>
      <c r="B28" s="71" t="s">
        <v>174</v>
      </c>
      <c r="C28" s="72">
        <f>VLOOKUP(A28,Data!$A$5:$CD$110,2+$G$6)</f>
        <v>0</v>
      </c>
      <c r="D28" s="73">
        <f t="shared" si="0"/>
        <v>2.0999999999999999E-5</v>
      </c>
      <c r="E28" s="74">
        <f t="shared" si="1"/>
        <v>91</v>
      </c>
      <c r="F28" s="51" t="str">
        <f t="shared" si="2"/>
        <v>Filipino</v>
      </c>
      <c r="G28" s="52">
        <f t="shared" si="3"/>
        <v>21</v>
      </c>
      <c r="H28" s="56">
        <f>G28/VLOOKUP(106,Data!$A$5:$CD$110,$G$6+2)*100</f>
        <v>1.0091302258529553</v>
      </c>
      <c r="I28" s="53"/>
      <c r="J28" s="54">
        <f>VLOOKUP(MATCH($F28,B$8:B$112,0),Data!$A$5:$CD$110,2+$J$6)</f>
        <v>913</v>
      </c>
      <c r="O28" s="55" t="s">
        <v>51</v>
      </c>
    </row>
    <row r="29" spans="1:15" ht="12.75" customHeight="1" x14ac:dyDescent="0.4">
      <c r="A29" s="70">
        <v>22</v>
      </c>
      <c r="B29" s="71" t="s">
        <v>170</v>
      </c>
      <c r="C29" s="72">
        <f>VLOOKUP(A29,Data!$A$5:$CD$110,2+$G$6)</f>
        <v>0</v>
      </c>
      <c r="D29" s="73">
        <f t="shared" si="0"/>
        <v>2.1999999999999999E-5</v>
      </c>
      <c r="E29" s="74">
        <f t="shared" si="1"/>
        <v>90</v>
      </c>
      <c r="F29" s="51" t="str">
        <f t="shared" si="2"/>
        <v>Arabic</v>
      </c>
      <c r="G29" s="52">
        <f t="shared" si="3"/>
        <v>21</v>
      </c>
      <c r="H29" s="56">
        <f>G29/VLOOKUP(106,Data!$A$5:$CD$110,$G$6+2)*100</f>
        <v>1.0091302258529553</v>
      </c>
      <c r="I29" s="53"/>
      <c r="J29" s="54">
        <f>VLOOKUP(MATCH($F29,B$8:B$112,0),Data!$A$5:$CD$110,2+$J$6)</f>
        <v>1221</v>
      </c>
      <c r="O29" s="55" t="s">
        <v>10</v>
      </c>
    </row>
    <row r="30" spans="1:15" ht="12.75" customHeight="1" x14ac:dyDescent="0.4">
      <c r="A30" s="70">
        <v>23</v>
      </c>
      <c r="B30" s="71" t="s">
        <v>122</v>
      </c>
      <c r="C30" s="72">
        <f>VLOOKUP(A30,Data!$A$5:$CD$110,2+$G$6)</f>
        <v>67</v>
      </c>
      <c r="D30" s="73">
        <f t="shared" si="0"/>
        <v>67.000022999999999</v>
      </c>
      <c r="E30" s="74">
        <f t="shared" si="1"/>
        <v>9</v>
      </c>
      <c r="F30" s="51" t="str">
        <f t="shared" si="2"/>
        <v>Gujarati</v>
      </c>
      <c r="G30" s="52">
        <f t="shared" si="3"/>
        <v>20</v>
      </c>
      <c r="H30" s="56">
        <f>G30/VLOOKUP(106,Data!$A$5:$CD$110,$G$6+2)*100</f>
        <v>0.96107640557424323</v>
      </c>
      <c r="I30" s="53"/>
      <c r="J30" s="54">
        <f>VLOOKUP(MATCH($F30,B$8:B$112,0),Data!$A$5:$CD$110,2+$J$6)</f>
        <v>688</v>
      </c>
      <c r="O30" s="55" t="s">
        <v>52</v>
      </c>
    </row>
    <row r="31" spans="1:15" ht="12.75" customHeight="1" x14ac:dyDescent="0.4">
      <c r="A31" s="70">
        <v>24</v>
      </c>
      <c r="B31" s="71" t="s">
        <v>176</v>
      </c>
      <c r="C31" s="72">
        <f>VLOOKUP(A31,Data!$A$5:$CD$110,2+$G$6)</f>
        <v>0</v>
      </c>
      <c r="D31" s="73">
        <f t="shared" si="0"/>
        <v>2.4000000000000001E-5</v>
      </c>
      <c r="E31" s="74">
        <f t="shared" si="1"/>
        <v>89</v>
      </c>
      <c r="F31" s="51" t="str">
        <f t="shared" si="2"/>
        <v>Burmese</v>
      </c>
      <c r="G31" s="52">
        <f t="shared" si="3"/>
        <v>16</v>
      </c>
      <c r="H31" s="56">
        <f>G31/VLOOKUP(106,Data!$A$5:$CD$110,$G$6+2)*100</f>
        <v>0.76886112445939458</v>
      </c>
      <c r="I31" s="53"/>
      <c r="J31" s="54">
        <f>VLOOKUP(MATCH($F31,B$8:B$112,0),Data!$A$5:$CD$110,2+$J$6)</f>
        <v>146</v>
      </c>
      <c r="O31" s="55" t="s">
        <v>53</v>
      </c>
    </row>
    <row r="32" spans="1:15" ht="12.75" customHeight="1" x14ac:dyDescent="0.4">
      <c r="A32" s="70">
        <v>25</v>
      </c>
      <c r="B32" s="71" t="s">
        <v>162</v>
      </c>
      <c r="C32" s="72">
        <f>VLOOKUP(A32,Data!$A$5:$CD$110,2+$G$6)</f>
        <v>0</v>
      </c>
      <c r="D32" s="73">
        <f t="shared" si="0"/>
        <v>2.4999999999999998E-5</v>
      </c>
      <c r="E32" s="74">
        <f t="shared" si="1"/>
        <v>88</v>
      </c>
      <c r="F32" s="51" t="str">
        <f t="shared" si="2"/>
        <v>Nepali</v>
      </c>
      <c r="G32" s="52">
        <f t="shared" si="3"/>
        <v>11</v>
      </c>
      <c r="H32" s="56">
        <f>G32/VLOOKUP(106,Data!$A$5:$CD$110,$G$6+2)*100</f>
        <v>0.52859202306583375</v>
      </c>
      <c r="I32" s="53"/>
      <c r="J32" s="54">
        <f>VLOOKUP(MATCH($F32,B$8:B$112,0),Data!$A$5:$CD$110,2+$J$6)</f>
        <v>885</v>
      </c>
      <c r="O32" s="55" t="s">
        <v>11</v>
      </c>
    </row>
    <row r="33" spans="1:15" ht="12.75" customHeight="1" x14ac:dyDescent="0.4">
      <c r="A33" s="70">
        <v>26</v>
      </c>
      <c r="B33" s="71" t="s">
        <v>134</v>
      </c>
      <c r="C33" s="72">
        <f>VLOOKUP(A33,Data!$A$5:$CD$110,2+$G$6)</f>
        <v>0</v>
      </c>
      <c r="D33" s="73">
        <f t="shared" si="0"/>
        <v>2.5999999999999998E-5</v>
      </c>
      <c r="E33" s="74">
        <f t="shared" si="1"/>
        <v>87</v>
      </c>
      <c r="F33" s="51" t="str">
        <f t="shared" si="2"/>
        <v>Korean</v>
      </c>
      <c r="G33" s="52">
        <f t="shared" si="3"/>
        <v>11</v>
      </c>
      <c r="H33" s="56">
        <f>G33/VLOOKUP(106,Data!$A$5:$CD$110,$G$6+2)*100</f>
        <v>0.52859202306583375</v>
      </c>
      <c r="I33" s="53"/>
      <c r="J33" s="54">
        <f>VLOOKUP(MATCH($F33,B$8:B$112,0),Data!$A$5:$CD$110,2+$J$6)</f>
        <v>292</v>
      </c>
      <c r="O33" s="55" t="s">
        <v>12</v>
      </c>
    </row>
    <row r="34" spans="1:15" ht="12.75" customHeight="1" x14ac:dyDescent="0.4">
      <c r="A34" s="70">
        <v>27</v>
      </c>
      <c r="B34" s="71" t="s">
        <v>96</v>
      </c>
      <c r="C34" s="72">
        <f>VLOOKUP(A34,Data!$A$5:$CD$110,2+$G$6)</f>
        <v>137</v>
      </c>
      <c r="D34" s="73">
        <f t="shared" si="0"/>
        <v>137.00002699999999</v>
      </c>
      <c r="E34" s="74">
        <f t="shared" si="1"/>
        <v>5</v>
      </c>
      <c r="F34" s="51" t="str">
        <f t="shared" si="2"/>
        <v>French</v>
      </c>
      <c r="G34" s="52">
        <f t="shared" si="3"/>
        <v>10</v>
      </c>
      <c r="H34" s="56">
        <f>G34/VLOOKUP(106,Data!$A$5:$CD$110,$G$6+2)*100</f>
        <v>0.48053820278712162</v>
      </c>
      <c r="I34" s="53"/>
      <c r="J34" s="54">
        <f>VLOOKUP(MATCH($F34,B$8:B$112,0),Data!$A$5:$CD$110,2+$J$6)</f>
        <v>382</v>
      </c>
      <c r="O34" s="55" t="s">
        <v>13</v>
      </c>
    </row>
    <row r="35" spans="1:15" ht="12.75" customHeight="1" x14ac:dyDescent="0.4">
      <c r="A35" s="70">
        <v>28</v>
      </c>
      <c r="B35" s="71" t="s">
        <v>161</v>
      </c>
      <c r="C35" s="72">
        <f>VLOOKUP(A35,Data!$A$5:$CD$110,2+$G$6)</f>
        <v>0</v>
      </c>
      <c r="D35" s="73">
        <f t="shared" si="0"/>
        <v>2.8E-5</v>
      </c>
      <c r="E35" s="74">
        <f t="shared" si="1"/>
        <v>86</v>
      </c>
      <c r="F35" s="51" t="str">
        <f t="shared" si="2"/>
        <v>Maori (Cook Island)</v>
      </c>
      <c r="G35" s="52">
        <f t="shared" si="3"/>
        <v>9</v>
      </c>
      <c r="H35" s="56">
        <f>G35/VLOOKUP(106,Data!$A$5:$CD$110,$G$6+2)*100</f>
        <v>0.43248438250840943</v>
      </c>
      <c r="I35" s="53"/>
      <c r="J35" s="54">
        <f>VLOOKUP(MATCH($F35,B$8:B$112,0),Data!$A$5:$CD$110,2+$J$6)</f>
        <v>15</v>
      </c>
      <c r="O35" s="55" t="s">
        <v>14</v>
      </c>
    </row>
    <row r="36" spans="1:15" ht="12.75" customHeight="1" x14ac:dyDescent="0.4">
      <c r="A36" s="70">
        <v>29</v>
      </c>
      <c r="B36" s="71" t="s">
        <v>200</v>
      </c>
      <c r="C36" s="72">
        <f>VLOOKUP(A36,Data!$A$5:$CD$110,2+$G$6)</f>
        <v>7</v>
      </c>
      <c r="D36" s="73">
        <f t="shared" si="0"/>
        <v>7.0000289999999996</v>
      </c>
      <c r="E36" s="74">
        <f t="shared" si="1"/>
        <v>32</v>
      </c>
      <c r="F36" s="51" t="str">
        <f t="shared" si="2"/>
        <v>Thai</v>
      </c>
      <c r="G36" s="52">
        <f t="shared" si="3"/>
        <v>8</v>
      </c>
      <c r="H36" s="56">
        <f>G36/VLOOKUP(106,Data!$A$5:$CD$110,$G$6+2)*100</f>
        <v>0.38443056222969729</v>
      </c>
      <c r="I36" s="53"/>
      <c r="J36" s="54">
        <f>VLOOKUP(MATCH($F36,B$8:B$112,0),Data!$A$5:$CD$110,2+$J$6)</f>
        <v>473</v>
      </c>
      <c r="O36" s="55" t="s">
        <v>54</v>
      </c>
    </row>
    <row r="37" spans="1:15" ht="12.75" customHeight="1" x14ac:dyDescent="0.4">
      <c r="A37" s="70">
        <v>30</v>
      </c>
      <c r="B37" s="71" t="s">
        <v>113</v>
      </c>
      <c r="C37" s="72">
        <f>VLOOKUP(A37,Data!$A$5:$CD$110,2+$G$6)</f>
        <v>21</v>
      </c>
      <c r="D37" s="73">
        <f t="shared" si="0"/>
        <v>21.000029999999999</v>
      </c>
      <c r="E37" s="74">
        <f t="shared" si="1"/>
        <v>20</v>
      </c>
      <c r="F37" s="51" t="str">
        <f t="shared" si="2"/>
        <v>Oromo</v>
      </c>
      <c r="G37" s="52">
        <f t="shared" si="3"/>
        <v>8</v>
      </c>
      <c r="H37" s="56">
        <f>G37/VLOOKUP(106,Data!$A$5:$CD$110,$G$6+2)*100</f>
        <v>0.38443056222969729</v>
      </c>
      <c r="I37" s="53"/>
      <c r="J37" s="54">
        <f>VLOOKUP(MATCH($F37,B$8:B$112,0),Data!$A$5:$CD$110,2+$J$6)</f>
        <v>39</v>
      </c>
      <c r="O37" s="55" t="s">
        <v>55</v>
      </c>
    </row>
    <row r="38" spans="1:15" ht="12.75" customHeight="1" x14ac:dyDescent="0.4">
      <c r="A38" s="70">
        <v>31</v>
      </c>
      <c r="B38" s="71" t="s">
        <v>164</v>
      </c>
      <c r="C38" s="72">
        <f>VLOOKUP(A38,Data!$A$5:$CD$110,2+$G$6)</f>
        <v>0</v>
      </c>
      <c r="D38" s="73">
        <f t="shared" si="0"/>
        <v>3.1000000000000001E-5</v>
      </c>
      <c r="E38" s="74">
        <f t="shared" si="1"/>
        <v>85</v>
      </c>
      <c r="F38" s="51" t="str">
        <f t="shared" si="2"/>
        <v>Spanish</v>
      </c>
      <c r="G38" s="52">
        <f t="shared" si="3"/>
        <v>7</v>
      </c>
      <c r="H38" s="56">
        <f>G38/VLOOKUP(106,Data!$A$5:$CD$110,$G$6+2)*100</f>
        <v>0.3363767419509851</v>
      </c>
      <c r="I38" s="53"/>
      <c r="J38" s="54">
        <f>VLOOKUP(MATCH($F38,B$8:B$112,0),Data!$A$5:$CD$110,2+$J$6)</f>
        <v>1280</v>
      </c>
      <c r="O38" s="55" t="s">
        <v>15</v>
      </c>
    </row>
    <row r="39" spans="1:15" ht="12.75" customHeight="1" x14ac:dyDescent="0.4">
      <c r="A39" s="70">
        <v>32</v>
      </c>
      <c r="B39" s="71" t="s">
        <v>112</v>
      </c>
      <c r="C39" s="72">
        <f>VLOOKUP(A39,Data!$A$5:$CD$110,2+$G$6)</f>
        <v>10</v>
      </c>
      <c r="D39" s="73">
        <f t="shared" si="0"/>
        <v>10.000031999999999</v>
      </c>
      <c r="E39" s="74">
        <f t="shared" si="1"/>
        <v>26</v>
      </c>
      <c r="F39" s="51" t="str">
        <f t="shared" si="2"/>
        <v>Marathi</v>
      </c>
      <c r="G39" s="52">
        <f t="shared" si="3"/>
        <v>7</v>
      </c>
      <c r="H39" s="56">
        <f>G39/VLOOKUP(106,Data!$A$5:$CD$110,$G$6+2)*100</f>
        <v>0.3363767419509851</v>
      </c>
      <c r="I39" s="53"/>
      <c r="J39" s="54">
        <f>VLOOKUP(MATCH($F39,B$8:B$112,0),Data!$A$5:$CD$110,2+$J$6)</f>
        <v>296</v>
      </c>
      <c r="O39" s="55" t="s">
        <v>36</v>
      </c>
    </row>
    <row r="40" spans="1:15" ht="12.75" customHeight="1" x14ac:dyDescent="0.4">
      <c r="A40" s="70">
        <v>33</v>
      </c>
      <c r="B40" s="71" t="s">
        <v>119</v>
      </c>
      <c r="C40" s="72">
        <f>VLOOKUP(A40,Data!$A$5:$CD$110,2+$G$6)</f>
        <v>0</v>
      </c>
      <c r="D40" s="73">
        <f t="shared" si="0"/>
        <v>3.2999999999999996E-5</v>
      </c>
      <c r="E40" s="74">
        <f t="shared" si="1"/>
        <v>84</v>
      </c>
      <c r="F40" s="51" t="str">
        <f t="shared" si="2"/>
        <v>Fijian Hindustani</v>
      </c>
      <c r="G40" s="52">
        <f t="shared" si="3"/>
        <v>7</v>
      </c>
      <c r="H40" s="56">
        <f>G40/VLOOKUP(106,Data!$A$5:$CD$110,$G$6+2)*100</f>
        <v>0.3363767419509851</v>
      </c>
      <c r="I40" s="53"/>
      <c r="J40" s="54">
        <f>VLOOKUP(MATCH($F40,B$8:B$112,0),Data!$A$5:$CD$110,2+$J$6)</f>
        <v>21</v>
      </c>
      <c r="O40" s="55" t="s">
        <v>16</v>
      </c>
    </row>
    <row r="41" spans="1:15" ht="12.75" customHeight="1" x14ac:dyDescent="0.4">
      <c r="A41" s="70">
        <v>34</v>
      </c>
      <c r="B41" s="71" t="s">
        <v>135</v>
      </c>
      <c r="C41" s="72">
        <f>VLOOKUP(A41,Data!$A$5:$CD$110,2+$G$6)</f>
        <v>3</v>
      </c>
      <c r="D41" s="73">
        <f t="shared" si="0"/>
        <v>3.0000339999999999</v>
      </c>
      <c r="E41" s="74">
        <f t="shared" si="1"/>
        <v>47</v>
      </c>
      <c r="F41" s="51" t="str">
        <f t="shared" si="2"/>
        <v>Bengali</v>
      </c>
      <c r="G41" s="52">
        <f t="shared" si="3"/>
        <v>7</v>
      </c>
      <c r="H41" s="56">
        <f>G41/VLOOKUP(106,Data!$A$5:$CD$110,$G$6+2)*100</f>
        <v>0.3363767419509851</v>
      </c>
      <c r="I41" s="53"/>
      <c r="J41" s="54">
        <f>VLOOKUP(MATCH($F41,B$8:B$112,0),Data!$A$5:$CD$110,2+$J$6)</f>
        <v>426</v>
      </c>
      <c r="O41" s="55" t="s">
        <v>56</v>
      </c>
    </row>
    <row r="42" spans="1:15" ht="12.75" customHeight="1" x14ac:dyDescent="0.4">
      <c r="A42" s="70">
        <v>35</v>
      </c>
      <c r="B42" s="71" t="s">
        <v>117</v>
      </c>
      <c r="C42" s="72">
        <f>VLOOKUP(A42,Data!$A$5:$CD$110,2+$G$6)</f>
        <v>20</v>
      </c>
      <c r="D42" s="73">
        <f t="shared" si="0"/>
        <v>20.000035</v>
      </c>
      <c r="E42" s="74">
        <f t="shared" si="1"/>
        <v>22</v>
      </c>
      <c r="F42" s="51" t="str">
        <f t="shared" si="2"/>
        <v>Swahili</v>
      </c>
      <c r="G42" s="52">
        <f t="shared" si="3"/>
        <v>6</v>
      </c>
      <c r="H42" s="56">
        <f>G42/VLOOKUP(106,Data!$A$5:$CD$110,$G$6+2)*100</f>
        <v>0.28832292167227291</v>
      </c>
      <c r="I42" s="53"/>
      <c r="J42" s="54">
        <f>VLOOKUP(MATCH($F42,B$8:B$112,0),Data!$A$5:$CD$110,2+$J$6)</f>
        <v>145</v>
      </c>
      <c r="O42" s="55" t="s">
        <v>17</v>
      </c>
    </row>
    <row r="43" spans="1:15" ht="12.75" customHeight="1" x14ac:dyDescent="0.4">
      <c r="A43" s="70">
        <v>36</v>
      </c>
      <c r="B43" s="71" t="s">
        <v>163</v>
      </c>
      <c r="C43" s="72">
        <f>VLOOKUP(A43,Data!$A$5:$CD$110,2+$G$6)</f>
        <v>0</v>
      </c>
      <c r="D43" s="73">
        <f t="shared" si="0"/>
        <v>3.6000000000000001E-5</v>
      </c>
      <c r="E43" s="74">
        <f t="shared" si="1"/>
        <v>83</v>
      </c>
      <c r="F43" s="51" t="str">
        <f t="shared" si="2"/>
        <v>Non-verbal, so described</v>
      </c>
      <c r="G43" s="52">
        <f t="shared" si="3"/>
        <v>6</v>
      </c>
      <c r="H43" s="56">
        <f>G43/VLOOKUP(106,Data!$A$5:$CD$110,$G$6+2)*100</f>
        <v>0.28832292167227291</v>
      </c>
      <c r="I43" s="53"/>
      <c r="J43" s="54">
        <f>VLOOKUP(MATCH($F43,B$8:B$112,0),Data!$A$5:$CD$110,2+$J$6)</f>
        <v>84</v>
      </c>
      <c r="O43" s="55" t="s">
        <v>18</v>
      </c>
    </row>
    <row r="44" spans="1:15" ht="12.75" customHeight="1" x14ac:dyDescent="0.4">
      <c r="A44" s="70">
        <v>37</v>
      </c>
      <c r="B44" s="71" t="s">
        <v>121</v>
      </c>
      <c r="C44" s="72">
        <f>VLOOKUP(A44,Data!$A$5:$CD$110,2+$G$6)</f>
        <v>230</v>
      </c>
      <c r="D44" s="73">
        <f t="shared" si="0"/>
        <v>230.00003699999999</v>
      </c>
      <c r="E44" s="74">
        <f t="shared" si="1"/>
        <v>4</v>
      </c>
      <c r="F44" s="51" t="str">
        <f t="shared" si="2"/>
        <v>Portuguese</v>
      </c>
      <c r="G44" s="52">
        <f t="shared" si="3"/>
        <v>5</v>
      </c>
      <c r="H44" s="56">
        <f>G44/VLOOKUP(106,Data!$A$5:$CD$110,$G$6+2)*100</f>
        <v>0.24026910139356081</v>
      </c>
      <c r="I44" s="53"/>
      <c r="J44" s="54">
        <f>VLOOKUP(MATCH($F44,B$8:B$112,0),Data!$A$5:$CD$110,2+$J$6)</f>
        <v>262</v>
      </c>
      <c r="O44" s="55" t="s">
        <v>19</v>
      </c>
    </row>
    <row r="45" spans="1:15" ht="12.75" customHeight="1" x14ac:dyDescent="0.4">
      <c r="A45" s="70">
        <v>38</v>
      </c>
      <c r="B45" s="71" t="s">
        <v>137</v>
      </c>
      <c r="C45" s="72">
        <f>VLOOKUP(A45,Data!$A$5:$CD$110,2+$G$6)</f>
        <v>0</v>
      </c>
      <c r="D45" s="73">
        <f t="shared" si="0"/>
        <v>3.7999999999999995E-5</v>
      </c>
      <c r="E45" s="74">
        <f t="shared" si="1"/>
        <v>82</v>
      </c>
      <c r="F45" s="51" t="str">
        <f t="shared" si="2"/>
        <v>Other Southern Asian Languages</v>
      </c>
      <c r="G45" s="52">
        <f t="shared" si="3"/>
        <v>5</v>
      </c>
      <c r="H45" s="56">
        <f>G45/VLOOKUP(106,Data!$A$5:$CD$110,$G$6+2)*100</f>
        <v>0.24026910139356081</v>
      </c>
      <c r="I45" s="53"/>
      <c r="J45" s="54">
        <f>VLOOKUP(MATCH($F45,B$8:B$112,0),Data!$A$5:$CD$110,2+$J$6)</f>
        <v>38</v>
      </c>
      <c r="O45" s="55" t="s">
        <v>57</v>
      </c>
    </row>
    <row r="46" spans="1:15" ht="12.75" customHeight="1" x14ac:dyDescent="0.4">
      <c r="A46" s="70">
        <v>39</v>
      </c>
      <c r="B46" s="71" t="s">
        <v>100</v>
      </c>
      <c r="C46" s="72">
        <f>VLOOKUP(A46,Data!$A$5:$CD$110,2+$G$6)</f>
        <v>71</v>
      </c>
      <c r="D46" s="73">
        <f t="shared" si="0"/>
        <v>71.000039000000001</v>
      </c>
      <c r="E46" s="74">
        <f t="shared" si="1"/>
        <v>8</v>
      </c>
      <c r="F46" s="51" t="str">
        <f t="shared" si="2"/>
        <v>Bosnian</v>
      </c>
      <c r="G46" s="52">
        <f t="shared" si="3"/>
        <v>5</v>
      </c>
      <c r="H46" s="56">
        <f>G46/VLOOKUP(106,Data!$A$5:$CD$110,$G$6+2)*100</f>
        <v>0.24026910139356081</v>
      </c>
      <c r="I46" s="53"/>
      <c r="J46" s="54">
        <f>VLOOKUP(MATCH($F46,B$8:B$112,0),Data!$A$5:$CD$110,2+$J$6)</f>
        <v>17</v>
      </c>
      <c r="O46" s="55" t="s">
        <v>58</v>
      </c>
    </row>
    <row r="47" spans="1:15" ht="12.75" customHeight="1" x14ac:dyDescent="0.4">
      <c r="A47" s="70">
        <v>40</v>
      </c>
      <c r="B47" s="71" t="s">
        <v>166</v>
      </c>
      <c r="C47" s="72">
        <f>VLOOKUP(A47,Data!$A$5:$CD$110,2+$G$6)</f>
        <v>0</v>
      </c>
      <c r="D47" s="73">
        <f t="shared" si="0"/>
        <v>3.9999999999999996E-5</v>
      </c>
      <c r="E47" s="74">
        <f t="shared" si="1"/>
        <v>81</v>
      </c>
      <c r="F47" s="51" t="str">
        <f t="shared" si="2"/>
        <v>Yoruba</v>
      </c>
      <c r="G47" s="52">
        <f t="shared" si="3"/>
        <v>4</v>
      </c>
      <c r="H47" s="56">
        <f>G47/VLOOKUP(106,Data!$A$5:$CD$110,$G$6+2)*100</f>
        <v>0.19221528111484865</v>
      </c>
      <c r="I47" s="53"/>
      <c r="J47" s="54">
        <f>VLOOKUP(MATCH($F47,B$8:B$112,0),Data!$A$5:$CD$110,2+$J$6)</f>
        <v>29</v>
      </c>
      <c r="O47" s="55" t="s">
        <v>20</v>
      </c>
    </row>
    <row r="48" spans="1:15" ht="12.75" customHeight="1" x14ac:dyDescent="0.4">
      <c r="A48" s="70">
        <v>41</v>
      </c>
      <c r="B48" s="71" t="s">
        <v>181</v>
      </c>
      <c r="C48" s="72">
        <f>VLOOKUP(A48,Data!$A$5:$CD$110,2+$G$6)</f>
        <v>0</v>
      </c>
      <c r="D48" s="73">
        <f t="shared" si="0"/>
        <v>4.1E-5</v>
      </c>
      <c r="E48" s="74">
        <f t="shared" si="1"/>
        <v>80</v>
      </c>
      <c r="F48" s="51" t="str">
        <f t="shared" si="2"/>
        <v>Southern Asian Languages, nfd</v>
      </c>
      <c r="G48" s="52">
        <f t="shared" si="3"/>
        <v>4</v>
      </c>
      <c r="H48" s="56">
        <f>G48/VLOOKUP(106,Data!$A$5:$CD$110,$G$6+2)*100</f>
        <v>0.19221528111484865</v>
      </c>
      <c r="I48" s="53"/>
      <c r="J48" s="54">
        <f>VLOOKUP(MATCH($F48,B$8:B$112,0),Data!$A$5:$CD$110,2+$J$6)</f>
        <v>52</v>
      </c>
      <c r="O48" s="55" t="s">
        <v>59</v>
      </c>
    </row>
    <row r="49" spans="1:15" ht="12.75" customHeight="1" x14ac:dyDescent="0.4">
      <c r="A49" s="70">
        <v>42</v>
      </c>
      <c r="B49" s="71" t="s">
        <v>201</v>
      </c>
      <c r="C49" s="72">
        <f>VLOOKUP(A49,Data!$A$5:$CD$110,2+$G$6)</f>
        <v>0</v>
      </c>
      <c r="D49" s="73">
        <f t="shared" si="0"/>
        <v>4.1999999999999998E-5</v>
      </c>
      <c r="E49" s="74">
        <f t="shared" si="1"/>
        <v>79</v>
      </c>
      <c r="F49" s="51" t="str">
        <f t="shared" si="2"/>
        <v>Russian</v>
      </c>
      <c r="G49" s="52">
        <f t="shared" si="3"/>
        <v>4</v>
      </c>
      <c r="H49" s="56">
        <f>G49/VLOOKUP(106,Data!$A$5:$CD$110,$G$6+2)*100</f>
        <v>0.19221528111484865</v>
      </c>
      <c r="I49" s="53"/>
      <c r="J49" s="54">
        <f>VLOOKUP(MATCH($F49,B$8:B$112,0),Data!$A$5:$CD$110,2+$J$6)</f>
        <v>207</v>
      </c>
      <c r="O49" s="55" t="s">
        <v>21</v>
      </c>
    </row>
    <row r="50" spans="1:15" ht="12.75" customHeight="1" x14ac:dyDescent="0.4">
      <c r="A50" s="70">
        <v>43</v>
      </c>
      <c r="B50" s="71" t="s">
        <v>202</v>
      </c>
      <c r="C50" s="72">
        <f>VLOOKUP(A50,Data!$A$5:$CD$110,2+$G$6)</f>
        <v>3</v>
      </c>
      <c r="D50" s="73">
        <f t="shared" si="0"/>
        <v>3.0000429999999998</v>
      </c>
      <c r="E50" s="74">
        <f t="shared" si="1"/>
        <v>46</v>
      </c>
      <c r="F50" s="51" t="str">
        <f t="shared" si="2"/>
        <v>Chaldean Neo-Aramaic</v>
      </c>
      <c r="G50" s="52">
        <f t="shared" si="3"/>
        <v>4</v>
      </c>
      <c r="H50" s="56">
        <f>G50/VLOOKUP(106,Data!$A$5:$CD$110,$G$6+2)*100</f>
        <v>0.19221528111484865</v>
      </c>
      <c r="I50" s="53"/>
      <c r="J50" s="54">
        <f>VLOOKUP(MATCH($F50,B$8:B$112,0),Data!$A$5:$CD$110,2+$J$6)</f>
        <v>105</v>
      </c>
      <c r="O50" s="55" t="s">
        <v>22</v>
      </c>
    </row>
    <row r="51" spans="1:15" ht="12.75" customHeight="1" x14ac:dyDescent="0.4">
      <c r="A51" s="70">
        <v>44</v>
      </c>
      <c r="B51" s="71" t="s">
        <v>190</v>
      </c>
      <c r="C51" s="72">
        <f>VLOOKUP(A51,Data!$A$5:$CD$110,2+$G$6)</f>
        <v>0</v>
      </c>
      <c r="D51" s="73">
        <f t="shared" si="0"/>
        <v>4.3999999999999999E-5</v>
      </c>
      <c r="E51" s="74">
        <f t="shared" si="1"/>
        <v>78</v>
      </c>
      <c r="F51" s="51" t="str">
        <f t="shared" si="2"/>
        <v>Turkish</v>
      </c>
      <c r="G51" s="52">
        <f t="shared" si="3"/>
        <v>3</v>
      </c>
      <c r="H51" s="56">
        <f>G51/VLOOKUP(106,Data!$A$5:$CD$110,$G$6+2)*100</f>
        <v>0.14416146083613646</v>
      </c>
      <c r="I51" s="53"/>
      <c r="J51" s="54">
        <f>VLOOKUP(MATCH($F51,B$8:B$112,0),Data!$A$5:$CD$110,2+$J$6)</f>
        <v>151</v>
      </c>
      <c r="O51" s="55" t="s">
        <v>23</v>
      </c>
    </row>
    <row r="52" spans="1:15" ht="12.75" customHeight="1" x14ac:dyDescent="0.4">
      <c r="A52" s="70">
        <v>45</v>
      </c>
      <c r="B52" s="71" t="s">
        <v>103</v>
      </c>
      <c r="C52" s="72">
        <f>VLOOKUP(A52,Data!$A$5:$CD$110,2+$G$6)</f>
        <v>23</v>
      </c>
      <c r="D52" s="73">
        <f t="shared" si="0"/>
        <v>23.000045</v>
      </c>
      <c r="E52" s="74">
        <f t="shared" si="1"/>
        <v>18</v>
      </c>
      <c r="F52" s="51" t="str">
        <f t="shared" si="2"/>
        <v>Polish</v>
      </c>
      <c r="G52" s="52">
        <f t="shared" si="3"/>
        <v>3</v>
      </c>
      <c r="H52" s="56">
        <f>G52/VLOOKUP(106,Data!$A$5:$CD$110,$G$6+2)*100</f>
        <v>0.14416146083613646</v>
      </c>
      <c r="I52" s="53"/>
      <c r="J52" s="54">
        <f>VLOOKUP(MATCH($F52,B$8:B$112,0),Data!$A$5:$CD$110,2+$J$6)</f>
        <v>48</v>
      </c>
      <c r="O52" s="55" t="s">
        <v>60</v>
      </c>
    </row>
    <row r="53" spans="1:15" ht="12.75" customHeight="1" x14ac:dyDescent="0.4">
      <c r="A53" s="70">
        <v>46</v>
      </c>
      <c r="B53" s="71" t="s">
        <v>157</v>
      </c>
      <c r="C53" s="72">
        <f>VLOOKUP(A53,Data!$A$5:$CD$110,2+$G$6)</f>
        <v>0</v>
      </c>
      <c r="D53" s="73">
        <f t="shared" si="0"/>
        <v>4.6E-5</v>
      </c>
      <c r="E53" s="74">
        <f t="shared" si="1"/>
        <v>77</v>
      </c>
      <c r="F53" s="51" t="str">
        <f t="shared" si="2"/>
        <v>Min Nan</v>
      </c>
      <c r="G53" s="52">
        <f t="shared" si="3"/>
        <v>3</v>
      </c>
      <c r="H53" s="56">
        <f>G53/VLOOKUP(106,Data!$A$5:$CD$110,$G$6+2)*100</f>
        <v>0.14416146083613646</v>
      </c>
      <c r="I53" s="53"/>
      <c r="J53" s="54">
        <f>VLOOKUP(MATCH($F53,B$8:B$112,0),Data!$A$5:$CD$110,2+$J$6)</f>
        <v>70</v>
      </c>
      <c r="O53" s="55" t="s">
        <v>37</v>
      </c>
    </row>
    <row r="54" spans="1:15" ht="12.75" customHeight="1" x14ac:dyDescent="0.4">
      <c r="A54" s="70">
        <v>47</v>
      </c>
      <c r="B54" s="71" t="s">
        <v>127</v>
      </c>
      <c r="C54" s="72">
        <f>VLOOKUP(A54,Data!$A$5:$CD$110,2+$G$6)</f>
        <v>0</v>
      </c>
      <c r="D54" s="73">
        <f t="shared" si="0"/>
        <v>4.6999999999999997E-5</v>
      </c>
      <c r="E54" s="74">
        <f t="shared" si="1"/>
        <v>76</v>
      </c>
      <c r="F54" s="51" t="str">
        <f t="shared" si="2"/>
        <v>Inadequately described</v>
      </c>
      <c r="G54" s="52">
        <f t="shared" si="3"/>
        <v>3</v>
      </c>
      <c r="H54" s="56">
        <f>G54/VLOOKUP(106,Data!$A$5:$CD$110,$G$6+2)*100</f>
        <v>0.14416146083613646</v>
      </c>
      <c r="I54" s="53"/>
      <c r="J54" s="54">
        <f>VLOOKUP(MATCH($F54,B$8:B$112,0),Data!$A$5:$CD$110,2+$J$6)</f>
        <v>79</v>
      </c>
      <c r="O54" s="55" t="s">
        <v>61</v>
      </c>
    </row>
    <row r="55" spans="1:15" ht="12.75" customHeight="1" x14ac:dyDescent="0.4">
      <c r="A55" s="70">
        <v>48</v>
      </c>
      <c r="B55" s="71" t="s">
        <v>120</v>
      </c>
      <c r="C55" s="72">
        <f>VLOOKUP(A55,Data!$A$5:$CD$110,2+$G$6)</f>
        <v>0</v>
      </c>
      <c r="D55" s="73">
        <f t="shared" si="0"/>
        <v>4.8000000000000001E-5</v>
      </c>
      <c r="E55" s="74">
        <f t="shared" si="1"/>
        <v>75</v>
      </c>
      <c r="F55" s="51" t="str">
        <f t="shared" si="2"/>
        <v>Greek</v>
      </c>
      <c r="G55" s="52">
        <f t="shared" si="3"/>
        <v>3</v>
      </c>
      <c r="H55" s="56">
        <f>G55/VLOOKUP(106,Data!$A$5:$CD$110,$G$6+2)*100</f>
        <v>0.14416146083613646</v>
      </c>
      <c r="I55" s="53"/>
      <c r="J55" s="54">
        <f>VLOOKUP(MATCH($F55,B$8:B$112,0),Data!$A$5:$CD$110,2+$J$6)</f>
        <v>105</v>
      </c>
      <c r="O55" s="55" t="s">
        <v>62</v>
      </c>
    </row>
    <row r="56" spans="1:15" ht="12.75" customHeight="1" x14ac:dyDescent="0.4">
      <c r="A56" s="70">
        <v>49</v>
      </c>
      <c r="B56" s="71" t="s">
        <v>136</v>
      </c>
      <c r="C56" s="72">
        <f>VLOOKUP(A56,Data!$A$5:$CD$110,2+$G$6)</f>
        <v>0</v>
      </c>
      <c r="D56" s="73">
        <f t="shared" si="0"/>
        <v>4.8999999999999998E-5</v>
      </c>
      <c r="E56" s="74">
        <f t="shared" si="1"/>
        <v>74</v>
      </c>
      <c r="F56" s="51" t="str">
        <f t="shared" si="2"/>
        <v>Zomi</v>
      </c>
      <c r="G56" s="52">
        <f t="shared" si="3"/>
        <v>0</v>
      </c>
      <c r="H56" s="56">
        <f>G56/VLOOKUP(106,Data!$A$5:$CD$110,$G$6+2)*100</f>
        <v>0</v>
      </c>
      <c r="I56" s="53"/>
      <c r="J56" s="54">
        <f>VLOOKUP(MATCH($F56,B$8:B$112,0),Data!$A$5:$CD$110,2+$J$6)</f>
        <v>30</v>
      </c>
      <c r="O56" s="55" t="s">
        <v>24</v>
      </c>
    </row>
    <row r="57" spans="1:15" ht="12.75" customHeight="1" x14ac:dyDescent="0.4">
      <c r="A57" s="70">
        <v>50</v>
      </c>
      <c r="B57" s="71" t="s">
        <v>130</v>
      </c>
      <c r="C57" s="72">
        <f>VLOOKUP(A57,Data!$A$5:$CD$110,2+$G$6)</f>
        <v>0</v>
      </c>
      <c r="D57" s="73">
        <f t="shared" si="0"/>
        <v>4.9999999999999996E-5</v>
      </c>
      <c r="E57" s="74">
        <f t="shared" si="1"/>
        <v>73</v>
      </c>
      <c r="F57" s="51" t="str">
        <f t="shared" si="2"/>
        <v>Welsh</v>
      </c>
      <c r="G57" s="52">
        <f t="shared" si="3"/>
        <v>0</v>
      </c>
      <c r="H57" s="56">
        <f>G57/VLOOKUP(106,Data!$A$5:$CD$110,$G$6+2)*100</f>
        <v>0</v>
      </c>
      <c r="I57" s="53"/>
      <c r="J57" s="54">
        <f>VLOOKUP(MATCH($F57,B$8:B$112,0),Data!$A$5:$CD$110,2+$J$6)</f>
        <v>12</v>
      </c>
      <c r="O57" s="55" t="s">
        <v>25</v>
      </c>
    </row>
    <row r="58" spans="1:15" ht="12.75" customHeight="1" x14ac:dyDescent="0.4">
      <c r="A58" s="70">
        <v>51</v>
      </c>
      <c r="B58" s="71" t="s">
        <v>126</v>
      </c>
      <c r="C58" s="72">
        <f>VLOOKUP(A58,Data!$A$5:$CD$110,2+$G$6)</f>
        <v>249</v>
      </c>
      <c r="D58" s="73">
        <f t="shared" si="0"/>
        <v>249.00005100000001</v>
      </c>
      <c r="E58" s="74">
        <f t="shared" si="1"/>
        <v>2</v>
      </c>
      <c r="F58" s="51" t="str">
        <f t="shared" si="2"/>
        <v>Ukrainian</v>
      </c>
      <c r="G58" s="52">
        <f t="shared" si="3"/>
        <v>0</v>
      </c>
      <c r="H58" s="56">
        <f>G58/VLOOKUP(106,Data!$A$5:$CD$110,$G$6+2)*100</f>
        <v>0</v>
      </c>
      <c r="I58" s="53"/>
      <c r="J58" s="54">
        <f>VLOOKUP(MATCH($F58,B$8:B$112,0),Data!$A$5:$CD$110,2+$J$6)</f>
        <v>19</v>
      </c>
      <c r="O58" s="55" t="s">
        <v>63</v>
      </c>
    </row>
    <row r="59" spans="1:15" ht="12.75" customHeight="1" x14ac:dyDescent="0.4">
      <c r="A59" s="70">
        <v>52</v>
      </c>
      <c r="B59" s="71" t="s">
        <v>173</v>
      </c>
      <c r="C59" s="72">
        <f>VLOOKUP(A59,Data!$A$5:$CD$110,2+$G$6)</f>
        <v>0</v>
      </c>
      <c r="D59" s="73">
        <f t="shared" si="0"/>
        <v>5.1999999999999997E-5</v>
      </c>
      <c r="E59" s="74">
        <f t="shared" si="1"/>
        <v>72</v>
      </c>
      <c r="F59" s="51" t="str">
        <f t="shared" si="2"/>
        <v>Tulu</v>
      </c>
      <c r="G59" s="52">
        <f t="shared" si="3"/>
        <v>0</v>
      </c>
      <c r="H59" s="56">
        <f>G59/VLOOKUP(106,Data!$A$5:$CD$110,$G$6+2)*100</f>
        <v>0</v>
      </c>
      <c r="I59" s="53"/>
      <c r="J59" s="54">
        <f>VLOOKUP(MATCH($F59,B$8:B$112,0),Data!$A$5:$CD$110,2+$J$6)</f>
        <v>19</v>
      </c>
      <c r="O59" s="55" t="s">
        <v>26</v>
      </c>
    </row>
    <row r="60" spans="1:15" ht="12.75" customHeight="1" x14ac:dyDescent="0.4">
      <c r="A60" s="70">
        <v>53</v>
      </c>
      <c r="B60" s="71" t="s">
        <v>109</v>
      </c>
      <c r="C60" s="72">
        <f>VLOOKUP(A60,Data!$A$5:$CD$110,2+$G$6)</f>
        <v>11</v>
      </c>
      <c r="D60" s="73">
        <f t="shared" si="0"/>
        <v>11.000052999999999</v>
      </c>
      <c r="E60" s="74">
        <f t="shared" si="1"/>
        <v>25</v>
      </c>
      <c r="F60" s="51" t="str">
        <f t="shared" si="2"/>
        <v>Tongan</v>
      </c>
      <c r="G60" s="52">
        <f t="shared" si="3"/>
        <v>0</v>
      </c>
      <c r="H60" s="56">
        <f>G60/VLOOKUP(106,Data!$A$5:$CD$110,$G$6+2)*100</f>
        <v>0</v>
      </c>
      <c r="I60" s="53"/>
      <c r="J60" s="54">
        <f>VLOOKUP(MATCH($F60,B$8:B$112,0),Data!$A$5:$CD$110,2+$J$6)</f>
        <v>96</v>
      </c>
      <c r="O60" s="55" t="s">
        <v>64</v>
      </c>
    </row>
    <row r="61" spans="1:15" ht="12.75" customHeight="1" x14ac:dyDescent="0.4">
      <c r="A61" s="70">
        <v>54</v>
      </c>
      <c r="B61" s="71" t="s">
        <v>155</v>
      </c>
      <c r="C61" s="72">
        <f>VLOOKUP(A61,Data!$A$5:$CD$110,2+$G$6)</f>
        <v>0</v>
      </c>
      <c r="D61" s="73">
        <f t="shared" si="0"/>
        <v>5.3999999999999998E-5</v>
      </c>
      <c r="E61" s="74">
        <f t="shared" si="1"/>
        <v>71</v>
      </c>
      <c r="F61" s="51" t="str">
        <f t="shared" si="2"/>
        <v>Tok Pisin (Neomelanesian)</v>
      </c>
      <c r="G61" s="52">
        <f t="shared" si="3"/>
        <v>0</v>
      </c>
      <c r="H61" s="56">
        <f>G61/VLOOKUP(106,Data!$A$5:$CD$110,$G$6+2)*100</f>
        <v>0</v>
      </c>
      <c r="I61" s="53"/>
      <c r="J61" s="54">
        <f>VLOOKUP(MATCH($F61,B$8:B$112,0),Data!$A$5:$CD$110,2+$J$6)</f>
        <v>29</v>
      </c>
      <c r="O61" s="55" t="s">
        <v>65</v>
      </c>
    </row>
    <row r="62" spans="1:15" ht="12.75" customHeight="1" x14ac:dyDescent="0.4">
      <c r="A62" s="70">
        <v>55</v>
      </c>
      <c r="B62" s="71" t="s">
        <v>165</v>
      </c>
      <c r="C62" s="72">
        <f>VLOOKUP(A62,Data!$A$5:$CD$110,2+$G$6)</f>
        <v>0</v>
      </c>
      <c r="D62" s="73">
        <f t="shared" si="0"/>
        <v>5.4999999999999995E-5</v>
      </c>
      <c r="E62" s="74">
        <f t="shared" si="1"/>
        <v>70</v>
      </c>
      <c r="F62" s="51" t="str">
        <f t="shared" si="2"/>
        <v>Tigrinya</v>
      </c>
      <c r="G62" s="52">
        <f t="shared" si="3"/>
        <v>0</v>
      </c>
      <c r="H62" s="56">
        <f>G62/VLOOKUP(106,Data!$A$5:$CD$110,$G$6+2)*100</f>
        <v>0</v>
      </c>
      <c r="I62" s="53"/>
      <c r="J62" s="54">
        <f>VLOOKUP(MATCH($F62,B$8:B$112,0),Data!$A$5:$CD$110,2+$J$6)</f>
        <v>78</v>
      </c>
      <c r="O62" s="55" t="s">
        <v>66</v>
      </c>
    </row>
    <row r="63" spans="1:15" ht="12.75" customHeight="1" x14ac:dyDescent="0.4">
      <c r="A63" s="70">
        <v>56</v>
      </c>
      <c r="B63" s="71" t="s">
        <v>148</v>
      </c>
      <c r="C63" s="72">
        <f>VLOOKUP(A63,Data!$A$5:$CD$110,2+$G$6)</f>
        <v>0</v>
      </c>
      <c r="D63" s="73">
        <f t="shared" si="0"/>
        <v>5.5999999999999999E-5</v>
      </c>
      <c r="E63" s="74">
        <f t="shared" si="1"/>
        <v>69</v>
      </c>
      <c r="F63" s="51" t="str">
        <f t="shared" si="2"/>
        <v>Tibetan</v>
      </c>
      <c r="G63" s="52">
        <f t="shared" si="3"/>
        <v>0</v>
      </c>
      <c r="H63" s="56">
        <f>G63/VLOOKUP(106,Data!$A$5:$CD$110,$G$6+2)*100</f>
        <v>0</v>
      </c>
      <c r="I63" s="53"/>
      <c r="J63" s="54">
        <f>VLOOKUP(MATCH($F63,B$8:B$112,0),Data!$A$5:$CD$110,2+$J$6)</f>
        <v>21</v>
      </c>
      <c r="O63" s="55" t="s">
        <v>67</v>
      </c>
    </row>
    <row r="64" spans="1:15" ht="12.75" customHeight="1" x14ac:dyDescent="0.4">
      <c r="A64" s="70">
        <v>57</v>
      </c>
      <c r="B64" s="71" t="s">
        <v>118</v>
      </c>
      <c r="C64" s="72">
        <f>VLOOKUP(A64,Data!$A$5:$CD$110,2+$G$6)</f>
        <v>62</v>
      </c>
      <c r="D64" s="73">
        <f t="shared" si="0"/>
        <v>62.000056999999998</v>
      </c>
      <c r="E64" s="74">
        <f t="shared" si="1"/>
        <v>11</v>
      </c>
      <c r="F64" s="51" t="str">
        <f t="shared" si="2"/>
        <v>Tetum</v>
      </c>
      <c r="G64" s="52">
        <f t="shared" si="3"/>
        <v>0</v>
      </c>
      <c r="H64" s="56">
        <f>G64/VLOOKUP(106,Data!$A$5:$CD$110,$G$6+2)*100</f>
        <v>0</v>
      </c>
      <c r="I64" s="53"/>
      <c r="J64" s="54">
        <f>VLOOKUP(MATCH($F64,B$8:B$112,0),Data!$A$5:$CD$110,2+$J$6)</f>
        <v>36</v>
      </c>
      <c r="O64" s="55" t="s">
        <v>68</v>
      </c>
    </row>
    <row r="65" spans="1:15" ht="12.75" customHeight="1" x14ac:dyDescent="0.4">
      <c r="A65" s="70">
        <v>58</v>
      </c>
      <c r="B65" s="71" t="s">
        <v>106</v>
      </c>
      <c r="C65" s="72">
        <f>VLOOKUP(A65,Data!$A$5:$CD$110,2+$G$6)</f>
        <v>31</v>
      </c>
      <c r="D65" s="73">
        <f t="shared" si="0"/>
        <v>31.000057999999999</v>
      </c>
      <c r="E65" s="74">
        <f t="shared" si="1"/>
        <v>14</v>
      </c>
      <c r="F65" s="51" t="str">
        <f t="shared" si="2"/>
        <v>Swedish</v>
      </c>
      <c r="G65" s="52">
        <f t="shared" si="3"/>
        <v>0</v>
      </c>
      <c r="H65" s="56">
        <f>G65/VLOOKUP(106,Data!$A$5:$CD$110,$G$6+2)*100</f>
        <v>0</v>
      </c>
      <c r="I65" s="53"/>
      <c r="J65" s="54">
        <f>VLOOKUP(MATCH($F65,B$8:B$112,0),Data!$A$5:$CD$110,2+$J$6)</f>
        <v>61</v>
      </c>
      <c r="O65" s="55" t="s">
        <v>69</v>
      </c>
    </row>
    <row r="66" spans="1:15" ht="12.75" customHeight="1" x14ac:dyDescent="0.4">
      <c r="A66" s="70">
        <v>59</v>
      </c>
      <c r="B66" s="71" t="s">
        <v>97</v>
      </c>
      <c r="C66" s="72">
        <f>VLOOKUP(A66,Data!$A$5:$CD$110,2+$G$6)</f>
        <v>66</v>
      </c>
      <c r="D66" s="73">
        <f t="shared" si="0"/>
        <v>66.000058999999993</v>
      </c>
      <c r="E66" s="74">
        <f t="shared" si="1"/>
        <v>10</v>
      </c>
      <c r="F66" s="51" t="str">
        <f t="shared" si="2"/>
        <v>Southeast Asian Austronesian Languages, nfd</v>
      </c>
      <c r="G66" s="52">
        <f t="shared" si="3"/>
        <v>0</v>
      </c>
      <c r="H66" s="56">
        <f>G66/VLOOKUP(106,Data!$A$5:$CD$110,$G$6+2)*100</f>
        <v>0</v>
      </c>
      <c r="I66" s="53"/>
      <c r="J66" s="54">
        <f>VLOOKUP(MATCH($F66,B$8:B$112,0),Data!$A$5:$CD$110,2+$J$6)</f>
        <v>33</v>
      </c>
      <c r="O66" s="55" t="s">
        <v>27</v>
      </c>
    </row>
    <row r="67" spans="1:15" ht="12.75" customHeight="1" x14ac:dyDescent="0.4">
      <c r="A67" s="70">
        <v>60</v>
      </c>
      <c r="B67" s="71" t="s">
        <v>171</v>
      </c>
      <c r="C67" s="72">
        <f>VLOOKUP(A67,Data!$A$5:$CD$110,2+$G$6)</f>
        <v>9</v>
      </c>
      <c r="D67" s="73">
        <f t="shared" si="0"/>
        <v>9.0000599999999995</v>
      </c>
      <c r="E67" s="74">
        <f t="shared" si="1"/>
        <v>27</v>
      </c>
      <c r="F67" s="51" t="str">
        <f t="shared" si="2"/>
        <v>Somali</v>
      </c>
      <c r="G67" s="52">
        <f t="shared" si="3"/>
        <v>0</v>
      </c>
      <c r="H67" s="56">
        <f>G67/VLOOKUP(106,Data!$A$5:$CD$110,$G$6+2)*100</f>
        <v>0</v>
      </c>
      <c r="I67" s="53"/>
      <c r="J67" s="54">
        <f>VLOOKUP(MATCH($F67,B$8:B$112,0),Data!$A$5:$CD$110,2+$J$6)</f>
        <v>49</v>
      </c>
      <c r="O67" s="55" t="s">
        <v>70</v>
      </c>
    </row>
    <row r="68" spans="1:15" ht="12.75" customHeight="1" x14ac:dyDescent="0.4">
      <c r="A68" s="70">
        <v>61</v>
      </c>
      <c r="B68" s="71" t="s">
        <v>146</v>
      </c>
      <c r="C68" s="72">
        <f>VLOOKUP(A68,Data!$A$5:$CD$110,2+$G$6)</f>
        <v>0</v>
      </c>
      <c r="D68" s="73">
        <f t="shared" si="0"/>
        <v>6.0999999999999999E-5</v>
      </c>
      <c r="E68" s="74">
        <f t="shared" si="1"/>
        <v>68</v>
      </c>
      <c r="F68" s="51" t="str">
        <f t="shared" si="2"/>
        <v>Slovene</v>
      </c>
      <c r="G68" s="52">
        <f t="shared" si="3"/>
        <v>0</v>
      </c>
      <c r="H68" s="56">
        <f>G68/VLOOKUP(106,Data!$A$5:$CD$110,$G$6+2)*100</f>
        <v>0</v>
      </c>
      <c r="I68" s="53"/>
      <c r="J68" s="54">
        <f>VLOOKUP(MATCH($F68,B$8:B$112,0),Data!$A$5:$CD$110,2+$J$6)</f>
        <v>14</v>
      </c>
      <c r="O68" s="55" t="s">
        <v>80</v>
      </c>
    </row>
    <row r="69" spans="1:15" ht="12.75" customHeight="1" x14ac:dyDescent="0.4">
      <c r="A69" s="70">
        <v>62</v>
      </c>
      <c r="B69" s="71" t="s">
        <v>132</v>
      </c>
      <c r="C69" s="72">
        <f>VLOOKUP(A69,Data!$A$5:$CD$110,2+$G$6)</f>
        <v>7</v>
      </c>
      <c r="D69" s="73">
        <f t="shared" si="0"/>
        <v>7.0000619999999998</v>
      </c>
      <c r="E69" s="74">
        <f t="shared" si="1"/>
        <v>31</v>
      </c>
      <c r="F69" s="51" t="str">
        <f t="shared" si="2"/>
        <v>Sindhi</v>
      </c>
      <c r="G69" s="52">
        <f t="shared" si="3"/>
        <v>0</v>
      </c>
      <c r="H69" s="56">
        <f>G69/VLOOKUP(106,Data!$A$5:$CD$110,$G$6+2)*100</f>
        <v>0</v>
      </c>
      <c r="I69" s="53"/>
      <c r="J69" s="54">
        <f>VLOOKUP(MATCH($F69,B$8:B$112,0),Data!$A$5:$CD$110,2+$J$6)</f>
        <v>35</v>
      </c>
      <c r="O69" s="55" t="s">
        <v>71</v>
      </c>
    </row>
    <row r="70" spans="1:15" ht="12.75" customHeight="1" x14ac:dyDescent="0.4">
      <c r="A70" s="70">
        <v>63</v>
      </c>
      <c r="B70" s="71" t="s">
        <v>151</v>
      </c>
      <c r="C70" s="72">
        <f>VLOOKUP(A70,Data!$A$5:$CD$110,2+$G$6)</f>
        <v>3</v>
      </c>
      <c r="D70" s="73">
        <f t="shared" si="0"/>
        <v>3.0000629999999999</v>
      </c>
      <c r="E70" s="74">
        <f t="shared" si="1"/>
        <v>45</v>
      </c>
      <c r="F70" s="51" t="str">
        <f t="shared" si="2"/>
        <v>Shona</v>
      </c>
      <c r="G70" s="52">
        <f t="shared" si="3"/>
        <v>0</v>
      </c>
      <c r="H70" s="56">
        <f>G70/VLOOKUP(106,Data!$A$5:$CD$110,$G$6+2)*100</f>
        <v>0</v>
      </c>
      <c r="I70" s="53"/>
      <c r="J70" s="54">
        <f>VLOOKUP(MATCH($F70,B$8:B$112,0),Data!$A$5:$CD$110,2+$J$6)</f>
        <v>90</v>
      </c>
      <c r="O70" s="55" t="s">
        <v>72</v>
      </c>
    </row>
    <row r="71" spans="1:15" ht="12.75" customHeight="1" x14ac:dyDescent="0.4">
      <c r="A71" s="70">
        <v>64</v>
      </c>
      <c r="B71" s="71" t="s">
        <v>125</v>
      </c>
      <c r="C71" s="72">
        <f>VLOOKUP(A71,Data!$A$5:$CD$110,2+$G$6)</f>
        <v>11</v>
      </c>
      <c r="D71" s="73">
        <f t="shared" si="0"/>
        <v>11.000064</v>
      </c>
      <c r="E71" s="74">
        <f t="shared" si="1"/>
        <v>24</v>
      </c>
      <c r="F71" s="51" t="str">
        <f t="shared" si="2"/>
        <v>Serbian</v>
      </c>
      <c r="G71" s="52">
        <f t="shared" si="3"/>
        <v>0</v>
      </c>
      <c r="H71" s="56">
        <f>G71/VLOOKUP(106,Data!$A$5:$CD$110,$G$6+2)*100</f>
        <v>0</v>
      </c>
      <c r="I71" s="53"/>
      <c r="J71" s="54">
        <f>VLOOKUP(MATCH($F71,B$8:B$112,0),Data!$A$5:$CD$110,2+$J$6)</f>
        <v>47</v>
      </c>
      <c r="O71" s="55" t="s">
        <v>28</v>
      </c>
    </row>
    <row r="72" spans="1:15" ht="12.75" customHeight="1" x14ac:dyDescent="0.4">
      <c r="A72" s="70">
        <v>65</v>
      </c>
      <c r="B72" s="71" t="s">
        <v>203</v>
      </c>
      <c r="C72" s="72">
        <f>VLOOKUP(A72,Data!$A$5:$CD$110,2+$G$6)</f>
        <v>6</v>
      </c>
      <c r="D72" s="73">
        <f t="shared" si="0"/>
        <v>6.0000650000000002</v>
      </c>
      <c r="E72" s="74">
        <f t="shared" si="1"/>
        <v>35</v>
      </c>
      <c r="F72" s="51" t="str">
        <f t="shared" si="2"/>
        <v>Samoan</v>
      </c>
      <c r="G72" s="52">
        <f t="shared" si="3"/>
        <v>0</v>
      </c>
      <c r="H72" s="56">
        <f>G72/VLOOKUP(106,Data!$A$5:$CD$110,$G$6+2)*100</f>
        <v>0</v>
      </c>
      <c r="I72" s="53"/>
      <c r="J72" s="54">
        <f>VLOOKUP(MATCH($F72,B$8:B$112,0),Data!$A$5:$CD$110,2+$J$6)</f>
        <v>375</v>
      </c>
      <c r="O72" s="55" t="s">
        <v>73</v>
      </c>
    </row>
    <row r="73" spans="1:15" ht="12.75" customHeight="1" x14ac:dyDescent="0.4">
      <c r="A73" s="70">
        <v>66</v>
      </c>
      <c r="B73" s="71" t="s">
        <v>177</v>
      </c>
      <c r="C73" s="72">
        <f>VLOOKUP(A73,Data!$A$5:$CD$110,2+$G$6)</f>
        <v>0</v>
      </c>
      <c r="D73" s="73">
        <f t="shared" ref="D73:D113" si="4">C73+0.000001*A73</f>
        <v>6.5999999999999992E-5</v>
      </c>
      <c r="E73" s="74">
        <f t="shared" ref="E73:E112" si="5">RANK(D73,D$8:D$112)</f>
        <v>67</v>
      </c>
      <c r="F73" s="51" t="str">
        <f t="shared" si="2"/>
        <v>Romanian</v>
      </c>
      <c r="G73" s="52">
        <f t="shared" si="3"/>
        <v>0</v>
      </c>
      <c r="H73" s="56">
        <f>G73/VLOOKUP(106,Data!$A$5:$CD$110,$G$6+2)*100</f>
        <v>0</v>
      </c>
      <c r="I73" s="53"/>
      <c r="J73" s="54">
        <f>VLOOKUP(MATCH($F73,B$8:B$112,0),Data!$A$5:$CD$110,2+$J$6)</f>
        <v>18</v>
      </c>
      <c r="O73" s="55" t="s">
        <v>74</v>
      </c>
    </row>
    <row r="74" spans="1:15" ht="12.75" customHeight="1" x14ac:dyDescent="0.4">
      <c r="A74" s="70">
        <v>67</v>
      </c>
      <c r="B74" s="71" t="s">
        <v>156</v>
      </c>
      <c r="C74" s="72">
        <f>VLOOKUP(A74,Data!$A$5:$CD$110,2+$G$6)</f>
        <v>8</v>
      </c>
      <c r="D74" s="73">
        <f t="shared" si="4"/>
        <v>8.0000669999999996</v>
      </c>
      <c r="E74" s="74">
        <f t="shared" si="5"/>
        <v>29</v>
      </c>
      <c r="F74" s="51" t="str">
        <f t="shared" ref="F74:F113" si="6">VLOOKUP(MATCH(A73,E$8:E$112,0),$A$8:$E$112,2)</f>
        <v>Pidgin, nfd</v>
      </c>
      <c r="G74" s="52">
        <f t="shared" ref="G74:G113" si="7">VLOOKUP(MATCH(A73,E$8:E$112,0),$A$8:$E$112,3)</f>
        <v>0</v>
      </c>
      <c r="H74" s="56">
        <f>G74/VLOOKUP(106,Data!$A$5:$CD$110,$G$6+2)*100</f>
        <v>0</v>
      </c>
      <c r="I74" s="53"/>
      <c r="J74" s="54">
        <f>VLOOKUP(MATCH($F74,B$8:B$112,0),Data!$A$5:$CD$110,2+$J$6)</f>
        <v>17</v>
      </c>
      <c r="O74" s="55" t="s">
        <v>38</v>
      </c>
    </row>
    <row r="75" spans="1:15" ht="12.75" customHeight="1" x14ac:dyDescent="0.4">
      <c r="A75" s="70">
        <v>68</v>
      </c>
      <c r="B75" s="71" t="s">
        <v>168</v>
      </c>
      <c r="C75" s="72">
        <f>VLOOKUP(A75,Data!$A$5:$CD$110,2+$G$6)</f>
        <v>5</v>
      </c>
      <c r="D75" s="73">
        <f t="shared" si="4"/>
        <v>5.0000679999999997</v>
      </c>
      <c r="E75" s="74">
        <f t="shared" si="5"/>
        <v>37</v>
      </c>
      <c r="F75" s="51" t="str">
        <f t="shared" si="6"/>
        <v>Oriya</v>
      </c>
      <c r="G75" s="52">
        <f t="shared" si="7"/>
        <v>0</v>
      </c>
      <c r="H75" s="56">
        <f>G75/VLOOKUP(106,Data!$A$5:$CD$110,$G$6+2)*100</f>
        <v>0</v>
      </c>
      <c r="I75" s="53"/>
      <c r="J75" s="54">
        <f>VLOOKUP(MATCH($F75,B$8:B$112,0),Data!$A$5:$CD$110,2+$J$6)</f>
        <v>32</v>
      </c>
      <c r="O75" s="55" t="s">
        <v>75</v>
      </c>
    </row>
    <row r="76" spans="1:15" ht="12.75" customHeight="1" x14ac:dyDescent="0.4">
      <c r="A76" s="70">
        <v>69</v>
      </c>
      <c r="B76" s="71" t="s">
        <v>139</v>
      </c>
      <c r="C76" s="72">
        <f>VLOOKUP(A76,Data!$A$5:$CD$110,2+$G$6)</f>
        <v>44</v>
      </c>
      <c r="D76" s="73">
        <f t="shared" si="4"/>
        <v>44.000069000000003</v>
      </c>
      <c r="E76" s="74">
        <f t="shared" si="5"/>
        <v>12</v>
      </c>
      <c r="F76" s="51" t="str">
        <f t="shared" si="6"/>
        <v>Maori (New Zealand)</v>
      </c>
      <c r="G76" s="52">
        <f t="shared" si="7"/>
        <v>0</v>
      </c>
      <c r="H76" s="56">
        <f>G76/VLOOKUP(106,Data!$A$5:$CD$110,$G$6+2)*100</f>
        <v>0</v>
      </c>
      <c r="I76" s="53"/>
      <c r="J76" s="54">
        <f>VLOOKUP(MATCH($F76,B$8:B$112,0),Data!$A$5:$CD$110,2+$J$6)</f>
        <v>29</v>
      </c>
      <c r="O76" s="55" t="s">
        <v>39</v>
      </c>
    </row>
    <row r="77" spans="1:15" ht="12.75" customHeight="1" x14ac:dyDescent="0.4">
      <c r="A77" s="70">
        <v>70</v>
      </c>
      <c r="B77" s="71" t="s">
        <v>185</v>
      </c>
      <c r="C77" s="72">
        <f>VLOOKUP(A77,Data!$A$5:$CD$110,2+$G$6)</f>
        <v>30</v>
      </c>
      <c r="D77" s="73">
        <f t="shared" si="4"/>
        <v>30.000070000000001</v>
      </c>
      <c r="E77" s="74">
        <f t="shared" si="5"/>
        <v>15</v>
      </c>
      <c r="F77" s="51" t="str">
        <f t="shared" si="6"/>
        <v>Macedonian</v>
      </c>
      <c r="G77" s="52">
        <f t="shared" si="7"/>
        <v>0</v>
      </c>
      <c r="H77" s="56">
        <f>G77/VLOOKUP(106,Data!$A$5:$CD$110,$G$6+2)*100</f>
        <v>0</v>
      </c>
      <c r="I77" s="53"/>
      <c r="J77" s="54">
        <f>VLOOKUP(MATCH($F77,B$8:B$112,0),Data!$A$5:$CD$110,2+$J$6)</f>
        <v>53</v>
      </c>
      <c r="O77" s="55" t="s">
        <v>29</v>
      </c>
    </row>
    <row r="78" spans="1:15" ht="12.75" customHeight="1" x14ac:dyDescent="0.4">
      <c r="A78" s="70">
        <v>71</v>
      </c>
      <c r="B78" s="71" t="s">
        <v>204</v>
      </c>
      <c r="C78" s="72">
        <f>VLOOKUP(A78,Data!$A$5:$CD$110,2+$G$6)</f>
        <v>0</v>
      </c>
      <c r="D78" s="73">
        <f t="shared" si="4"/>
        <v>7.0999999999999991E-5</v>
      </c>
      <c r="E78" s="74">
        <f t="shared" si="5"/>
        <v>66</v>
      </c>
      <c r="F78" s="51" t="str">
        <f t="shared" si="6"/>
        <v>Lao</v>
      </c>
      <c r="G78" s="52">
        <f t="shared" si="7"/>
        <v>0</v>
      </c>
      <c r="H78" s="56">
        <f>G78/VLOOKUP(106,Data!$A$5:$CD$110,$G$6+2)*100</f>
        <v>0</v>
      </c>
      <c r="I78" s="53"/>
      <c r="J78" s="54">
        <f>VLOOKUP(MATCH($F78,B$8:B$112,0),Data!$A$5:$CD$110,2+$J$6)</f>
        <v>24</v>
      </c>
      <c r="O78" s="55" t="s">
        <v>76</v>
      </c>
    </row>
    <row r="79" spans="1:15" ht="12.75" customHeight="1" x14ac:dyDescent="0.4">
      <c r="A79" s="70">
        <v>72</v>
      </c>
      <c r="B79" s="71" t="s">
        <v>152</v>
      </c>
      <c r="C79" s="72">
        <f>VLOOKUP(A79,Data!$A$5:$CD$110,2+$G$6)</f>
        <v>3</v>
      </c>
      <c r="D79" s="73">
        <f t="shared" si="4"/>
        <v>3.0000719999999998</v>
      </c>
      <c r="E79" s="74">
        <f t="shared" si="5"/>
        <v>44</v>
      </c>
      <c r="F79" s="51" t="str">
        <f t="shared" si="6"/>
        <v>Kurdish</v>
      </c>
      <c r="G79" s="52">
        <f t="shared" si="7"/>
        <v>0</v>
      </c>
      <c r="H79" s="56">
        <f>G79/VLOOKUP(106,Data!$A$5:$CD$110,$G$6+2)*100</f>
        <v>0</v>
      </c>
      <c r="I79" s="53"/>
      <c r="J79" s="54">
        <f>VLOOKUP(MATCH($F79,B$8:B$112,0),Data!$A$5:$CD$110,2+$J$6)</f>
        <v>20</v>
      </c>
      <c r="O79" s="55" t="s">
        <v>77</v>
      </c>
    </row>
    <row r="80" spans="1:15" ht="12.75" customHeight="1" x14ac:dyDescent="0.4">
      <c r="A80" s="70">
        <v>73</v>
      </c>
      <c r="B80" s="71" t="s">
        <v>131</v>
      </c>
      <c r="C80" s="72">
        <f>VLOOKUP(A80,Data!$A$5:$CD$110,2+$G$6)</f>
        <v>5</v>
      </c>
      <c r="D80" s="73">
        <f t="shared" si="4"/>
        <v>5.0000730000000004</v>
      </c>
      <c r="E80" s="74">
        <f t="shared" si="5"/>
        <v>36</v>
      </c>
      <c r="F80" s="51" t="str">
        <f t="shared" si="6"/>
        <v>Konkani</v>
      </c>
      <c r="G80" s="52">
        <f t="shared" si="7"/>
        <v>0</v>
      </c>
      <c r="H80" s="56">
        <f>G80/VLOOKUP(106,Data!$A$5:$CD$110,$G$6+2)*100</f>
        <v>0</v>
      </c>
      <c r="I80" s="53"/>
      <c r="J80" s="54">
        <f>VLOOKUP(MATCH($F80,B$8:B$112,0),Data!$A$5:$CD$110,2+$J$6)</f>
        <v>49</v>
      </c>
      <c r="O80" s="55" t="s">
        <v>30</v>
      </c>
    </row>
    <row r="81" spans="1:15" ht="12.75" customHeight="1" x14ac:dyDescent="0.4">
      <c r="A81" s="70">
        <v>74</v>
      </c>
      <c r="B81" s="71" t="s">
        <v>104</v>
      </c>
      <c r="C81" s="72">
        <f>VLOOKUP(A81,Data!$A$5:$CD$110,2+$G$6)</f>
        <v>264</v>
      </c>
      <c r="D81" s="73">
        <f t="shared" si="4"/>
        <v>264.00007399999998</v>
      </c>
      <c r="E81" s="74">
        <f t="shared" si="5"/>
        <v>1</v>
      </c>
      <c r="F81" s="51" t="str">
        <f t="shared" si="6"/>
        <v>Karen</v>
      </c>
      <c r="G81" s="52">
        <f t="shared" si="7"/>
        <v>0</v>
      </c>
      <c r="H81" s="56">
        <f>G81/VLOOKUP(106,Data!$A$5:$CD$110,$G$6+2)*100</f>
        <v>0</v>
      </c>
      <c r="I81" s="53"/>
      <c r="J81" s="54">
        <f>VLOOKUP(MATCH($F81,B$8:B$112,0),Data!$A$5:$CD$110,2+$J$6)</f>
        <v>55</v>
      </c>
      <c r="O81" s="55" t="s">
        <v>31</v>
      </c>
    </row>
    <row r="82" spans="1:15" ht="12.75" customHeight="1" x14ac:dyDescent="0.4">
      <c r="A82" s="70">
        <v>75</v>
      </c>
      <c r="B82" s="71" t="s">
        <v>153</v>
      </c>
      <c r="C82" s="72">
        <f>VLOOKUP(A82,Data!$A$5:$CD$110,2+$G$6)</f>
        <v>0</v>
      </c>
      <c r="D82" s="73">
        <f t="shared" si="4"/>
        <v>7.4999999999999993E-5</v>
      </c>
      <c r="E82" s="74">
        <f t="shared" si="5"/>
        <v>65</v>
      </c>
      <c r="F82" s="51" t="str">
        <f t="shared" si="6"/>
        <v>Kannada</v>
      </c>
      <c r="G82" s="52">
        <f t="shared" si="7"/>
        <v>0</v>
      </c>
      <c r="H82" s="56">
        <f>G82/VLOOKUP(106,Data!$A$5:$CD$110,$G$6+2)*100</f>
        <v>0</v>
      </c>
      <c r="I82" s="53"/>
      <c r="J82" s="54">
        <f>VLOOKUP(MATCH($F82,B$8:B$112,0),Data!$A$5:$CD$110,2+$J$6)</f>
        <v>250</v>
      </c>
      <c r="O82" s="55" t="s">
        <v>40</v>
      </c>
    </row>
    <row r="83" spans="1:15" ht="12.75" customHeight="1" x14ac:dyDescent="0.4">
      <c r="A83" s="70">
        <v>76</v>
      </c>
      <c r="B83" s="71" t="s">
        <v>124</v>
      </c>
      <c r="C83" s="72">
        <f>VLOOKUP(A83,Data!$A$5:$CD$110,2+$G$6)</f>
        <v>4</v>
      </c>
      <c r="D83" s="73">
        <f t="shared" si="4"/>
        <v>4.000076</v>
      </c>
      <c r="E83" s="74">
        <f t="shared" si="5"/>
        <v>41</v>
      </c>
      <c r="F83" s="51" t="str">
        <f t="shared" si="6"/>
        <v>Japanese</v>
      </c>
      <c r="G83" s="52">
        <f t="shared" si="7"/>
        <v>0</v>
      </c>
      <c r="H83" s="56">
        <f>G83/VLOOKUP(106,Data!$A$5:$CD$110,$G$6+2)*100</f>
        <v>0</v>
      </c>
      <c r="I83" s="53"/>
      <c r="J83" s="54">
        <f>VLOOKUP(MATCH($F83,B$8:B$112,0),Data!$A$5:$CD$110,2+$J$6)</f>
        <v>351</v>
      </c>
      <c r="O83" s="55" t="s">
        <v>32</v>
      </c>
    </row>
    <row r="84" spans="1:15" ht="12.75" customHeight="1" x14ac:dyDescent="0.4">
      <c r="A84" s="70">
        <v>77</v>
      </c>
      <c r="B84" s="71" t="s">
        <v>123</v>
      </c>
      <c r="C84" s="72">
        <f>VLOOKUP(A84,Data!$A$5:$CD$110,2+$G$6)</f>
        <v>0</v>
      </c>
      <c r="D84" s="73">
        <f t="shared" si="4"/>
        <v>7.7000000000000001E-5</v>
      </c>
      <c r="E84" s="74">
        <f t="shared" si="5"/>
        <v>64</v>
      </c>
      <c r="F84" s="51" t="str">
        <f t="shared" si="6"/>
        <v>Italian</v>
      </c>
      <c r="G84" s="52">
        <f t="shared" si="7"/>
        <v>0</v>
      </c>
      <c r="H84" s="56">
        <f>G84/VLOOKUP(106,Data!$A$5:$CD$110,$G$6+2)*100</f>
        <v>0</v>
      </c>
      <c r="I84" s="53"/>
      <c r="J84" s="54">
        <f>VLOOKUP(MATCH($F84,B$8:B$112,0),Data!$A$5:$CD$110,2+$J$6)</f>
        <v>188</v>
      </c>
      <c r="O84" s="55" t="s">
        <v>33</v>
      </c>
    </row>
    <row r="85" spans="1:15" ht="12.75" customHeight="1" x14ac:dyDescent="0.4">
      <c r="A85" s="70">
        <v>78</v>
      </c>
      <c r="B85" s="71" t="s">
        <v>154</v>
      </c>
      <c r="C85" s="72">
        <f>VLOOKUP(A85,Data!$A$5:$CD$110,2+$G$6)</f>
        <v>0</v>
      </c>
      <c r="D85" s="73">
        <f t="shared" si="4"/>
        <v>7.7999999999999999E-5</v>
      </c>
      <c r="E85" s="74">
        <f t="shared" si="5"/>
        <v>63</v>
      </c>
      <c r="F85" s="51" t="str">
        <f t="shared" si="6"/>
        <v>Irish</v>
      </c>
      <c r="G85" s="52">
        <f t="shared" si="7"/>
        <v>0</v>
      </c>
      <c r="H85" s="56">
        <f>G85/VLOOKUP(106,Data!$A$5:$CD$110,$G$6+2)*100</f>
        <v>0</v>
      </c>
      <c r="I85" s="53"/>
      <c r="J85" s="54">
        <f>VLOOKUP(MATCH($F85,B$8:B$112,0),Data!$A$5:$CD$110,2+$J$6)</f>
        <v>18</v>
      </c>
      <c r="O85" s="55" t="s">
        <v>78</v>
      </c>
    </row>
    <row r="86" spans="1:15" ht="12.75" customHeight="1" x14ac:dyDescent="0.4">
      <c r="A86" s="70">
        <v>79</v>
      </c>
      <c r="B86" s="71" t="s">
        <v>143</v>
      </c>
      <c r="C86" s="72">
        <f>VLOOKUP(A86,Data!$A$5:$CD$110,2+$G$6)</f>
        <v>0</v>
      </c>
      <c r="D86" s="73">
        <f t="shared" si="4"/>
        <v>7.8999999999999996E-5</v>
      </c>
      <c r="E86" s="74">
        <f t="shared" si="5"/>
        <v>62</v>
      </c>
      <c r="F86" s="51" t="str">
        <f t="shared" si="6"/>
        <v>Indo-Aryan, nec</v>
      </c>
      <c r="G86" s="52">
        <f t="shared" si="7"/>
        <v>0</v>
      </c>
      <c r="H86" s="56">
        <f>G86/VLOOKUP(106,Data!$A$5:$CD$110,$G$6+2)*100</f>
        <v>0</v>
      </c>
      <c r="I86" s="53"/>
      <c r="J86" s="54">
        <f>VLOOKUP(MATCH($F86,B$8:B$112,0),Data!$A$5:$CD$110,2+$J$6)</f>
        <v>13</v>
      </c>
      <c r="O86" s="55" t="s">
        <v>79</v>
      </c>
    </row>
    <row r="87" spans="1:15" ht="12.75" customHeight="1" x14ac:dyDescent="0.4">
      <c r="A87" s="70">
        <v>80</v>
      </c>
      <c r="B87" s="71" t="s">
        <v>180</v>
      </c>
      <c r="C87" s="72">
        <f>VLOOKUP(A87,Data!$A$5:$CD$110,2+$G$6)</f>
        <v>0</v>
      </c>
      <c r="D87" s="73">
        <f t="shared" si="4"/>
        <v>7.9999999999999993E-5</v>
      </c>
      <c r="E87" s="74">
        <f t="shared" si="5"/>
        <v>61</v>
      </c>
      <c r="F87" s="51" t="str">
        <f t="shared" si="6"/>
        <v>Ilonggo (Hiligaynon)</v>
      </c>
      <c r="G87" s="52">
        <f t="shared" si="7"/>
        <v>0</v>
      </c>
      <c r="H87" s="56">
        <f>G87/VLOOKUP(106,Data!$A$5:$CD$110,$G$6+2)*100</f>
        <v>0</v>
      </c>
      <c r="I87" s="53"/>
      <c r="J87" s="54">
        <f>VLOOKUP(MATCH($F87,B$8:B$112,0),Data!$A$5:$CD$110,2+$J$6)</f>
        <v>15</v>
      </c>
      <c r="O87" s="55" t="s">
        <v>83</v>
      </c>
    </row>
    <row r="88" spans="1:15" ht="12.75" customHeight="1" x14ac:dyDescent="0.4">
      <c r="A88" s="70">
        <v>81</v>
      </c>
      <c r="B88" s="71" t="s">
        <v>101</v>
      </c>
      <c r="C88" s="72">
        <f>VLOOKUP(A88,Data!$A$5:$CD$110,2+$G$6)</f>
        <v>110</v>
      </c>
      <c r="D88" s="73">
        <f t="shared" si="4"/>
        <v>110.00008099999999</v>
      </c>
      <c r="E88" s="74">
        <f t="shared" si="5"/>
        <v>6</v>
      </c>
      <c r="F88" s="51" t="str">
        <f t="shared" si="6"/>
        <v>Igbo</v>
      </c>
      <c r="G88" s="52">
        <f t="shared" si="7"/>
        <v>0</v>
      </c>
      <c r="H88" s="56">
        <f>G88/VLOOKUP(106,Data!$A$5:$CD$110,$G$6+2)*100</f>
        <v>0</v>
      </c>
      <c r="I88" s="53"/>
      <c r="J88" s="54">
        <f>VLOOKUP(MATCH($F88,B$8:B$112,0),Data!$A$5:$CD$110,2+$J$6)</f>
        <v>22</v>
      </c>
    </row>
    <row r="89" spans="1:15" ht="12.75" customHeight="1" x14ac:dyDescent="0.4">
      <c r="A89" s="70">
        <v>82</v>
      </c>
      <c r="B89" s="71" t="s">
        <v>191</v>
      </c>
      <c r="C89" s="72">
        <f>VLOOKUP(A89,Data!$A$5:$CD$110,2+$G$6)</f>
        <v>0</v>
      </c>
      <c r="D89" s="73">
        <f t="shared" si="4"/>
        <v>8.2000000000000001E-5</v>
      </c>
      <c r="E89" s="74">
        <f t="shared" si="5"/>
        <v>60</v>
      </c>
      <c r="F89" s="51" t="str">
        <f t="shared" si="6"/>
        <v>Hungarian</v>
      </c>
      <c r="G89" s="52">
        <f t="shared" si="7"/>
        <v>0</v>
      </c>
      <c r="H89" s="56">
        <f>G89/VLOOKUP(106,Data!$A$5:$CD$110,$G$6+2)*100</f>
        <v>0</v>
      </c>
      <c r="I89" s="53"/>
      <c r="J89" s="54">
        <f>VLOOKUP(MATCH($F89,B$8:B$112,0),Data!$A$5:$CD$110,2+$J$6)</f>
        <v>17</v>
      </c>
    </row>
    <row r="90" spans="1:15" ht="12.75" customHeight="1" x14ac:dyDescent="0.4">
      <c r="A90" s="70">
        <v>83</v>
      </c>
      <c r="B90" s="71" t="s">
        <v>141</v>
      </c>
      <c r="C90" s="72">
        <f>VLOOKUP(A90,Data!$A$5:$CD$110,2+$G$6)</f>
        <v>0</v>
      </c>
      <c r="D90" s="73">
        <f t="shared" si="4"/>
        <v>8.2999999999999998E-5</v>
      </c>
      <c r="E90" s="74">
        <f t="shared" si="5"/>
        <v>59</v>
      </c>
      <c r="F90" s="51" t="str">
        <f t="shared" si="6"/>
        <v>Hebrew</v>
      </c>
      <c r="G90" s="52">
        <f t="shared" si="7"/>
        <v>0</v>
      </c>
      <c r="H90" s="56">
        <f>G90/VLOOKUP(106,Data!$A$5:$CD$110,$G$6+2)*100</f>
        <v>0</v>
      </c>
      <c r="I90" s="53"/>
      <c r="J90" s="54">
        <f>VLOOKUP(MATCH($F90,B$8:B$112,0),Data!$A$5:$CD$110,2+$J$6)</f>
        <v>86</v>
      </c>
    </row>
    <row r="91" spans="1:15" ht="12.75" customHeight="1" x14ac:dyDescent="0.4">
      <c r="A91" s="70">
        <v>84</v>
      </c>
      <c r="B91" s="71" t="s">
        <v>205</v>
      </c>
      <c r="C91" s="72">
        <f>VLOOKUP(A91,Data!$A$5:$CD$110,2+$G$6)</f>
        <v>0</v>
      </c>
      <c r="D91" s="73">
        <f t="shared" si="4"/>
        <v>8.3999999999999995E-5</v>
      </c>
      <c r="E91" s="74">
        <f t="shared" si="5"/>
        <v>58</v>
      </c>
      <c r="F91" s="51" t="str">
        <f t="shared" si="6"/>
        <v>Hakka</v>
      </c>
      <c r="G91" s="52">
        <f t="shared" si="7"/>
        <v>0</v>
      </c>
      <c r="H91" s="56">
        <f>G91/VLOOKUP(106,Data!$A$5:$CD$110,$G$6+2)*100</f>
        <v>0</v>
      </c>
      <c r="I91" s="53"/>
      <c r="J91" s="54">
        <f>VLOOKUP(MATCH($F91,B$8:B$112,0),Data!$A$5:$CD$110,2+$J$6)</f>
        <v>15</v>
      </c>
    </row>
    <row r="92" spans="1:15" ht="12.75" customHeight="1" x14ac:dyDescent="0.4">
      <c r="A92" s="70">
        <v>85</v>
      </c>
      <c r="B92" s="71" t="s">
        <v>144</v>
      </c>
      <c r="C92" s="72">
        <f>VLOOKUP(A92,Data!$A$5:$CD$110,2+$G$6)</f>
        <v>4</v>
      </c>
      <c r="D92" s="73">
        <f t="shared" si="4"/>
        <v>4.0000850000000003</v>
      </c>
      <c r="E92" s="74">
        <f t="shared" si="5"/>
        <v>40</v>
      </c>
      <c r="F92" s="51" t="str">
        <f t="shared" si="6"/>
        <v>German</v>
      </c>
      <c r="G92" s="52">
        <f t="shared" si="7"/>
        <v>0</v>
      </c>
      <c r="H92" s="56">
        <f>G92/VLOOKUP(106,Data!$A$5:$CD$110,$G$6+2)*100</f>
        <v>0</v>
      </c>
      <c r="I92" s="53"/>
      <c r="J92" s="54">
        <f>VLOOKUP(MATCH($F92,B$8:B$112,0),Data!$A$5:$CD$110,2+$J$6)</f>
        <v>257</v>
      </c>
    </row>
    <row r="93" spans="1:15" ht="12.75" customHeight="1" x14ac:dyDescent="0.4">
      <c r="A93" s="70">
        <v>86</v>
      </c>
      <c r="B93" s="71" t="s">
        <v>107</v>
      </c>
      <c r="C93" s="72">
        <f>VLOOKUP(A93,Data!$A$5:$CD$110,2+$G$6)</f>
        <v>7</v>
      </c>
      <c r="D93" s="73">
        <f t="shared" si="4"/>
        <v>7.0000859999999996</v>
      </c>
      <c r="E93" s="74">
        <f t="shared" si="5"/>
        <v>30</v>
      </c>
      <c r="F93" s="51" t="str">
        <f t="shared" si="6"/>
        <v>Finnish</v>
      </c>
      <c r="G93" s="52">
        <f t="shared" si="7"/>
        <v>0</v>
      </c>
      <c r="H93" s="56">
        <f>G93/VLOOKUP(106,Data!$A$5:$CD$110,$G$6+2)*100</f>
        <v>0</v>
      </c>
      <c r="I93" s="53"/>
      <c r="J93" s="54">
        <f>VLOOKUP(MATCH($F93,B$8:B$112,0),Data!$A$5:$CD$110,2+$J$6)</f>
        <v>32</v>
      </c>
    </row>
    <row r="94" spans="1:15" ht="12.75" customHeight="1" x14ac:dyDescent="0.4">
      <c r="A94" s="70">
        <v>87</v>
      </c>
      <c r="B94" s="71" t="s">
        <v>138</v>
      </c>
      <c r="C94" s="72">
        <f>VLOOKUP(A94,Data!$A$5:$CD$110,2+$G$6)</f>
        <v>6</v>
      </c>
      <c r="D94" s="73">
        <f t="shared" si="4"/>
        <v>6.0000869999999997</v>
      </c>
      <c r="E94" s="74">
        <f t="shared" si="5"/>
        <v>34</v>
      </c>
      <c r="F94" s="51" t="str">
        <f t="shared" si="6"/>
        <v>Fijian</v>
      </c>
      <c r="G94" s="52">
        <f t="shared" si="7"/>
        <v>0</v>
      </c>
      <c r="H94" s="56">
        <f>G94/VLOOKUP(106,Data!$A$5:$CD$110,$G$6+2)*100</f>
        <v>0</v>
      </c>
      <c r="I94" s="53"/>
      <c r="J94" s="54">
        <f>VLOOKUP(MATCH($F94,B$8:B$112,0),Data!$A$5:$CD$110,2+$J$6)</f>
        <v>54</v>
      </c>
    </row>
    <row r="95" spans="1:15" ht="12.75" customHeight="1" x14ac:dyDescent="0.4">
      <c r="A95" s="70">
        <v>88</v>
      </c>
      <c r="B95" s="71" t="s">
        <v>147</v>
      </c>
      <c r="C95" s="72">
        <f>VLOOKUP(A95,Data!$A$5:$CD$110,2+$G$6)</f>
        <v>0</v>
      </c>
      <c r="D95" s="73">
        <f t="shared" si="4"/>
        <v>8.7999999999999998E-5</v>
      </c>
      <c r="E95" s="74">
        <f t="shared" si="5"/>
        <v>57</v>
      </c>
      <c r="F95" s="51" t="str">
        <f t="shared" si="6"/>
        <v>Dutch</v>
      </c>
      <c r="G95" s="52">
        <f t="shared" si="7"/>
        <v>0</v>
      </c>
      <c r="H95" s="56">
        <f>G95/VLOOKUP(106,Data!$A$5:$CD$110,$G$6+2)*100</f>
        <v>0</v>
      </c>
      <c r="I95" s="53"/>
      <c r="J95" s="54">
        <f>VLOOKUP(MATCH($F95,B$8:B$112,0),Data!$A$5:$CD$110,2+$J$6)</f>
        <v>96</v>
      </c>
    </row>
    <row r="96" spans="1:15" ht="12.75" customHeight="1" x14ac:dyDescent="0.4">
      <c r="A96" s="70">
        <v>89</v>
      </c>
      <c r="B96" s="71" t="s">
        <v>111</v>
      </c>
      <c r="C96" s="72">
        <f>VLOOKUP(A96,Data!$A$5:$CD$110,2+$G$6)</f>
        <v>26</v>
      </c>
      <c r="D96" s="73">
        <f t="shared" si="4"/>
        <v>26.000088999999999</v>
      </c>
      <c r="E96" s="74">
        <f t="shared" si="5"/>
        <v>16</v>
      </c>
      <c r="F96" s="51" t="str">
        <f t="shared" si="6"/>
        <v>Dinka</v>
      </c>
      <c r="G96" s="52">
        <f t="shared" si="7"/>
        <v>0</v>
      </c>
      <c r="H96" s="56">
        <f>G96/VLOOKUP(106,Data!$A$5:$CD$110,$G$6+2)*100</f>
        <v>0</v>
      </c>
      <c r="I96" s="53"/>
      <c r="J96" s="54">
        <f>VLOOKUP(MATCH($F96,B$8:B$112,0),Data!$A$5:$CD$110,2+$J$6)</f>
        <v>14</v>
      </c>
    </row>
    <row r="97" spans="1:10" ht="12.75" customHeight="1" x14ac:dyDescent="0.4">
      <c r="A97" s="70">
        <v>90</v>
      </c>
      <c r="B97" s="71" t="s">
        <v>105</v>
      </c>
      <c r="C97" s="72">
        <f>VLOOKUP(A97,Data!$A$5:$CD$110,2+$G$6)</f>
        <v>39</v>
      </c>
      <c r="D97" s="73">
        <f t="shared" si="4"/>
        <v>39.00009</v>
      </c>
      <c r="E97" s="74">
        <f t="shared" si="5"/>
        <v>13</v>
      </c>
      <c r="F97" s="51" t="str">
        <f t="shared" si="6"/>
        <v>Dhivehi</v>
      </c>
      <c r="G97" s="52">
        <f t="shared" si="7"/>
        <v>0</v>
      </c>
      <c r="H97" s="56">
        <f>G97/VLOOKUP(106,Data!$A$5:$CD$110,$G$6+2)*100</f>
        <v>0</v>
      </c>
      <c r="I97" s="53"/>
      <c r="J97" s="54">
        <f>VLOOKUP(MATCH($F97,B$8:B$112,0),Data!$A$5:$CD$110,2+$J$6)</f>
        <v>12</v>
      </c>
    </row>
    <row r="98" spans="1:10" ht="12.75" customHeight="1" x14ac:dyDescent="0.4">
      <c r="A98" s="70">
        <v>91</v>
      </c>
      <c r="B98" s="71" t="s">
        <v>114</v>
      </c>
      <c r="C98" s="72">
        <f>VLOOKUP(A98,Data!$A$5:$CD$110,2+$G$6)</f>
        <v>25</v>
      </c>
      <c r="D98" s="73">
        <f t="shared" si="4"/>
        <v>25.000091000000001</v>
      </c>
      <c r="E98" s="74">
        <f t="shared" si="5"/>
        <v>17</v>
      </c>
      <c r="F98" s="51" t="str">
        <f t="shared" si="6"/>
        <v>Danish</v>
      </c>
      <c r="G98" s="52">
        <f t="shared" si="7"/>
        <v>0</v>
      </c>
      <c r="H98" s="56">
        <f>G98/VLOOKUP(106,Data!$A$5:$CD$110,$G$6+2)*100</f>
        <v>0</v>
      </c>
      <c r="I98" s="53"/>
      <c r="J98" s="54">
        <f>VLOOKUP(MATCH($F98,B$8:B$112,0),Data!$A$5:$CD$110,2+$J$6)</f>
        <v>22</v>
      </c>
    </row>
    <row r="99" spans="1:10" ht="12.75" customHeight="1" x14ac:dyDescent="0.4">
      <c r="A99" s="70">
        <v>92</v>
      </c>
      <c r="B99" s="71" t="s">
        <v>206</v>
      </c>
      <c r="C99" s="72">
        <f>VLOOKUP(A99,Data!$A$5:$CD$110,2+$G$6)</f>
        <v>0</v>
      </c>
      <c r="D99" s="73">
        <f t="shared" si="4"/>
        <v>9.2E-5</v>
      </c>
      <c r="E99" s="74">
        <f t="shared" si="5"/>
        <v>56</v>
      </c>
      <c r="F99" s="51" t="str">
        <f t="shared" si="6"/>
        <v>Croatian</v>
      </c>
      <c r="G99" s="52">
        <f t="shared" si="7"/>
        <v>0</v>
      </c>
      <c r="H99" s="56">
        <f>G99/VLOOKUP(106,Data!$A$5:$CD$110,$G$6+2)*100</f>
        <v>0</v>
      </c>
      <c r="I99" s="53"/>
      <c r="J99" s="54">
        <f>VLOOKUP(MATCH($F99,B$8:B$112,0),Data!$A$5:$CD$110,2+$J$6)</f>
        <v>16</v>
      </c>
    </row>
    <row r="100" spans="1:10" ht="12.75" customHeight="1" x14ac:dyDescent="0.4">
      <c r="A100" s="70">
        <v>93</v>
      </c>
      <c r="B100" s="71" t="s">
        <v>116</v>
      </c>
      <c r="C100" s="72">
        <f>VLOOKUP(A100,Data!$A$5:$CD$110,2+$G$6)</f>
        <v>8</v>
      </c>
      <c r="D100" s="73">
        <f t="shared" si="4"/>
        <v>8.0000929999999997</v>
      </c>
      <c r="E100" s="74">
        <f t="shared" si="5"/>
        <v>28</v>
      </c>
      <c r="F100" s="51" t="str">
        <f t="shared" si="6"/>
        <v>Creole, nfd</v>
      </c>
      <c r="G100" s="52">
        <f t="shared" si="7"/>
        <v>0</v>
      </c>
      <c r="H100" s="56">
        <f>G100/VLOOKUP(106,Data!$A$5:$CD$110,$G$6+2)*100</f>
        <v>0</v>
      </c>
      <c r="I100" s="53"/>
      <c r="J100" s="54">
        <f>VLOOKUP(MATCH($F100,B$8:B$112,0),Data!$A$5:$CD$110,2+$J$6)</f>
        <v>15</v>
      </c>
    </row>
    <row r="101" spans="1:10" ht="12.75" customHeight="1" x14ac:dyDescent="0.4">
      <c r="A101" s="70">
        <v>94</v>
      </c>
      <c r="B101" s="71" t="s">
        <v>187</v>
      </c>
      <c r="C101" s="72">
        <f>VLOOKUP(A101,Data!$A$5:$CD$110,2+$G$6)</f>
        <v>0</v>
      </c>
      <c r="D101" s="73">
        <f t="shared" si="4"/>
        <v>9.3999999999999994E-5</v>
      </c>
      <c r="E101" s="74">
        <f t="shared" si="5"/>
        <v>55</v>
      </c>
      <c r="F101" s="51" t="str">
        <f t="shared" si="6"/>
        <v>Chinese, nfd</v>
      </c>
      <c r="G101" s="52">
        <f t="shared" si="7"/>
        <v>0</v>
      </c>
      <c r="H101" s="56">
        <f>G101/VLOOKUP(106,Data!$A$5:$CD$110,$G$6+2)*100</f>
        <v>0</v>
      </c>
      <c r="I101" s="53"/>
      <c r="J101" s="54">
        <f>VLOOKUP(MATCH($F101,B$8:B$112,0),Data!$A$5:$CD$110,2+$J$6)</f>
        <v>152</v>
      </c>
    </row>
    <row r="102" spans="1:10" ht="12.75" customHeight="1" x14ac:dyDescent="0.4">
      <c r="A102" s="70">
        <v>95</v>
      </c>
      <c r="B102" s="71" t="s">
        <v>158</v>
      </c>
      <c r="C102" s="72">
        <f>VLOOKUP(A102,Data!$A$5:$CD$110,2+$G$6)</f>
        <v>0</v>
      </c>
      <c r="D102" s="73">
        <f t="shared" si="4"/>
        <v>9.4999999999999992E-5</v>
      </c>
      <c r="E102" s="74">
        <f t="shared" si="5"/>
        <v>54</v>
      </c>
      <c r="F102" s="51" t="str">
        <f t="shared" si="6"/>
        <v>Chin Haka</v>
      </c>
      <c r="G102" s="52">
        <f t="shared" si="7"/>
        <v>0</v>
      </c>
      <c r="H102" s="56">
        <f>G102/VLOOKUP(106,Data!$A$5:$CD$110,$G$6+2)*100</f>
        <v>0</v>
      </c>
      <c r="I102" s="53"/>
      <c r="J102" s="54">
        <f>VLOOKUP(MATCH($F102,B$8:B$112,0),Data!$A$5:$CD$110,2+$J$6)</f>
        <v>35</v>
      </c>
    </row>
    <row r="103" spans="1:10" ht="12.75" customHeight="1" x14ac:dyDescent="0.4">
      <c r="A103" s="70">
        <v>96</v>
      </c>
      <c r="B103" s="71" t="s">
        <v>179</v>
      </c>
      <c r="C103" s="72">
        <f>VLOOKUP(A103,Data!$A$5:$CD$110,2+$G$6)</f>
        <v>0</v>
      </c>
      <c r="D103" s="73">
        <f t="shared" si="4"/>
        <v>9.6000000000000002E-5</v>
      </c>
      <c r="E103" s="74">
        <f t="shared" si="5"/>
        <v>53</v>
      </c>
      <c r="F103" s="51" t="str">
        <f t="shared" si="6"/>
        <v>Cebuano</v>
      </c>
      <c r="G103" s="52">
        <f t="shared" si="7"/>
        <v>0</v>
      </c>
      <c r="H103" s="56">
        <f>G103/VLOOKUP(106,Data!$A$5:$CD$110,$G$6+2)*100</f>
        <v>0</v>
      </c>
      <c r="I103" s="53"/>
      <c r="J103" s="54">
        <f>VLOOKUP(MATCH($F103,B$8:B$112,0),Data!$A$5:$CD$110,2+$J$6)</f>
        <v>45</v>
      </c>
    </row>
    <row r="104" spans="1:10" ht="12.75" customHeight="1" x14ac:dyDescent="0.4">
      <c r="A104" s="70">
        <v>97</v>
      </c>
      <c r="B104" s="71" t="s">
        <v>149</v>
      </c>
      <c r="C104" s="72">
        <f>VLOOKUP(A104,Data!$A$5:$CD$110,2+$G$6)</f>
        <v>0</v>
      </c>
      <c r="D104" s="73">
        <f t="shared" si="4"/>
        <v>9.7E-5</v>
      </c>
      <c r="E104" s="74">
        <f t="shared" si="5"/>
        <v>52</v>
      </c>
      <c r="F104" s="51" t="str">
        <f t="shared" si="6"/>
        <v>Burmese and Related Languages, nec</v>
      </c>
      <c r="G104" s="52">
        <f t="shared" si="7"/>
        <v>0</v>
      </c>
      <c r="H104" s="56">
        <f>G104/VLOOKUP(106,Data!$A$5:$CD$110,$G$6+2)*100</f>
        <v>0</v>
      </c>
      <c r="I104" s="53"/>
      <c r="J104" s="54">
        <f>VLOOKUP(MATCH($F104,B$8:B$112,0),Data!$A$5:$CD$110,2+$J$6)</f>
        <v>19</v>
      </c>
    </row>
    <row r="105" spans="1:10" ht="12.75" customHeight="1" x14ac:dyDescent="0.4">
      <c r="A105" s="70">
        <v>98</v>
      </c>
      <c r="B105" s="71" t="s">
        <v>207</v>
      </c>
      <c r="C105" s="72">
        <f>VLOOKUP(A105,Data!$A$5:$CD$110,2+$G$6)</f>
        <v>0</v>
      </c>
      <c r="D105" s="73">
        <f t="shared" si="4"/>
        <v>9.7999999999999997E-5</v>
      </c>
      <c r="E105" s="74">
        <f t="shared" si="5"/>
        <v>51</v>
      </c>
      <c r="F105" s="51" t="str">
        <f t="shared" si="6"/>
        <v>Bislama</v>
      </c>
      <c r="G105" s="52">
        <f t="shared" si="7"/>
        <v>0</v>
      </c>
      <c r="H105" s="56">
        <f>G105/VLOOKUP(106,Data!$A$5:$CD$110,$G$6+2)*100</f>
        <v>0</v>
      </c>
      <c r="I105" s="53"/>
      <c r="J105" s="54">
        <f>VLOOKUP(MATCH($F105,B$8:B$112,0),Data!$A$5:$CD$110,2+$J$6)</f>
        <v>37</v>
      </c>
    </row>
    <row r="106" spans="1:10" ht="12.75" customHeight="1" x14ac:dyDescent="0.4">
      <c r="A106" s="70">
        <v>99</v>
      </c>
      <c r="B106" s="71" t="s">
        <v>129</v>
      </c>
      <c r="C106" s="72">
        <f>VLOOKUP(A106,Data!$A$5:$CD$110,2+$G$6)</f>
        <v>3</v>
      </c>
      <c r="D106" s="73">
        <f t="shared" si="4"/>
        <v>3.0000990000000001</v>
      </c>
      <c r="E106" s="74">
        <f t="shared" si="5"/>
        <v>43</v>
      </c>
      <c r="F106" s="51" t="str">
        <f t="shared" si="6"/>
        <v>Bisaya</v>
      </c>
      <c r="G106" s="52">
        <f t="shared" si="7"/>
        <v>0</v>
      </c>
      <c r="H106" s="56">
        <f>G106/VLOOKUP(106,Data!$A$5:$CD$110,$G$6+2)*100</f>
        <v>0</v>
      </c>
      <c r="I106" s="53"/>
      <c r="J106" s="54">
        <f>VLOOKUP(MATCH($F106,B$8:B$112,0),Data!$A$5:$CD$110,2+$J$6)</f>
        <v>53</v>
      </c>
    </row>
    <row r="107" spans="1:10" ht="12.75" customHeight="1" x14ac:dyDescent="0.4">
      <c r="A107" s="70">
        <v>100</v>
      </c>
      <c r="B107" s="71" t="s">
        <v>178</v>
      </c>
      <c r="C107" s="72">
        <f>VLOOKUP(A107,Data!$A$5:$CD$110,2+$G$6)</f>
        <v>0</v>
      </c>
      <c r="D107" s="73">
        <f t="shared" si="4"/>
        <v>9.9999999999999991E-5</v>
      </c>
      <c r="E107" s="74">
        <f t="shared" si="5"/>
        <v>50</v>
      </c>
      <c r="F107" s="51" t="str">
        <f t="shared" si="6"/>
        <v>Azeri</v>
      </c>
      <c r="G107" s="52">
        <f t="shared" si="7"/>
        <v>0</v>
      </c>
      <c r="H107" s="56">
        <f>G107/VLOOKUP(106,Data!$A$5:$CD$110,$G$6+2)*100</f>
        <v>0</v>
      </c>
      <c r="I107" s="53"/>
      <c r="J107" s="54">
        <f>VLOOKUP(MATCH($F107,B$8:B$112,0),Data!$A$5:$CD$110,2+$J$6)</f>
        <v>13</v>
      </c>
    </row>
    <row r="108" spans="1:10" ht="12.75" customHeight="1" x14ac:dyDescent="0.4">
      <c r="A108" s="70">
        <v>101</v>
      </c>
      <c r="B108" s="71" t="s">
        <v>110</v>
      </c>
      <c r="C108" s="72">
        <f>VLOOKUP(A108,Data!$A$5:$CD$110,2+$G$6)</f>
        <v>72</v>
      </c>
      <c r="D108" s="73">
        <f t="shared" si="4"/>
        <v>72.000101000000001</v>
      </c>
      <c r="E108" s="74">
        <f t="shared" si="5"/>
        <v>7</v>
      </c>
      <c r="F108" s="51" t="str">
        <f t="shared" si="6"/>
        <v>Assyrian Neo-Aramaic</v>
      </c>
      <c r="G108" s="52">
        <f t="shared" si="7"/>
        <v>0</v>
      </c>
      <c r="H108" s="56">
        <f>G108/VLOOKUP(106,Data!$A$5:$CD$110,$G$6+2)*100</f>
        <v>0</v>
      </c>
      <c r="I108" s="53"/>
      <c r="J108" s="54">
        <f>VLOOKUP(MATCH($F108,B$8:B$112,0),Data!$A$5:$CD$110,2+$J$6)</f>
        <v>280</v>
      </c>
    </row>
    <row r="109" spans="1:10" ht="12.75" customHeight="1" x14ac:dyDescent="0.4">
      <c r="A109" s="70">
        <v>102</v>
      </c>
      <c r="B109" s="71" t="s">
        <v>102</v>
      </c>
      <c r="C109" s="72">
        <f>VLOOKUP(A109,Data!$A$5:$CD$110,2+$G$6)</f>
        <v>238</v>
      </c>
      <c r="D109" s="73">
        <f t="shared" si="4"/>
        <v>238.000102</v>
      </c>
      <c r="E109" s="74">
        <f t="shared" si="5"/>
        <v>3</v>
      </c>
      <c r="F109" s="51" t="str">
        <f t="shared" si="6"/>
        <v>Armenian</v>
      </c>
      <c r="G109" s="52">
        <f t="shared" si="7"/>
        <v>0</v>
      </c>
      <c r="H109" s="56">
        <f>G109/VLOOKUP(106,Data!$A$5:$CD$110,$G$6+2)*100</f>
        <v>0</v>
      </c>
      <c r="I109" s="53"/>
      <c r="J109" s="54">
        <f>VLOOKUP(MATCH($F109,B$8:B$112,0),Data!$A$5:$CD$110,2+$J$6)</f>
        <v>12</v>
      </c>
    </row>
    <row r="110" spans="1:10" ht="12.75" customHeight="1" x14ac:dyDescent="0.4">
      <c r="A110" s="70">
        <v>103</v>
      </c>
      <c r="B110" s="71" t="s">
        <v>208</v>
      </c>
      <c r="C110" s="72">
        <f>VLOOKUP(A110,Data!$A$5:$CD$110,2+$G$6)</f>
        <v>0</v>
      </c>
      <c r="D110" s="73">
        <f t="shared" si="4"/>
        <v>1.03E-4</v>
      </c>
      <c r="E110" s="74">
        <f t="shared" si="5"/>
        <v>49</v>
      </c>
      <c r="F110" s="51" t="str">
        <f t="shared" si="6"/>
        <v>Amharic</v>
      </c>
      <c r="G110" s="52">
        <f t="shared" si="7"/>
        <v>0</v>
      </c>
      <c r="H110" s="56">
        <f>G110/VLOOKUP(106,Data!$A$5:$CD$110,$G$6+2)*100</f>
        <v>0</v>
      </c>
      <c r="I110" s="53"/>
      <c r="J110" s="54">
        <f>VLOOKUP(MATCH($F110,B$8:B$112,0),Data!$A$5:$CD$110,2+$J$6)</f>
        <v>59</v>
      </c>
    </row>
    <row r="111" spans="1:10" ht="12.75" customHeight="1" x14ac:dyDescent="0.4">
      <c r="A111" s="70">
        <v>104</v>
      </c>
      <c r="B111" s="71" t="s">
        <v>167</v>
      </c>
      <c r="C111" s="72">
        <f>VLOOKUP(A111,Data!$A$5:$CD$110,2+$G$6)</f>
        <v>4</v>
      </c>
      <c r="D111" s="73">
        <f t="shared" si="4"/>
        <v>4.0001040000000003</v>
      </c>
      <c r="E111" s="74">
        <f t="shared" si="5"/>
        <v>39</v>
      </c>
      <c r="F111" s="51" t="str">
        <f t="shared" si="6"/>
        <v>Albanian</v>
      </c>
      <c r="G111" s="52">
        <f t="shared" si="7"/>
        <v>0</v>
      </c>
      <c r="H111" s="56">
        <f>G111/VLOOKUP(106,Data!$A$5:$CD$110,$G$6+2)*100</f>
        <v>0</v>
      </c>
      <c r="I111" s="53"/>
      <c r="J111" s="54">
        <f>VLOOKUP(MATCH($F111,B$8:B$112,0),Data!$A$5:$CD$110,2+$J$6)</f>
        <v>16</v>
      </c>
    </row>
    <row r="112" spans="1:10" ht="12.75" customHeight="1" x14ac:dyDescent="0.4">
      <c r="A112" s="70">
        <v>105</v>
      </c>
      <c r="B112" s="71" t="s">
        <v>186</v>
      </c>
      <c r="C112" s="72">
        <f>VLOOKUP(A112,Data!$A$5:$CD$110,2+$G$6)</f>
        <v>0</v>
      </c>
      <c r="D112" s="73">
        <f t="shared" si="4"/>
        <v>1.0499999999999999E-4</v>
      </c>
      <c r="E112" s="74">
        <f t="shared" si="5"/>
        <v>48</v>
      </c>
      <c r="F112" s="51" t="str">
        <f t="shared" si="6"/>
        <v>Akan</v>
      </c>
      <c r="G112" s="52">
        <f t="shared" si="7"/>
        <v>0</v>
      </c>
      <c r="H112" s="56">
        <f>G112/VLOOKUP(106,Data!$A$5:$CD$110,$G$6+2)*100</f>
        <v>0</v>
      </c>
      <c r="I112" s="53"/>
      <c r="J112" s="54">
        <f>VLOOKUP(MATCH($F112,B$8:B$112,0),Data!$A$5:$CD$110,2+$J$6)</f>
        <v>19</v>
      </c>
    </row>
    <row r="113" spans="1:11" ht="12.75" customHeight="1" x14ac:dyDescent="0.4">
      <c r="A113" s="70">
        <v>106</v>
      </c>
      <c r="B113" s="75" t="s">
        <v>1</v>
      </c>
      <c r="C113" s="72">
        <f>VLOOKUP(A113,Data!$A$5:$CD$110,2+$G$6)</f>
        <v>2081</v>
      </c>
      <c r="D113" s="73">
        <f t="shared" si="4"/>
        <v>2081.000106</v>
      </c>
      <c r="E113" s="74" t="s">
        <v>182</v>
      </c>
      <c r="F113" s="51" t="str">
        <f t="shared" si="6"/>
        <v>Afrikaans</v>
      </c>
      <c r="G113" s="52">
        <f t="shared" si="7"/>
        <v>0</v>
      </c>
      <c r="H113" s="56">
        <f>G113/VLOOKUP(106,Data!$A$5:$CD$110,$G$6+2)*100</f>
        <v>0</v>
      </c>
      <c r="I113" s="53"/>
      <c r="J113" s="54">
        <f>VLOOKUP(MATCH($F113,B$8:B$112,0),Data!$A$5:$CD$110,2+$J$6)</f>
        <v>258</v>
      </c>
    </row>
    <row r="114" spans="1:11" ht="12.75" customHeight="1" x14ac:dyDescent="0.4">
      <c r="A114"/>
      <c r="B114"/>
      <c r="C114"/>
      <c r="D114"/>
      <c r="E114"/>
      <c r="F114"/>
      <c r="G114"/>
      <c r="H114"/>
      <c r="I114"/>
      <c r="J114"/>
    </row>
    <row r="115" spans="1:11" ht="12.75" customHeight="1" x14ac:dyDescent="0.4">
      <c r="A115" s="50"/>
      <c r="B115"/>
      <c r="C115"/>
      <c r="D115"/>
      <c r="E115"/>
      <c r="F115"/>
      <c r="G115"/>
      <c r="H115"/>
      <c r="I115"/>
      <c r="J115"/>
      <c r="K115"/>
    </row>
    <row r="116" spans="1:11" ht="12.75" customHeight="1" x14ac:dyDescent="0.4">
      <c r="A116" s="50"/>
      <c r="B116"/>
      <c r="C116"/>
      <c r="D116"/>
      <c r="E116"/>
      <c r="F116"/>
      <c r="G116"/>
      <c r="H116"/>
      <c r="I116"/>
      <c r="J116"/>
      <c r="K116"/>
    </row>
    <row r="117" spans="1:11" ht="12.75" customHeight="1" x14ac:dyDescent="0.4">
      <c r="A117" s="50"/>
      <c r="B117"/>
      <c r="C117"/>
      <c r="D117"/>
      <c r="E117"/>
      <c r="F117"/>
      <c r="G117"/>
      <c r="H117"/>
      <c r="I117"/>
      <c r="J117"/>
      <c r="K117"/>
    </row>
    <row r="118" spans="1:11" ht="12.75" customHeight="1" x14ac:dyDescent="0.4">
      <c r="A118" s="50"/>
      <c r="B118"/>
      <c r="C118"/>
      <c r="D118"/>
      <c r="E118"/>
      <c r="F118"/>
      <c r="G118"/>
      <c r="H118"/>
      <c r="I118"/>
      <c r="J118"/>
      <c r="K118"/>
    </row>
    <row r="119" spans="1:11" ht="12.75" customHeight="1" x14ac:dyDescent="0.4">
      <c r="A119" s="50"/>
      <c r="B119"/>
      <c r="C119"/>
      <c r="D119"/>
      <c r="E119"/>
      <c r="F119"/>
      <c r="G119"/>
      <c r="H119"/>
      <c r="I119"/>
      <c r="J119"/>
      <c r="K119"/>
    </row>
    <row r="120" spans="1:11" ht="12.75" customHeight="1" x14ac:dyDescent="0.4">
      <c r="A120" s="50"/>
      <c r="B120"/>
      <c r="C120"/>
      <c r="D120"/>
      <c r="E120"/>
      <c r="F120"/>
      <c r="G120"/>
      <c r="H120"/>
      <c r="I120"/>
      <c r="J120"/>
      <c r="K120"/>
    </row>
    <row r="121" spans="1:11" ht="12.75" customHeight="1" x14ac:dyDescent="0.4">
      <c r="A121" s="50"/>
      <c r="B121"/>
      <c r="C121"/>
      <c r="D121"/>
      <c r="E121"/>
      <c r="F121"/>
      <c r="G121"/>
      <c r="H121"/>
      <c r="I121"/>
      <c r="J121"/>
      <c r="K121"/>
    </row>
    <row r="122" spans="1:11" ht="12.75" customHeight="1" x14ac:dyDescent="0.4">
      <c r="A122" s="50"/>
      <c r="B122"/>
      <c r="C122"/>
      <c r="D122"/>
      <c r="E122"/>
      <c r="F122"/>
      <c r="G122"/>
      <c r="H122"/>
      <c r="I122"/>
      <c r="J122"/>
      <c r="K122"/>
    </row>
    <row r="123" spans="1:11" ht="12.75" customHeight="1" x14ac:dyDescent="0.4">
      <c r="A123" s="50"/>
      <c r="B123"/>
      <c r="C123"/>
      <c r="D123"/>
      <c r="E123"/>
      <c r="F123"/>
      <c r="G123"/>
      <c r="H123"/>
      <c r="I123"/>
      <c r="J123"/>
      <c r="K123"/>
    </row>
    <row r="124" spans="1:11" ht="12.75" customHeight="1" x14ac:dyDescent="0.4">
      <c r="A124" s="50"/>
      <c r="B124"/>
      <c r="C124"/>
      <c r="D124"/>
      <c r="E124"/>
      <c r="F124"/>
      <c r="G124"/>
      <c r="H124"/>
      <c r="I124"/>
      <c r="J124"/>
      <c r="K124"/>
    </row>
    <row r="125" spans="1:11" ht="12.75" customHeight="1" x14ac:dyDescent="0.4">
      <c r="A125" s="50"/>
      <c r="B125"/>
      <c r="C125"/>
      <c r="D125"/>
      <c r="E125"/>
      <c r="F125"/>
      <c r="G125"/>
      <c r="H125"/>
      <c r="I125"/>
      <c r="J125"/>
      <c r="K125"/>
    </row>
    <row r="126" spans="1:11" ht="12.75" customHeight="1" x14ac:dyDescent="0.4">
      <c r="A126" s="50"/>
      <c r="B126"/>
      <c r="C126"/>
      <c r="D126"/>
      <c r="E126"/>
      <c r="F126"/>
      <c r="G126"/>
      <c r="H126"/>
      <c r="I126"/>
      <c r="J126"/>
      <c r="K126"/>
    </row>
    <row r="127" spans="1:11" ht="12.75" customHeight="1" x14ac:dyDescent="0.4">
      <c r="A127" s="50"/>
      <c r="B127"/>
      <c r="C127"/>
      <c r="D127"/>
      <c r="E127"/>
      <c r="F127"/>
      <c r="G127"/>
      <c r="H127"/>
      <c r="I127"/>
      <c r="J127"/>
      <c r="K127"/>
    </row>
    <row r="128" spans="1:11" ht="12.75" customHeight="1" x14ac:dyDescent="0.4">
      <c r="A128" s="50"/>
      <c r="B128"/>
      <c r="C128"/>
      <c r="D128"/>
      <c r="E128"/>
      <c r="F128"/>
      <c r="G128"/>
      <c r="H128"/>
      <c r="I128"/>
      <c r="J128"/>
      <c r="K128"/>
    </row>
    <row r="129" spans="1:11" ht="12.75" customHeight="1" x14ac:dyDescent="0.4">
      <c r="A129" s="50"/>
      <c r="B129"/>
      <c r="C129"/>
      <c r="D129"/>
      <c r="E129"/>
      <c r="F129"/>
      <c r="G129"/>
      <c r="H129"/>
      <c r="I129"/>
      <c r="J129"/>
      <c r="K129"/>
    </row>
    <row r="130" spans="1:11" ht="12.75" customHeight="1" x14ac:dyDescent="0.4">
      <c r="A130" s="50"/>
      <c r="B130"/>
      <c r="C130"/>
      <c r="D130"/>
      <c r="E130"/>
      <c r="F130"/>
      <c r="G130"/>
      <c r="H130"/>
      <c r="I130"/>
      <c r="J130"/>
      <c r="K130"/>
    </row>
    <row r="131" spans="1:11" ht="12.75" customHeight="1" x14ac:dyDescent="0.4">
      <c r="A131" s="50"/>
      <c r="B131"/>
      <c r="C131"/>
      <c r="D131"/>
      <c r="E131"/>
      <c r="F131"/>
      <c r="G131"/>
      <c r="H131"/>
      <c r="I131"/>
      <c r="J131"/>
      <c r="K131"/>
    </row>
    <row r="132" spans="1:11" ht="12.75" customHeight="1" x14ac:dyDescent="0.4">
      <c r="A132" s="50"/>
      <c r="B132"/>
      <c r="C132"/>
      <c r="D132"/>
      <c r="E132"/>
      <c r="F132"/>
      <c r="G132"/>
      <c r="H132"/>
      <c r="I132"/>
      <c r="J132"/>
      <c r="K132"/>
    </row>
    <row r="133" spans="1:11" ht="12.75" customHeight="1" x14ac:dyDescent="0.4">
      <c r="A133" s="50"/>
      <c r="B133"/>
      <c r="C133"/>
      <c r="D133"/>
      <c r="E133"/>
      <c r="F133"/>
      <c r="G133"/>
      <c r="H133"/>
      <c r="I133"/>
      <c r="J133"/>
      <c r="K133"/>
    </row>
    <row r="134" spans="1:11" ht="12.75" customHeight="1" x14ac:dyDescent="0.4">
      <c r="A134" s="50"/>
      <c r="B134"/>
      <c r="C134"/>
      <c r="D134"/>
      <c r="E134"/>
      <c r="F134"/>
      <c r="G134"/>
      <c r="H134"/>
      <c r="I134"/>
      <c r="J134"/>
      <c r="K134"/>
    </row>
    <row r="135" spans="1:11" ht="12.75" customHeight="1" x14ac:dyDescent="0.4">
      <c r="A135" s="50"/>
      <c r="B135"/>
      <c r="C135"/>
      <c r="D135"/>
      <c r="E135"/>
      <c r="F135"/>
      <c r="G135"/>
      <c r="H135"/>
      <c r="I135"/>
      <c r="J135"/>
      <c r="K135"/>
    </row>
    <row r="136" spans="1:11" ht="12.75" customHeight="1" x14ac:dyDescent="0.4">
      <c r="A136" s="50"/>
      <c r="B136"/>
      <c r="C136"/>
      <c r="D136"/>
      <c r="E136"/>
      <c r="F136"/>
      <c r="G136"/>
      <c r="H136"/>
      <c r="I136"/>
      <c r="J136"/>
      <c r="K136"/>
    </row>
    <row r="137" spans="1:11" ht="12.75" customHeight="1" x14ac:dyDescent="0.4">
      <c r="A137" s="50"/>
      <c r="B137"/>
      <c r="C137"/>
      <c r="D137"/>
      <c r="E137"/>
      <c r="F137"/>
      <c r="G137"/>
      <c r="H137"/>
      <c r="I137"/>
      <c r="J137"/>
      <c r="K137"/>
    </row>
    <row r="138" spans="1:11" ht="12.75" customHeight="1" x14ac:dyDescent="0.4">
      <c r="A138" s="50"/>
      <c r="B138"/>
      <c r="C138"/>
      <c r="D138"/>
      <c r="E138"/>
      <c r="F138"/>
      <c r="G138"/>
      <c r="H138"/>
      <c r="I138"/>
      <c r="J138"/>
      <c r="K138"/>
    </row>
    <row r="139" spans="1:11" ht="12.75" customHeight="1" x14ac:dyDescent="0.4">
      <c r="A139" s="50"/>
      <c r="B139"/>
      <c r="C139"/>
      <c r="D139"/>
      <c r="E139"/>
      <c r="F139"/>
      <c r="G139"/>
      <c r="H139"/>
      <c r="I139"/>
      <c r="J139"/>
      <c r="K139"/>
    </row>
    <row r="140" spans="1:11" ht="12.75" customHeight="1" x14ac:dyDescent="0.4">
      <c r="A140" s="50"/>
      <c r="B140"/>
      <c r="C140"/>
      <c r="D140"/>
      <c r="E140"/>
      <c r="F140"/>
      <c r="G140"/>
      <c r="H140"/>
      <c r="I140"/>
      <c r="J140"/>
      <c r="K140"/>
    </row>
    <row r="141" spans="1:11" ht="12.75" customHeight="1" x14ac:dyDescent="0.4">
      <c r="A141" s="50"/>
      <c r="B141"/>
      <c r="C141"/>
      <c r="D141"/>
      <c r="E141"/>
      <c r="F141"/>
      <c r="G141"/>
      <c r="H141"/>
      <c r="I141"/>
      <c r="J141"/>
      <c r="K141"/>
    </row>
    <row r="142" spans="1:11" ht="12.75" customHeight="1" x14ac:dyDescent="0.4">
      <c r="A142" s="50"/>
      <c r="B142"/>
      <c r="C142"/>
      <c r="D142"/>
      <c r="E142"/>
      <c r="F142"/>
      <c r="G142"/>
      <c r="H142"/>
      <c r="I142"/>
      <c r="J142"/>
      <c r="K142"/>
    </row>
    <row r="143" spans="1:11" ht="12.75" customHeight="1" x14ac:dyDescent="0.4">
      <c r="A143" s="50"/>
      <c r="B143"/>
      <c r="C143"/>
      <c r="D143"/>
      <c r="E143"/>
      <c r="F143"/>
      <c r="G143"/>
      <c r="H143"/>
      <c r="I143"/>
      <c r="J143"/>
      <c r="K143"/>
    </row>
    <row r="144" spans="1:11" ht="12.75" customHeight="1" x14ac:dyDescent="0.4">
      <c r="A144" s="50"/>
      <c r="B144"/>
      <c r="C144"/>
      <c r="D144"/>
      <c r="E144"/>
      <c r="F144"/>
      <c r="G144"/>
      <c r="H144"/>
      <c r="I144"/>
      <c r="J144"/>
      <c r="K144"/>
    </row>
    <row r="145" spans="1:11" ht="12.75" customHeight="1" x14ac:dyDescent="0.4">
      <c r="A145" s="50"/>
      <c r="B145"/>
      <c r="C145"/>
      <c r="D145"/>
      <c r="E145"/>
      <c r="F145"/>
      <c r="G145"/>
      <c r="H145"/>
      <c r="I145"/>
      <c r="J145"/>
      <c r="K145"/>
    </row>
    <row r="146" spans="1:11" ht="12.75" customHeight="1" x14ac:dyDescent="0.4">
      <c r="A146" s="50"/>
      <c r="B146"/>
      <c r="C146"/>
      <c r="D146"/>
      <c r="E146"/>
      <c r="F146"/>
      <c r="G146"/>
      <c r="H146"/>
      <c r="I146"/>
      <c r="J146"/>
      <c r="K146"/>
    </row>
    <row r="147" spans="1:11" ht="12.75" customHeight="1" x14ac:dyDescent="0.4">
      <c r="A147" s="50"/>
      <c r="B147"/>
      <c r="C147"/>
      <c r="D147"/>
      <c r="E147"/>
      <c r="F147"/>
      <c r="G147"/>
      <c r="H147"/>
      <c r="I147"/>
      <c r="J147"/>
      <c r="K147"/>
    </row>
    <row r="148" spans="1:11" ht="12.75" customHeight="1" x14ac:dyDescent="0.4">
      <c r="A148" s="50"/>
      <c r="B148"/>
      <c r="C148"/>
      <c r="D148"/>
      <c r="E148"/>
      <c r="F148"/>
      <c r="G148"/>
      <c r="H148"/>
      <c r="I148"/>
      <c r="J148"/>
      <c r="K148"/>
    </row>
    <row r="149" spans="1:11" ht="12.75" customHeight="1" x14ac:dyDescent="0.4">
      <c r="A149" s="50"/>
      <c r="B149"/>
      <c r="C149"/>
      <c r="D149"/>
      <c r="E149"/>
      <c r="F149"/>
      <c r="G149"/>
      <c r="H149"/>
      <c r="I149"/>
      <c r="J149"/>
      <c r="K149"/>
    </row>
    <row r="150" spans="1:11" ht="12.75" customHeight="1" x14ac:dyDescent="0.4">
      <c r="A150" s="50"/>
      <c r="B150"/>
      <c r="C150"/>
      <c r="D150"/>
      <c r="E150"/>
      <c r="F150"/>
      <c r="G150"/>
      <c r="H150"/>
      <c r="I150"/>
      <c r="J150"/>
      <c r="K150"/>
    </row>
    <row r="151" spans="1:11" ht="12.75" customHeight="1" x14ac:dyDescent="0.4">
      <c r="A151" s="50"/>
      <c r="B151"/>
      <c r="C151"/>
      <c r="D151"/>
      <c r="E151"/>
      <c r="F151"/>
      <c r="G151"/>
      <c r="H151"/>
      <c r="I151"/>
      <c r="J151"/>
      <c r="K151"/>
    </row>
    <row r="152" spans="1:11" ht="12.75" customHeight="1" x14ac:dyDescent="0.4">
      <c r="A152" s="50"/>
      <c r="B152"/>
      <c r="C152"/>
      <c r="D152"/>
      <c r="E152"/>
      <c r="F152"/>
      <c r="G152"/>
      <c r="H152"/>
      <c r="I152"/>
      <c r="J152"/>
      <c r="K152"/>
    </row>
    <row r="153" spans="1:11" ht="12.75" customHeight="1" x14ac:dyDescent="0.4">
      <c r="A153" s="50"/>
      <c r="B153"/>
      <c r="C153"/>
      <c r="D153"/>
      <c r="E153"/>
      <c r="F153"/>
      <c r="G153"/>
      <c r="H153"/>
      <c r="I153"/>
      <c r="J153"/>
      <c r="K153"/>
    </row>
    <row r="154" spans="1:11" ht="12.75" customHeight="1" x14ac:dyDescent="0.4">
      <c r="A154" s="50"/>
      <c r="B154"/>
      <c r="C154"/>
      <c r="D154"/>
      <c r="E154"/>
      <c r="F154"/>
      <c r="G154"/>
      <c r="H154"/>
      <c r="I154"/>
      <c r="J154"/>
      <c r="K154"/>
    </row>
    <row r="155" spans="1:11" ht="12.75" customHeight="1" x14ac:dyDescent="0.4">
      <c r="A155" s="50"/>
      <c r="B155"/>
      <c r="C155"/>
      <c r="D155"/>
      <c r="E155"/>
      <c r="F155"/>
      <c r="G155"/>
      <c r="H155"/>
      <c r="I155"/>
      <c r="J155"/>
      <c r="K155"/>
    </row>
    <row r="156" spans="1:11" ht="12.75" customHeight="1" x14ac:dyDescent="0.4">
      <c r="A156" s="50"/>
      <c r="B156"/>
      <c r="C156"/>
      <c r="D156"/>
      <c r="E156"/>
      <c r="F156"/>
      <c r="G156"/>
      <c r="H156"/>
      <c r="I156"/>
      <c r="J156"/>
      <c r="K156"/>
    </row>
    <row r="157" spans="1:11" ht="12.75" customHeight="1" x14ac:dyDescent="0.4">
      <c r="A157" s="50"/>
      <c r="B157"/>
      <c r="C157"/>
      <c r="D157"/>
      <c r="E157"/>
      <c r="F157"/>
      <c r="G157"/>
      <c r="H157"/>
      <c r="I157"/>
      <c r="J157"/>
      <c r="K157"/>
    </row>
    <row r="158" spans="1:11" ht="12.75" customHeight="1" x14ac:dyDescent="0.4">
      <c r="A158" s="50"/>
      <c r="B158"/>
      <c r="C158"/>
      <c r="D158"/>
      <c r="E158"/>
      <c r="F158"/>
      <c r="G158"/>
      <c r="H158"/>
      <c r="I158"/>
      <c r="J158"/>
      <c r="K158"/>
    </row>
    <row r="159" spans="1:11" ht="12.75" customHeight="1" x14ac:dyDescent="0.4">
      <c r="A159" s="50"/>
      <c r="B159"/>
      <c r="C159"/>
      <c r="D159"/>
      <c r="E159"/>
      <c r="F159"/>
      <c r="G159"/>
      <c r="H159"/>
      <c r="I159"/>
      <c r="J159"/>
      <c r="K159"/>
    </row>
    <row r="160" spans="1:11" ht="12.75" customHeight="1" x14ac:dyDescent="0.4">
      <c r="A160" s="50"/>
      <c r="B160"/>
      <c r="C160"/>
      <c r="D160"/>
      <c r="E160"/>
      <c r="F160"/>
      <c r="G160"/>
      <c r="H160"/>
      <c r="I160"/>
      <c r="J160"/>
      <c r="K160"/>
    </row>
    <row r="161" spans="1:11" ht="12.75" customHeight="1" x14ac:dyDescent="0.4">
      <c r="A161" s="50"/>
      <c r="B161"/>
      <c r="C161"/>
      <c r="D161"/>
      <c r="E161"/>
      <c r="F161"/>
      <c r="G161"/>
      <c r="H161"/>
      <c r="I161"/>
      <c r="J161"/>
      <c r="K161"/>
    </row>
    <row r="162" spans="1:11" ht="12.75" customHeight="1" x14ac:dyDescent="0.4">
      <c r="A162" s="50"/>
      <c r="B162"/>
      <c r="C162"/>
      <c r="D162"/>
      <c r="E162"/>
      <c r="F162"/>
      <c r="G162"/>
      <c r="H162"/>
      <c r="I162"/>
      <c r="J162"/>
      <c r="K162"/>
    </row>
    <row r="163" spans="1:11" ht="12.75" customHeight="1" x14ac:dyDescent="0.4">
      <c r="A163" s="50"/>
      <c r="B163"/>
      <c r="C163"/>
      <c r="D163"/>
      <c r="E163"/>
      <c r="F163"/>
      <c r="G163"/>
      <c r="H163"/>
      <c r="I163"/>
      <c r="J163"/>
      <c r="K163"/>
    </row>
    <row r="164" spans="1:11" ht="12.75" customHeight="1" x14ac:dyDescent="0.4">
      <c r="A164" s="50"/>
      <c r="B164"/>
      <c r="C164"/>
      <c r="D164"/>
      <c r="E164"/>
      <c r="F164"/>
      <c r="G164"/>
      <c r="H164"/>
      <c r="I164"/>
      <c r="J164"/>
      <c r="K164"/>
    </row>
    <row r="165" spans="1:11" ht="12.75" customHeight="1" x14ac:dyDescent="0.4">
      <c r="A165" s="50"/>
      <c r="B165"/>
      <c r="C165"/>
      <c r="D165"/>
      <c r="E165"/>
      <c r="F165"/>
      <c r="G165"/>
      <c r="H165"/>
      <c r="I165"/>
      <c r="J165"/>
      <c r="K165"/>
    </row>
    <row r="166" spans="1:11" ht="12.75" customHeight="1" x14ac:dyDescent="0.4">
      <c r="A166" s="50"/>
      <c r="B166"/>
      <c r="C166"/>
      <c r="D166"/>
      <c r="E166"/>
      <c r="F166"/>
      <c r="G166"/>
      <c r="H166"/>
      <c r="I166"/>
      <c r="J166"/>
      <c r="K166"/>
    </row>
    <row r="167" spans="1:11" ht="12.75" customHeight="1" x14ac:dyDescent="0.4">
      <c r="A167" s="50"/>
      <c r="B167"/>
      <c r="C167"/>
      <c r="D167"/>
      <c r="E167"/>
      <c r="F167"/>
      <c r="G167"/>
      <c r="H167"/>
      <c r="I167"/>
      <c r="J167"/>
      <c r="K167"/>
    </row>
    <row r="168" spans="1:11" ht="12.75" customHeight="1" x14ac:dyDescent="0.4">
      <c r="A168" s="50"/>
      <c r="B168"/>
      <c r="C168"/>
      <c r="D168"/>
      <c r="E168"/>
      <c r="F168"/>
      <c r="G168"/>
      <c r="H168"/>
      <c r="I168"/>
      <c r="J168"/>
      <c r="K168"/>
    </row>
    <row r="169" spans="1:11" ht="12.75" customHeight="1" x14ac:dyDescent="0.4">
      <c r="A169" s="50"/>
      <c r="B169"/>
      <c r="C169"/>
      <c r="D169"/>
      <c r="E169"/>
      <c r="F169"/>
      <c r="G169"/>
      <c r="H169"/>
      <c r="I169"/>
      <c r="J169"/>
      <c r="K169"/>
    </row>
    <row r="170" spans="1:11" ht="12.75" customHeight="1" x14ac:dyDescent="0.4">
      <c r="A170" s="50"/>
      <c r="B170"/>
      <c r="C170"/>
      <c r="D170"/>
      <c r="E170"/>
      <c r="F170"/>
      <c r="G170"/>
      <c r="H170"/>
      <c r="I170"/>
      <c r="J170"/>
      <c r="K170"/>
    </row>
    <row r="171" spans="1:11" ht="12.75" customHeight="1" x14ac:dyDescent="0.4">
      <c r="A171" s="50"/>
      <c r="B171"/>
      <c r="C171"/>
      <c r="D171"/>
      <c r="E171"/>
      <c r="F171"/>
      <c r="G171"/>
      <c r="H171"/>
      <c r="I171"/>
      <c r="J171"/>
      <c r="K171"/>
    </row>
    <row r="172" spans="1:11" ht="12.75" customHeight="1" x14ac:dyDescent="0.4">
      <c r="A172" s="50"/>
      <c r="B172"/>
      <c r="C172"/>
      <c r="D172"/>
      <c r="E172"/>
      <c r="F172"/>
      <c r="G172"/>
      <c r="H172"/>
      <c r="I172"/>
      <c r="J172"/>
      <c r="K172"/>
    </row>
    <row r="173" spans="1:11" ht="12.75" customHeight="1" x14ac:dyDescent="0.4">
      <c r="A173" s="50"/>
      <c r="B173"/>
      <c r="C173"/>
      <c r="D173"/>
      <c r="E173"/>
      <c r="F173"/>
      <c r="G173"/>
      <c r="H173"/>
      <c r="I173"/>
      <c r="J173"/>
      <c r="K173"/>
    </row>
    <row r="174" spans="1:11" ht="12.75" customHeight="1" x14ac:dyDescent="0.4">
      <c r="A174" s="50"/>
      <c r="B174"/>
      <c r="C174"/>
      <c r="D174"/>
      <c r="E174"/>
      <c r="F174"/>
      <c r="G174"/>
      <c r="H174"/>
      <c r="I174"/>
      <c r="J174"/>
      <c r="K174"/>
    </row>
    <row r="175" spans="1:11" ht="12.75" customHeight="1" x14ac:dyDescent="0.4">
      <c r="A175" s="50"/>
      <c r="B175"/>
      <c r="C175"/>
      <c r="D175"/>
      <c r="E175"/>
      <c r="F175"/>
      <c r="G175"/>
      <c r="H175"/>
      <c r="I175"/>
      <c r="J175"/>
      <c r="K175"/>
    </row>
    <row r="176" spans="1:11" ht="12.75" customHeight="1" x14ac:dyDescent="0.4">
      <c r="A176" s="50"/>
      <c r="B176"/>
      <c r="C176"/>
      <c r="D176"/>
      <c r="E176"/>
      <c r="F176"/>
      <c r="G176"/>
      <c r="H176"/>
      <c r="I176"/>
      <c r="J176"/>
      <c r="K176"/>
    </row>
    <row r="177" spans="1:11" ht="12.75" customHeight="1" x14ac:dyDescent="0.4">
      <c r="A177" s="50"/>
      <c r="B177"/>
      <c r="C177"/>
      <c r="D177"/>
      <c r="E177"/>
      <c r="F177"/>
      <c r="G177"/>
      <c r="H177"/>
      <c r="I177"/>
      <c r="J177"/>
      <c r="K177"/>
    </row>
    <row r="178" spans="1:11" x14ac:dyDescent="0.4">
      <c r="B178"/>
      <c r="C178"/>
      <c r="D178"/>
      <c r="E178"/>
      <c r="F178"/>
      <c r="G178"/>
      <c r="H178"/>
      <c r="I178"/>
      <c r="J178"/>
      <c r="K178"/>
    </row>
  </sheetData>
  <sheetProtection sheet="1"/>
  <mergeCells count="5">
    <mergeCell ref="L7:R7"/>
    <mergeCell ref="F1:R1"/>
    <mergeCell ref="F2:R2"/>
    <mergeCell ref="F3:R3"/>
    <mergeCell ref="H7:H8"/>
  </mergeCells>
  <pageMargins left="0.39370078740157483" right="0.39370078740157483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Drop Down 1">
              <controlPr defaultSize="0" autoLine="0" autoPict="0">
                <anchor moveWithCells="1">
                  <from>
                    <xdr:col>5</xdr:col>
                    <xdr:colOff>1252538</xdr:colOff>
                    <xdr:row>4</xdr:row>
                    <xdr:rowOff>209550</xdr:rowOff>
                  </from>
                  <to>
                    <xdr:col>7</xdr:col>
                    <xdr:colOff>19050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5" name="Drop Down 3">
              <controlPr defaultSize="0" autoLine="0" autoPict="0">
                <anchor moveWithCells="1">
                  <from>
                    <xdr:col>8</xdr:col>
                    <xdr:colOff>257175</xdr:colOff>
                    <xdr:row>4</xdr:row>
                    <xdr:rowOff>190500</xdr:rowOff>
                  </from>
                  <to>
                    <xdr:col>11</xdr:col>
                    <xdr:colOff>114300</xdr:colOff>
                    <xdr:row>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A1:S180"/>
  <sheetViews>
    <sheetView showGridLines="0" showRowColHeaders="0" topLeftCell="G1" zoomScale="95" zoomScaleNormal="95" workbookViewId="0">
      <pane xSplit="1" ySplit="3" topLeftCell="H4" activePane="bottomRight" state="frozen"/>
      <selection activeCell="G1" sqref="G1"/>
      <selection pane="topRight" activeCell="H1" sqref="H1"/>
      <selection pane="bottomLeft" activeCell="G4" sqref="G4"/>
      <selection pane="bottomRight" activeCell="H4" sqref="H4"/>
    </sheetView>
  </sheetViews>
  <sheetFormatPr defaultColWidth="9.1328125" defaultRowHeight="12.75" x14ac:dyDescent="0.35"/>
  <cols>
    <col min="1" max="6" width="10.73046875" style="76" customWidth="1"/>
    <col min="7" max="7" width="3.265625" style="76" customWidth="1"/>
    <col min="8" max="8" width="17" style="18" customWidth="1"/>
    <col min="9" max="10" width="13.86328125" style="18" customWidth="1"/>
    <col min="11" max="11" width="11.1328125" style="26" customWidth="1"/>
    <col min="12" max="12" width="11.1328125" style="58" customWidth="1"/>
    <col min="13" max="17" width="11.1328125" style="18" customWidth="1"/>
    <col min="18" max="16384" width="9.1328125" style="18"/>
  </cols>
  <sheetData>
    <row r="1" spans="2:19" ht="21.75" x14ac:dyDescent="0.65">
      <c r="H1" s="92" t="s">
        <v>195</v>
      </c>
      <c r="I1" s="92"/>
      <c r="J1" s="92"/>
      <c r="K1" s="92"/>
      <c r="L1" s="92"/>
      <c r="M1" s="92"/>
      <c r="N1" s="92"/>
      <c r="O1" s="92"/>
      <c r="P1" s="92"/>
      <c r="Q1" s="92"/>
      <c r="R1" s="19"/>
      <c r="S1" s="19"/>
    </row>
    <row r="2" spans="2:19" ht="14.25" x14ac:dyDescent="0.45">
      <c r="H2" s="93" t="s">
        <v>84</v>
      </c>
      <c r="I2" s="93"/>
      <c r="J2" s="93"/>
      <c r="K2" s="93"/>
      <c r="L2" s="93"/>
      <c r="M2" s="93"/>
      <c r="N2" s="93"/>
      <c r="O2" s="93"/>
      <c r="P2" s="93"/>
      <c r="Q2" s="93"/>
      <c r="R2" s="20"/>
      <c r="S2" s="20"/>
    </row>
    <row r="3" spans="2:19" x14ac:dyDescent="0.35">
      <c r="H3" s="89" t="s">
        <v>196</v>
      </c>
      <c r="I3" s="89"/>
      <c r="J3" s="89"/>
      <c r="K3" s="89"/>
      <c r="L3" s="89"/>
      <c r="M3" s="89"/>
      <c r="N3" s="89"/>
      <c r="O3" s="89"/>
      <c r="P3" s="89"/>
      <c r="Q3" s="89"/>
      <c r="R3" s="21"/>
      <c r="S3" s="21"/>
    </row>
    <row r="4" spans="2:19" ht="12" customHeight="1" x14ac:dyDescent="0.35">
      <c r="K4" s="61">
        <v>1</v>
      </c>
      <c r="L4" s="59" t="s">
        <v>128</v>
      </c>
      <c r="M4" s="62"/>
      <c r="N4" s="59"/>
      <c r="O4" s="62"/>
    </row>
    <row r="5" spans="2:19" ht="12" customHeight="1" x14ac:dyDescent="0.35">
      <c r="K5" s="61">
        <v>2</v>
      </c>
      <c r="L5" s="59" t="s">
        <v>188</v>
      </c>
      <c r="M5" s="62"/>
      <c r="N5" s="59"/>
      <c r="O5" s="62"/>
    </row>
    <row r="6" spans="2:19" ht="12" customHeight="1" x14ac:dyDescent="0.35">
      <c r="K6" s="61">
        <v>3</v>
      </c>
      <c r="L6" s="59" t="s">
        <v>160</v>
      </c>
      <c r="M6" s="62"/>
      <c r="N6" s="59"/>
      <c r="O6" s="62"/>
    </row>
    <row r="7" spans="2:19" ht="13.15" x14ac:dyDescent="0.4">
      <c r="H7" s="22" t="s">
        <v>183</v>
      </c>
      <c r="I7" s="23">
        <v>23</v>
      </c>
      <c r="K7" s="61">
        <v>4</v>
      </c>
      <c r="L7" s="59" t="s">
        <v>145</v>
      </c>
      <c r="M7" s="62"/>
      <c r="N7" s="59"/>
      <c r="O7" s="62"/>
    </row>
    <row r="8" spans="2:19" ht="13.15" x14ac:dyDescent="0.4">
      <c r="H8" s="22" t="s">
        <v>92</v>
      </c>
      <c r="K8" s="61">
        <v>5</v>
      </c>
      <c r="L8" s="59" t="s">
        <v>99</v>
      </c>
      <c r="M8" s="62"/>
      <c r="N8" s="59"/>
      <c r="O8" s="62"/>
    </row>
    <row r="9" spans="2:19" ht="34.5" customHeight="1" x14ac:dyDescent="0.35">
      <c r="C9" s="77" t="s">
        <v>87</v>
      </c>
      <c r="E9" s="78" t="s">
        <v>88</v>
      </c>
      <c r="F9" s="78" t="s">
        <v>90</v>
      </c>
      <c r="G9" s="78" t="s">
        <v>89</v>
      </c>
      <c r="H9" s="24" t="s">
        <v>91</v>
      </c>
      <c r="I9" s="25" t="str">
        <f>CONCATENATE("Number of recent settlers who speak ",INDEX(L4:L174,I7))</f>
        <v>Number of recent settlers who speak Dari</v>
      </c>
      <c r="J9" s="25" t="str">
        <f>CONCATENATE("Per cent of all recent settlers who speak ",INDEX(L4:L174,I7))</f>
        <v>Per cent of all recent settlers who speak Dari</v>
      </c>
      <c r="K9" s="61">
        <v>6</v>
      </c>
      <c r="L9" s="59" t="s">
        <v>189</v>
      </c>
      <c r="M9" s="62"/>
      <c r="N9" s="59"/>
      <c r="O9" s="62"/>
    </row>
    <row r="10" spans="2:19" ht="12.75" customHeight="1" x14ac:dyDescent="0.35">
      <c r="B10" s="74">
        <v>1</v>
      </c>
      <c r="C10" s="79">
        <f>VLOOKUP(MATCH(INDEX(L4:L110,I7),Data!B5:B174,0),Data!A5:A174,1)</f>
        <v>23</v>
      </c>
      <c r="D10" s="80" t="s">
        <v>41</v>
      </c>
      <c r="E10" s="81">
        <f>VLOOKUP($C$10,Data!$A$5:$CD$110,2+$B10)</f>
        <v>0</v>
      </c>
      <c r="F10" s="82">
        <f>E10+0.000001*B10</f>
        <v>9.9999999999999995E-7</v>
      </c>
      <c r="G10" s="83">
        <f>RANK(F10,F$10:F$88)</f>
        <v>79</v>
      </c>
      <c r="H10" s="27" t="str">
        <f>VLOOKUP(MATCH(B10,G$10:G$88,0),$B$10:$E$88,3)</f>
        <v>Casey</v>
      </c>
      <c r="I10" s="28">
        <f>VLOOKUP(MATCH(B10,G$10:G$88,0),$B$10:$E$88,4)</f>
        <v>182</v>
      </c>
      <c r="J10" s="29">
        <f>I10/SUM(I$10:I$88)*100</f>
        <v>57.777777777777771</v>
      </c>
      <c r="K10" s="61">
        <v>7</v>
      </c>
      <c r="L10" s="59" t="s">
        <v>140</v>
      </c>
      <c r="M10" s="62"/>
      <c r="N10" s="59"/>
      <c r="O10" s="62"/>
    </row>
    <row r="11" spans="2:19" ht="12.75" customHeight="1" x14ac:dyDescent="0.35">
      <c r="B11" s="74">
        <v>2</v>
      </c>
      <c r="D11" s="80" t="s">
        <v>34</v>
      </c>
      <c r="E11" s="81">
        <f>VLOOKUP($C$10,Data!$A$5:$CD$110,2+$B11)</f>
        <v>0</v>
      </c>
      <c r="F11" s="82">
        <f t="shared" ref="F11:F74" si="0">E11+0.000001*B11</f>
        <v>1.9999999999999999E-6</v>
      </c>
      <c r="G11" s="83">
        <f t="shared" ref="G11:G74" si="1">RANK(F11,F$10:F$88)</f>
        <v>78</v>
      </c>
      <c r="H11" s="30" t="str">
        <f t="shared" ref="H11:H74" si="2">VLOOKUP(MATCH(B11,G$10:G$88,0),$B$10:$E$88,3)</f>
        <v>Greater Dandenong</v>
      </c>
      <c r="I11" s="31">
        <f t="shared" ref="I11:I74" si="3">VLOOKUP(MATCH(B11,G$10:G$88,0),$B$10:$E$88,4)</f>
        <v>67</v>
      </c>
      <c r="J11" s="29">
        <f t="shared" ref="J11:J74" si="4">I11/SUM(I$10:I$88)*100</f>
        <v>21.269841269841269</v>
      </c>
      <c r="K11" s="61">
        <v>8</v>
      </c>
      <c r="L11" s="59" t="s">
        <v>197</v>
      </c>
      <c r="M11" s="62"/>
      <c r="N11" s="59"/>
      <c r="O11" s="62"/>
    </row>
    <row r="12" spans="2:19" ht="12.75" customHeight="1" x14ac:dyDescent="0.35">
      <c r="B12" s="74">
        <v>3</v>
      </c>
      <c r="D12" s="80" t="s">
        <v>2</v>
      </c>
      <c r="E12" s="81">
        <f>VLOOKUP($C$10,Data!$A$5:$CD$110,2+$B12)</f>
        <v>0</v>
      </c>
      <c r="F12" s="82">
        <f t="shared" si="0"/>
        <v>3.0000000000000001E-6</v>
      </c>
      <c r="G12" s="83">
        <f t="shared" si="1"/>
        <v>77</v>
      </c>
      <c r="H12" s="30" t="str">
        <f t="shared" si="2"/>
        <v>Melbourne</v>
      </c>
      <c r="I12" s="31">
        <f t="shared" si="3"/>
        <v>14</v>
      </c>
      <c r="J12" s="29">
        <f t="shared" si="4"/>
        <v>4.4444444444444446</v>
      </c>
      <c r="K12" s="61">
        <v>9</v>
      </c>
      <c r="L12" s="59" t="s">
        <v>115</v>
      </c>
      <c r="M12" s="62"/>
      <c r="N12" s="59"/>
      <c r="O12" s="62"/>
    </row>
    <row r="13" spans="2:19" ht="12.75" customHeight="1" x14ac:dyDescent="0.35">
      <c r="B13" s="74">
        <v>4</v>
      </c>
      <c r="D13" s="80" t="s">
        <v>3</v>
      </c>
      <c r="E13" s="81">
        <f>VLOOKUP($C$10,Data!$A$5:$CD$110,2+$B13)</f>
        <v>0</v>
      </c>
      <c r="F13" s="82">
        <f t="shared" si="0"/>
        <v>3.9999999999999998E-6</v>
      </c>
      <c r="G13" s="83">
        <f t="shared" si="1"/>
        <v>76</v>
      </c>
      <c r="H13" s="30" t="str">
        <f t="shared" si="2"/>
        <v>Greater Shepparton</v>
      </c>
      <c r="I13" s="31">
        <f t="shared" si="3"/>
        <v>10</v>
      </c>
      <c r="J13" s="29">
        <f t="shared" si="4"/>
        <v>3.1746031746031744</v>
      </c>
      <c r="K13" s="61">
        <v>10</v>
      </c>
      <c r="L13" s="59" t="s">
        <v>169</v>
      </c>
      <c r="M13" s="62"/>
      <c r="N13" s="59"/>
      <c r="O13" s="62"/>
    </row>
    <row r="14" spans="2:19" ht="12.75" customHeight="1" x14ac:dyDescent="0.35">
      <c r="B14" s="74">
        <v>5</v>
      </c>
      <c r="D14" s="80" t="s">
        <v>42</v>
      </c>
      <c r="E14" s="81">
        <f>VLOOKUP($C$10,Data!$A$5:$CD$110,2+$B14)</f>
        <v>0</v>
      </c>
      <c r="F14" s="82">
        <f t="shared" si="0"/>
        <v>4.9999999999999996E-6</v>
      </c>
      <c r="G14" s="83">
        <f t="shared" si="1"/>
        <v>75</v>
      </c>
      <c r="H14" s="30" t="str">
        <f t="shared" si="2"/>
        <v>Cardinia</v>
      </c>
      <c r="I14" s="31">
        <f t="shared" si="3"/>
        <v>9</v>
      </c>
      <c r="J14" s="29">
        <f t="shared" si="4"/>
        <v>2.8571428571428572</v>
      </c>
      <c r="K14" s="61">
        <v>11</v>
      </c>
      <c r="L14" s="59" t="s">
        <v>198</v>
      </c>
      <c r="M14" s="62"/>
      <c r="N14" s="59"/>
      <c r="O14" s="62"/>
    </row>
    <row r="15" spans="2:19" ht="12.75" customHeight="1" x14ac:dyDescent="0.35">
      <c r="B15" s="74">
        <v>6</v>
      </c>
      <c r="D15" s="80" t="s">
        <v>43</v>
      </c>
      <c r="E15" s="81">
        <f>VLOOKUP($C$10,Data!$A$5:$CD$110,2+$B15)</f>
        <v>0</v>
      </c>
      <c r="F15" s="82">
        <f t="shared" si="0"/>
        <v>6.0000000000000002E-6</v>
      </c>
      <c r="G15" s="83">
        <f t="shared" si="1"/>
        <v>74</v>
      </c>
      <c r="H15" s="30" t="str">
        <f t="shared" si="2"/>
        <v>Greater Geelong</v>
      </c>
      <c r="I15" s="31">
        <f t="shared" si="3"/>
        <v>8</v>
      </c>
      <c r="J15" s="29">
        <f t="shared" si="4"/>
        <v>2.5396825396825395</v>
      </c>
      <c r="K15" s="61">
        <v>12</v>
      </c>
      <c r="L15" s="59" t="s">
        <v>172</v>
      </c>
      <c r="M15" s="62"/>
      <c r="N15" s="59"/>
      <c r="O15" s="62"/>
    </row>
    <row r="16" spans="2:19" ht="12.75" customHeight="1" x14ac:dyDescent="0.35">
      <c r="B16" s="74">
        <v>7</v>
      </c>
      <c r="D16" s="80" t="s">
        <v>4</v>
      </c>
      <c r="E16" s="81">
        <f>VLOOKUP($C$10,Data!$A$5:$CD$110,2+$B16)</f>
        <v>0</v>
      </c>
      <c r="F16" s="82">
        <f t="shared" si="0"/>
        <v>6.9999999999999999E-6</v>
      </c>
      <c r="G16" s="83">
        <f t="shared" si="1"/>
        <v>73</v>
      </c>
      <c r="H16" s="30" t="str">
        <f t="shared" si="2"/>
        <v>Swan Hill</v>
      </c>
      <c r="I16" s="31">
        <f t="shared" si="3"/>
        <v>5</v>
      </c>
      <c r="J16" s="29">
        <f t="shared" si="4"/>
        <v>1.5873015873015872</v>
      </c>
      <c r="K16" s="61">
        <v>13</v>
      </c>
      <c r="L16" s="59" t="s">
        <v>133</v>
      </c>
      <c r="M16" s="62"/>
      <c r="N16" s="59"/>
      <c r="O16" s="62"/>
    </row>
    <row r="17" spans="2:15" ht="12.75" customHeight="1" x14ac:dyDescent="0.35">
      <c r="B17" s="74">
        <v>8</v>
      </c>
      <c r="D17" s="80" t="s">
        <v>35</v>
      </c>
      <c r="E17" s="81">
        <f>VLOOKUP($C$10,Data!$A$5:$CD$110,2+$B17)</f>
        <v>0</v>
      </c>
      <c r="F17" s="82">
        <f t="shared" si="0"/>
        <v>7.9999999999999996E-6</v>
      </c>
      <c r="G17" s="83">
        <f t="shared" si="1"/>
        <v>72</v>
      </c>
      <c r="H17" s="30" t="str">
        <f t="shared" si="2"/>
        <v>Moonee Valley</v>
      </c>
      <c r="I17" s="31">
        <f t="shared" si="3"/>
        <v>5</v>
      </c>
      <c r="J17" s="29">
        <f t="shared" si="4"/>
        <v>1.5873015873015872</v>
      </c>
      <c r="K17" s="61">
        <v>14</v>
      </c>
      <c r="L17" s="59" t="s">
        <v>210</v>
      </c>
      <c r="M17" s="62"/>
      <c r="N17" s="59"/>
      <c r="O17" s="62"/>
    </row>
    <row r="18" spans="2:15" ht="12.75" customHeight="1" x14ac:dyDescent="0.35">
      <c r="B18" s="74">
        <v>9</v>
      </c>
      <c r="D18" s="80" t="s">
        <v>5</v>
      </c>
      <c r="E18" s="81">
        <f>VLOOKUP($C$10,Data!$A$5:$CD$110,2+$B18)</f>
        <v>0</v>
      </c>
      <c r="F18" s="82">
        <f t="shared" si="0"/>
        <v>9.0000000000000002E-6</v>
      </c>
      <c r="G18" s="83">
        <f t="shared" si="1"/>
        <v>71</v>
      </c>
      <c r="H18" s="30" t="str">
        <f t="shared" si="2"/>
        <v>Whittlesea</v>
      </c>
      <c r="I18" s="31">
        <f t="shared" si="3"/>
        <v>4</v>
      </c>
      <c r="J18" s="29">
        <f t="shared" si="4"/>
        <v>1.2698412698412698</v>
      </c>
      <c r="K18" s="61">
        <v>15</v>
      </c>
      <c r="L18" s="59" t="s">
        <v>98</v>
      </c>
      <c r="M18" s="62"/>
      <c r="N18" s="59"/>
      <c r="O18" s="62"/>
    </row>
    <row r="19" spans="2:15" ht="12.75" customHeight="1" x14ac:dyDescent="0.35">
      <c r="B19" s="74">
        <v>10</v>
      </c>
      <c r="D19" s="80" t="s">
        <v>6</v>
      </c>
      <c r="E19" s="81">
        <f>VLOOKUP($C$10,Data!$A$5:$CD$110,2+$B19)</f>
        <v>4</v>
      </c>
      <c r="F19" s="82">
        <f t="shared" si="0"/>
        <v>4.0000099999999996</v>
      </c>
      <c r="G19" s="83">
        <f t="shared" si="1"/>
        <v>11</v>
      </c>
      <c r="H19" s="30" t="str">
        <f t="shared" si="2"/>
        <v>Hume</v>
      </c>
      <c r="I19" s="31">
        <f t="shared" si="3"/>
        <v>4</v>
      </c>
      <c r="J19" s="29">
        <f t="shared" si="4"/>
        <v>1.2698412698412698</v>
      </c>
      <c r="K19" s="61">
        <v>16</v>
      </c>
      <c r="L19" s="59" t="s">
        <v>175</v>
      </c>
      <c r="M19" s="62"/>
      <c r="N19" s="59"/>
      <c r="O19" s="62"/>
    </row>
    <row r="20" spans="2:15" ht="12.75" customHeight="1" x14ac:dyDescent="0.35">
      <c r="B20" s="74">
        <v>11</v>
      </c>
      <c r="D20" s="80" t="s">
        <v>44</v>
      </c>
      <c r="E20" s="81">
        <f>VLOOKUP($C$10,Data!$A$5:$CD$110,2+$B20)</f>
        <v>0</v>
      </c>
      <c r="F20" s="82">
        <f t="shared" si="0"/>
        <v>1.1E-5</v>
      </c>
      <c r="G20" s="83">
        <f t="shared" si="1"/>
        <v>70</v>
      </c>
      <c r="H20" s="30" t="str">
        <f t="shared" si="2"/>
        <v>Brimbank</v>
      </c>
      <c r="I20" s="31">
        <f t="shared" si="3"/>
        <v>4</v>
      </c>
      <c r="J20" s="29">
        <f t="shared" si="4"/>
        <v>1.2698412698412698</v>
      </c>
      <c r="K20" s="61">
        <v>17</v>
      </c>
      <c r="L20" s="59" t="s">
        <v>142</v>
      </c>
      <c r="M20" s="62"/>
      <c r="N20" s="59"/>
      <c r="O20" s="62"/>
    </row>
    <row r="21" spans="2:15" ht="12.75" customHeight="1" x14ac:dyDescent="0.35">
      <c r="B21" s="74">
        <v>12</v>
      </c>
      <c r="D21" s="80" t="s">
        <v>45</v>
      </c>
      <c r="E21" s="81">
        <f>VLOOKUP($C$10,Data!$A$5:$CD$110,2+$B21)</f>
        <v>0</v>
      </c>
      <c r="F21" s="82">
        <f t="shared" si="0"/>
        <v>1.2E-5</v>
      </c>
      <c r="G21" s="83">
        <f t="shared" si="1"/>
        <v>69</v>
      </c>
      <c r="H21" s="30" t="str">
        <f t="shared" si="2"/>
        <v>Melton</v>
      </c>
      <c r="I21" s="31">
        <f t="shared" si="3"/>
        <v>3</v>
      </c>
      <c r="J21" s="29">
        <f t="shared" si="4"/>
        <v>0.95238095238095244</v>
      </c>
      <c r="K21" s="61">
        <v>18</v>
      </c>
      <c r="L21" s="59" t="s">
        <v>159</v>
      </c>
      <c r="M21" s="62"/>
      <c r="N21" s="59"/>
      <c r="O21" s="62"/>
    </row>
    <row r="22" spans="2:15" ht="12.75" customHeight="1" x14ac:dyDescent="0.35">
      <c r="B22" s="74">
        <v>13</v>
      </c>
      <c r="D22" s="80" t="s">
        <v>46</v>
      </c>
      <c r="E22" s="81">
        <f>VLOOKUP($C$10,Data!$A$5:$CD$110,2+$B22)</f>
        <v>9</v>
      </c>
      <c r="F22" s="82">
        <f t="shared" si="0"/>
        <v>9.0000129999999992</v>
      </c>
      <c r="G22" s="83">
        <f t="shared" si="1"/>
        <v>5</v>
      </c>
      <c r="H22" s="30" t="str">
        <f t="shared" si="2"/>
        <v>Yarriambiack</v>
      </c>
      <c r="I22" s="31">
        <f t="shared" si="3"/>
        <v>0</v>
      </c>
      <c r="J22" s="29">
        <f t="shared" si="4"/>
        <v>0</v>
      </c>
      <c r="K22" s="61">
        <v>19</v>
      </c>
      <c r="L22" s="59" t="s">
        <v>108</v>
      </c>
      <c r="M22" s="62"/>
      <c r="N22" s="59"/>
      <c r="O22" s="62"/>
    </row>
    <row r="23" spans="2:15" ht="12.75" customHeight="1" x14ac:dyDescent="0.35">
      <c r="B23" s="74">
        <v>14</v>
      </c>
      <c r="D23" s="80" t="s">
        <v>7</v>
      </c>
      <c r="E23" s="81">
        <f>VLOOKUP($C$10,Data!$A$5:$CD$110,2+$B23)</f>
        <v>182</v>
      </c>
      <c r="F23" s="82">
        <f t="shared" si="0"/>
        <v>182.00001399999999</v>
      </c>
      <c r="G23" s="83">
        <f t="shared" si="1"/>
        <v>1</v>
      </c>
      <c r="H23" s="30" t="str">
        <f t="shared" si="2"/>
        <v>Yarra Ranges</v>
      </c>
      <c r="I23" s="31">
        <f t="shared" si="3"/>
        <v>0</v>
      </c>
      <c r="J23" s="29">
        <f t="shared" si="4"/>
        <v>0</v>
      </c>
      <c r="K23" s="61">
        <v>20</v>
      </c>
      <c r="L23" s="59" t="s">
        <v>199</v>
      </c>
      <c r="M23" s="62"/>
      <c r="N23" s="59"/>
      <c r="O23" s="62"/>
    </row>
    <row r="24" spans="2:15" ht="12.75" customHeight="1" x14ac:dyDescent="0.35">
      <c r="B24" s="74">
        <v>15</v>
      </c>
      <c r="D24" s="80" t="s">
        <v>47</v>
      </c>
      <c r="E24" s="81">
        <f>VLOOKUP($C$10,Data!$A$5:$CD$110,2+$B24)</f>
        <v>0</v>
      </c>
      <c r="F24" s="82">
        <f t="shared" si="0"/>
        <v>1.4999999999999999E-5</v>
      </c>
      <c r="G24" s="83">
        <f t="shared" si="1"/>
        <v>68</v>
      </c>
      <c r="H24" s="30" t="str">
        <f t="shared" si="2"/>
        <v>Yarra</v>
      </c>
      <c r="I24" s="31">
        <f t="shared" si="3"/>
        <v>0</v>
      </c>
      <c r="J24" s="29">
        <f t="shared" si="4"/>
        <v>0</v>
      </c>
      <c r="K24" s="61">
        <v>21</v>
      </c>
      <c r="L24" s="59" t="s">
        <v>174</v>
      </c>
      <c r="M24" s="62"/>
      <c r="N24" s="59"/>
      <c r="O24" s="62"/>
    </row>
    <row r="25" spans="2:15" ht="12.75" customHeight="1" x14ac:dyDescent="0.35">
      <c r="B25" s="74">
        <v>16</v>
      </c>
      <c r="D25" s="80" t="s">
        <v>48</v>
      </c>
      <c r="E25" s="81">
        <f>VLOOKUP($C$10,Data!$A$5:$CD$110,2+$B25)</f>
        <v>0</v>
      </c>
      <c r="F25" s="82">
        <f t="shared" si="0"/>
        <v>1.5999999999999999E-5</v>
      </c>
      <c r="G25" s="83">
        <f t="shared" si="1"/>
        <v>67</v>
      </c>
      <c r="H25" s="30" t="str">
        <f t="shared" si="2"/>
        <v>Wyndham</v>
      </c>
      <c r="I25" s="31">
        <f t="shared" si="3"/>
        <v>0</v>
      </c>
      <c r="J25" s="29">
        <f t="shared" si="4"/>
        <v>0</v>
      </c>
      <c r="K25" s="61">
        <v>22</v>
      </c>
      <c r="L25" s="59" t="s">
        <v>170</v>
      </c>
      <c r="M25" s="62"/>
      <c r="N25" s="59"/>
      <c r="O25" s="62"/>
    </row>
    <row r="26" spans="2:15" ht="12.75" customHeight="1" x14ac:dyDescent="0.35">
      <c r="B26" s="74">
        <v>17</v>
      </c>
      <c r="D26" s="80" t="s">
        <v>49</v>
      </c>
      <c r="E26" s="81">
        <f>VLOOKUP($C$10,Data!$A$5:$CD$110,2+$B26)</f>
        <v>0</v>
      </c>
      <c r="F26" s="82">
        <f t="shared" si="0"/>
        <v>1.7E-5</v>
      </c>
      <c r="G26" s="83">
        <f t="shared" si="1"/>
        <v>66</v>
      </c>
      <c r="H26" s="30" t="str">
        <f t="shared" si="2"/>
        <v>Wodonga</v>
      </c>
      <c r="I26" s="31">
        <f t="shared" si="3"/>
        <v>0</v>
      </c>
      <c r="J26" s="29">
        <f t="shared" si="4"/>
        <v>0</v>
      </c>
      <c r="K26" s="61">
        <v>23</v>
      </c>
      <c r="L26" s="59" t="s">
        <v>122</v>
      </c>
      <c r="M26" s="62"/>
      <c r="N26" s="59"/>
      <c r="O26" s="62"/>
    </row>
    <row r="27" spans="2:15" ht="12.75" customHeight="1" x14ac:dyDescent="0.35">
      <c r="B27" s="74">
        <v>18</v>
      </c>
      <c r="D27" s="80" t="s">
        <v>8</v>
      </c>
      <c r="E27" s="81">
        <f>VLOOKUP($C$10,Data!$A$5:$CD$110,2+$B27)</f>
        <v>0</v>
      </c>
      <c r="F27" s="82">
        <f t="shared" si="0"/>
        <v>1.8E-5</v>
      </c>
      <c r="G27" s="83">
        <f t="shared" si="1"/>
        <v>65</v>
      </c>
      <c r="H27" s="30" t="str">
        <f t="shared" si="2"/>
        <v>Whitehorse</v>
      </c>
      <c r="I27" s="31">
        <f t="shared" si="3"/>
        <v>0</v>
      </c>
      <c r="J27" s="29">
        <f t="shared" si="4"/>
        <v>0</v>
      </c>
      <c r="K27" s="61">
        <v>24</v>
      </c>
      <c r="L27" s="59" t="s">
        <v>176</v>
      </c>
      <c r="M27" s="62"/>
      <c r="N27" s="59"/>
      <c r="O27" s="62"/>
    </row>
    <row r="28" spans="2:15" ht="12.75" customHeight="1" x14ac:dyDescent="0.35">
      <c r="B28" s="74">
        <v>19</v>
      </c>
      <c r="D28" s="80" t="s">
        <v>50</v>
      </c>
      <c r="E28" s="81">
        <f>VLOOKUP($C$10,Data!$A$5:$CD$110,2+$B28)</f>
        <v>0</v>
      </c>
      <c r="F28" s="82">
        <f t="shared" si="0"/>
        <v>1.8999999999999998E-5</v>
      </c>
      <c r="G28" s="83">
        <f t="shared" si="1"/>
        <v>64</v>
      </c>
      <c r="H28" s="30" t="s">
        <v>93</v>
      </c>
      <c r="I28" s="31">
        <f t="shared" si="3"/>
        <v>0</v>
      </c>
      <c r="J28" s="29">
        <f t="shared" si="4"/>
        <v>0</v>
      </c>
      <c r="K28" s="61">
        <v>25</v>
      </c>
      <c r="L28" s="59" t="s">
        <v>162</v>
      </c>
      <c r="M28" s="62"/>
      <c r="N28" s="59"/>
      <c r="O28" s="62"/>
    </row>
    <row r="29" spans="2:15" ht="12.75" customHeight="1" x14ac:dyDescent="0.35">
      <c r="B29" s="74">
        <v>20</v>
      </c>
      <c r="D29" s="80" t="s">
        <v>9</v>
      </c>
      <c r="E29" s="81">
        <f>VLOOKUP($C$10,Data!$A$5:$CD$110,2+$B29)</f>
        <v>0</v>
      </c>
      <c r="F29" s="82">
        <f t="shared" si="0"/>
        <v>1.9999999999999998E-5</v>
      </c>
      <c r="G29" s="83">
        <f t="shared" si="1"/>
        <v>63</v>
      </c>
      <c r="H29" s="30" t="str">
        <f t="shared" si="2"/>
        <v>Wellington</v>
      </c>
      <c r="I29" s="31">
        <f t="shared" si="3"/>
        <v>0</v>
      </c>
      <c r="J29" s="29">
        <f t="shared" si="4"/>
        <v>0</v>
      </c>
      <c r="K29" s="61">
        <v>26</v>
      </c>
      <c r="L29" s="59" t="s">
        <v>134</v>
      </c>
      <c r="M29" s="62"/>
      <c r="N29" s="59"/>
      <c r="O29" s="62"/>
    </row>
    <row r="30" spans="2:15" ht="12.75" customHeight="1" x14ac:dyDescent="0.35">
      <c r="B30" s="74">
        <v>21</v>
      </c>
      <c r="D30" s="80" t="s">
        <v>51</v>
      </c>
      <c r="E30" s="81">
        <f>VLOOKUP($C$10,Data!$A$5:$CD$110,2+$B30)</f>
        <v>0</v>
      </c>
      <c r="F30" s="82">
        <f t="shared" si="0"/>
        <v>2.0999999999999999E-5</v>
      </c>
      <c r="G30" s="83">
        <f t="shared" si="1"/>
        <v>62</v>
      </c>
      <c r="H30" s="30" t="str">
        <f t="shared" si="2"/>
        <v>Warrnambool</v>
      </c>
      <c r="I30" s="31">
        <f t="shared" si="3"/>
        <v>0</v>
      </c>
      <c r="J30" s="29">
        <f t="shared" si="4"/>
        <v>0</v>
      </c>
      <c r="K30" s="61">
        <v>27</v>
      </c>
      <c r="L30" s="59" t="s">
        <v>96</v>
      </c>
      <c r="M30" s="62"/>
      <c r="N30" s="59"/>
      <c r="O30" s="62"/>
    </row>
    <row r="31" spans="2:15" ht="12.75" customHeight="1" x14ac:dyDescent="0.35">
      <c r="B31" s="74">
        <v>22</v>
      </c>
      <c r="D31" s="80" t="s">
        <v>10</v>
      </c>
      <c r="E31" s="81">
        <f>VLOOKUP($C$10,Data!$A$5:$CD$110,2+$B31)</f>
        <v>0</v>
      </c>
      <c r="F31" s="82">
        <f t="shared" si="0"/>
        <v>2.1999999999999999E-5</v>
      </c>
      <c r="G31" s="83">
        <f t="shared" si="1"/>
        <v>61</v>
      </c>
      <c r="H31" s="30" t="str">
        <f t="shared" si="2"/>
        <v>Wangaratta</v>
      </c>
      <c r="I31" s="31">
        <f t="shared" si="3"/>
        <v>0</v>
      </c>
      <c r="J31" s="29">
        <f t="shared" si="4"/>
        <v>0</v>
      </c>
      <c r="K31" s="61">
        <v>28</v>
      </c>
      <c r="L31" s="59" t="s">
        <v>161</v>
      </c>
      <c r="M31" s="62"/>
      <c r="N31" s="59"/>
      <c r="O31" s="62"/>
    </row>
    <row r="32" spans="2:15" ht="12.75" customHeight="1" x14ac:dyDescent="0.35">
      <c r="B32" s="74">
        <v>23</v>
      </c>
      <c r="D32" s="80" t="s">
        <v>52</v>
      </c>
      <c r="E32" s="81">
        <f>VLOOKUP($C$10,Data!$A$5:$CD$110,2+$B32)</f>
        <v>0</v>
      </c>
      <c r="F32" s="82">
        <f t="shared" si="0"/>
        <v>2.3E-5</v>
      </c>
      <c r="G32" s="83">
        <f t="shared" si="1"/>
        <v>60</v>
      </c>
      <c r="H32" s="30" t="str">
        <f t="shared" si="2"/>
        <v>Towong</v>
      </c>
      <c r="I32" s="31">
        <f t="shared" si="3"/>
        <v>0</v>
      </c>
      <c r="J32" s="29">
        <f t="shared" si="4"/>
        <v>0</v>
      </c>
      <c r="K32" s="61">
        <v>29</v>
      </c>
      <c r="L32" s="59" t="s">
        <v>200</v>
      </c>
      <c r="M32" s="62"/>
      <c r="N32" s="59"/>
      <c r="O32" s="62"/>
    </row>
    <row r="33" spans="2:15" ht="12.75" customHeight="1" x14ac:dyDescent="0.35">
      <c r="B33" s="74">
        <v>24</v>
      </c>
      <c r="D33" s="80" t="s">
        <v>53</v>
      </c>
      <c r="E33" s="81">
        <f>VLOOKUP($C$10,Data!$A$5:$CD$110,2+$B33)</f>
        <v>0</v>
      </c>
      <c r="F33" s="82">
        <f t="shared" si="0"/>
        <v>2.4000000000000001E-5</v>
      </c>
      <c r="G33" s="83">
        <f t="shared" si="1"/>
        <v>59</v>
      </c>
      <c r="H33" s="30" t="str">
        <f t="shared" si="2"/>
        <v>Surf Coast</v>
      </c>
      <c r="I33" s="31">
        <f t="shared" si="3"/>
        <v>0</v>
      </c>
      <c r="J33" s="29">
        <f t="shared" si="4"/>
        <v>0</v>
      </c>
      <c r="K33" s="61">
        <v>30</v>
      </c>
      <c r="L33" s="59" t="s">
        <v>113</v>
      </c>
      <c r="M33" s="62"/>
      <c r="N33" s="59"/>
      <c r="O33" s="62"/>
    </row>
    <row r="34" spans="2:15" ht="12.75" customHeight="1" x14ac:dyDescent="0.35">
      <c r="B34" s="74">
        <v>25</v>
      </c>
      <c r="D34" s="80" t="s">
        <v>11</v>
      </c>
      <c r="E34" s="81">
        <f>VLOOKUP($C$10,Data!$A$5:$CD$110,2+$B34)</f>
        <v>0</v>
      </c>
      <c r="F34" s="82">
        <f t="shared" si="0"/>
        <v>2.4999999999999998E-5</v>
      </c>
      <c r="G34" s="83">
        <f t="shared" si="1"/>
        <v>58</v>
      </c>
      <c r="H34" s="30" t="str">
        <f t="shared" si="2"/>
        <v>Strathbogie</v>
      </c>
      <c r="I34" s="31">
        <f t="shared" si="3"/>
        <v>0</v>
      </c>
      <c r="J34" s="29">
        <f t="shared" si="4"/>
        <v>0</v>
      </c>
      <c r="K34" s="61">
        <v>31</v>
      </c>
      <c r="L34" s="59" t="s">
        <v>164</v>
      </c>
      <c r="M34" s="62"/>
      <c r="N34" s="59"/>
      <c r="O34" s="62"/>
    </row>
    <row r="35" spans="2:15" ht="12.75" customHeight="1" x14ac:dyDescent="0.35">
      <c r="B35" s="74">
        <v>26</v>
      </c>
      <c r="D35" s="80" t="s">
        <v>12</v>
      </c>
      <c r="E35" s="81">
        <f>VLOOKUP($C$10,Data!$A$5:$CD$110,2+$B35)</f>
        <v>67</v>
      </c>
      <c r="F35" s="82">
        <f t="shared" si="0"/>
        <v>67.000026000000005</v>
      </c>
      <c r="G35" s="83">
        <f t="shared" si="1"/>
        <v>2</v>
      </c>
      <c r="H35" s="30" t="str">
        <f t="shared" si="2"/>
        <v>Stonnington</v>
      </c>
      <c r="I35" s="31">
        <f t="shared" si="3"/>
        <v>0</v>
      </c>
      <c r="J35" s="29">
        <f t="shared" si="4"/>
        <v>0</v>
      </c>
      <c r="K35" s="61">
        <v>32</v>
      </c>
      <c r="L35" s="59" t="s">
        <v>112</v>
      </c>
      <c r="M35" s="62"/>
      <c r="N35" s="59"/>
      <c r="O35" s="62"/>
    </row>
    <row r="36" spans="2:15" ht="12.75" customHeight="1" x14ac:dyDescent="0.35">
      <c r="B36" s="74">
        <v>27</v>
      </c>
      <c r="D36" s="80" t="s">
        <v>13</v>
      </c>
      <c r="E36" s="81">
        <f>VLOOKUP($C$10,Data!$A$5:$CD$110,2+$B36)</f>
        <v>8</v>
      </c>
      <c r="F36" s="82">
        <f t="shared" si="0"/>
        <v>8.0000269999999993</v>
      </c>
      <c r="G36" s="83">
        <f t="shared" si="1"/>
        <v>6</v>
      </c>
      <c r="H36" s="30" t="str">
        <f t="shared" si="2"/>
        <v>Southern Grampians</v>
      </c>
      <c r="I36" s="31">
        <f t="shared" si="3"/>
        <v>0</v>
      </c>
      <c r="J36" s="29">
        <f t="shared" si="4"/>
        <v>0</v>
      </c>
      <c r="K36" s="61">
        <v>33</v>
      </c>
      <c r="L36" s="59" t="s">
        <v>119</v>
      </c>
      <c r="M36" s="62"/>
      <c r="N36" s="59"/>
      <c r="O36" s="62"/>
    </row>
    <row r="37" spans="2:15" ht="12.75" customHeight="1" x14ac:dyDescent="0.35">
      <c r="B37" s="74">
        <v>28</v>
      </c>
      <c r="D37" s="80" t="s">
        <v>14</v>
      </c>
      <c r="E37" s="81">
        <f>VLOOKUP($C$10,Data!$A$5:$CD$110,2+$B37)</f>
        <v>10</v>
      </c>
      <c r="F37" s="82">
        <f t="shared" si="0"/>
        <v>10.000028</v>
      </c>
      <c r="G37" s="83">
        <f t="shared" si="1"/>
        <v>4</v>
      </c>
      <c r="H37" s="30" t="str">
        <f t="shared" si="2"/>
        <v>South Gippsland</v>
      </c>
      <c r="I37" s="31">
        <f t="shared" si="3"/>
        <v>0</v>
      </c>
      <c r="J37" s="29">
        <f t="shared" si="4"/>
        <v>0</v>
      </c>
      <c r="K37" s="61">
        <v>34</v>
      </c>
      <c r="L37" s="59" t="s">
        <v>135</v>
      </c>
      <c r="M37" s="62"/>
      <c r="N37" s="59"/>
      <c r="O37" s="62"/>
    </row>
    <row r="38" spans="2:15" ht="12.75" customHeight="1" x14ac:dyDescent="0.35">
      <c r="B38" s="74">
        <v>29</v>
      </c>
      <c r="D38" s="80" t="s">
        <v>54</v>
      </c>
      <c r="E38" s="81">
        <f>VLOOKUP($C$10,Data!$A$5:$CD$110,2+$B38)</f>
        <v>0</v>
      </c>
      <c r="F38" s="82">
        <f t="shared" si="0"/>
        <v>2.9E-5</v>
      </c>
      <c r="G38" s="83">
        <f t="shared" si="1"/>
        <v>57</v>
      </c>
      <c r="H38" s="30" t="str">
        <f t="shared" si="2"/>
        <v>Queenscliffe</v>
      </c>
      <c r="I38" s="31">
        <f t="shared" si="3"/>
        <v>0</v>
      </c>
      <c r="J38" s="29">
        <f t="shared" si="4"/>
        <v>0</v>
      </c>
      <c r="K38" s="61">
        <v>35</v>
      </c>
      <c r="L38" s="59" t="s">
        <v>117</v>
      </c>
      <c r="M38" s="62"/>
      <c r="N38" s="59"/>
      <c r="O38" s="62"/>
    </row>
    <row r="39" spans="2:15" ht="12.75" customHeight="1" x14ac:dyDescent="0.35">
      <c r="B39" s="74">
        <v>30</v>
      </c>
      <c r="D39" s="80" t="s">
        <v>55</v>
      </c>
      <c r="E39" s="81">
        <f>VLOOKUP($C$10,Data!$A$5:$CD$110,2+$B39)</f>
        <v>0</v>
      </c>
      <c r="F39" s="82">
        <f t="shared" si="0"/>
        <v>2.9999999999999997E-5</v>
      </c>
      <c r="G39" s="83">
        <f t="shared" si="1"/>
        <v>56</v>
      </c>
      <c r="H39" s="30" t="str">
        <f t="shared" si="2"/>
        <v>Pyrenees</v>
      </c>
      <c r="I39" s="31">
        <f t="shared" si="3"/>
        <v>0</v>
      </c>
      <c r="J39" s="29">
        <f t="shared" si="4"/>
        <v>0</v>
      </c>
      <c r="K39" s="61">
        <v>36</v>
      </c>
      <c r="L39" s="59" t="s">
        <v>163</v>
      </c>
      <c r="M39" s="62"/>
      <c r="N39" s="59"/>
      <c r="O39" s="62"/>
    </row>
    <row r="40" spans="2:15" ht="12.75" customHeight="1" x14ac:dyDescent="0.35">
      <c r="B40" s="74">
        <v>31</v>
      </c>
      <c r="D40" s="80" t="s">
        <v>15</v>
      </c>
      <c r="E40" s="81">
        <f>VLOOKUP($C$10,Data!$A$5:$CD$110,2+$B40)</f>
        <v>0</v>
      </c>
      <c r="F40" s="82">
        <f t="shared" si="0"/>
        <v>3.1000000000000001E-5</v>
      </c>
      <c r="G40" s="83">
        <f t="shared" si="1"/>
        <v>55</v>
      </c>
      <c r="H40" s="30" t="str">
        <f t="shared" si="2"/>
        <v>Port Phillip</v>
      </c>
      <c r="I40" s="31">
        <f t="shared" si="3"/>
        <v>0</v>
      </c>
      <c r="J40" s="29">
        <f t="shared" si="4"/>
        <v>0</v>
      </c>
      <c r="K40" s="61">
        <v>37</v>
      </c>
      <c r="L40" s="59" t="s">
        <v>121</v>
      </c>
      <c r="M40" s="62"/>
      <c r="N40" s="59"/>
      <c r="O40" s="62"/>
    </row>
    <row r="41" spans="2:15" ht="12.75" customHeight="1" x14ac:dyDescent="0.35">
      <c r="B41" s="74">
        <v>32</v>
      </c>
      <c r="D41" s="80" t="s">
        <v>36</v>
      </c>
      <c r="E41" s="81">
        <f>VLOOKUP($C$10,Data!$A$5:$CD$110,2+$B41)</f>
        <v>0</v>
      </c>
      <c r="F41" s="82">
        <f t="shared" si="0"/>
        <v>3.1999999999999999E-5</v>
      </c>
      <c r="G41" s="83">
        <f t="shared" si="1"/>
        <v>54</v>
      </c>
      <c r="H41" s="30" t="str">
        <f t="shared" si="2"/>
        <v>Northern Grampians</v>
      </c>
      <c r="I41" s="31">
        <f t="shared" si="3"/>
        <v>0</v>
      </c>
      <c r="J41" s="29">
        <f t="shared" si="4"/>
        <v>0</v>
      </c>
      <c r="K41" s="61">
        <v>38</v>
      </c>
      <c r="L41" s="59" t="s">
        <v>137</v>
      </c>
      <c r="M41" s="62"/>
      <c r="N41" s="59"/>
      <c r="O41" s="62"/>
    </row>
    <row r="42" spans="2:15" ht="12.75" customHeight="1" x14ac:dyDescent="0.35">
      <c r="B42" s="74">
        <v>33</v>
      </c>
      <c r="D42" s="80" t="s">
        <v>16</v>
      </c>
      <c r="E42" s="81">
        <f>VLOOKUP($C$10,Data!$A$5:$CD$110,2+$B42)</f>
        <v>4</v>
      </c>
      <c r="F42" s="82">
        <f t="shared" si="0"/>
        <v>4.0000330000000002</v>
      </c>
      <c r="G42" s="83">
        <f t="shared" si="1"/>
        <v>10</v>
      </c>
      <c r="H42" s="30" t="str">
        <f t="shared" si="2"/>
        <v>Nillumbik</v>
      </c>
      <c r="I42" s="31">
        <f t="shared" si="3"/>
        <v>0</v>
      </c>
      <c r="J42" s="29">
        <f t="shared" si="4"/>
        <v>0</v>
      </c>
      <c r="K42" s="61">
        <v>39</v>
      </c>
      <c r="L42" s="59" t="s">
        <v>100</v>
      </c>
      <c r="M42" s="62"/>
      <c r="N42" s="59"/>
      <c r="O42" s="62"/>
    </row>
    <row r="43" spans="2:15" ht="12.75" customHeight="1" x14ac:dyDescent="0.35">
      <c r="B43" s="74">
        <v>34</v>
      </c>
      <c r="D43" s="80" t="s">
        <v>56</v>
      </c>
      <c r="E43" s="81">
        <f>VLOOKUP($C$10,Data!$A$5:$CD$110,2+$B43)</f>
        <v>0</v>
      </c>
      <c r="F43" s="82">
        <f t="shared" si="0"/>
        <v>3.4E-5</v>
      </c>
      <c r="G43" s="83">
        <f t="shared" si="1"/>
        <v>53</v>
      </c>
      <c r="H43" s="30" t="str">
        <f t="shared" si="2"/>
        <v>Murrindindi</v>
      </c>
      <c r="I43" s="31">
        <f t="shared" si="3"/>
        <v>0</v>
      </c>
      <c r="J43" s="29">
        <f t="shared" si="4"/>
        <v>0</v>
      </c>
      <c r="K43" s="61">
        <v>40</v>
      </c>
      <c r="L43" s="59" t="s">
        <v>166</v>
      </c>
      <c r="M43" s="62"/>
      <c r="N43" s="59"/>
      <c r="O43" s="62"/>
    </row>
    <row r="44" spans="2:15" ht="12.75" customHeight="1" x14ac:dyDescent="0.35">
      <c r="B44" s="74">
        <v>35</v>
      </c>
      <c r="D44" s="80" t="s">
        <v>17</v>
      </c>
      <c r="E44" s="81">
        <f>VLOOKUP($C$10,Data!$A$5:$CD$110,2+$B44)</f>
        <v>0</v>
      </c>
      <c r="F44" s="82">
        <f t="shared" si="0"/>
        <v>3.4999999999999997E-5</v>
      </c>
      <c r="G44" s="83">
        <f t="shared" si="1"/>
        <v>52</v>
      </c>
      <c r="H44" s="30" t="str">
        <f t="shared" si="2"/>
        <v>Moyne</v>
      </c>
      <c r="I44" s="31">
        <f t="shared" si="3"/>
        <v>0</v>
      </c>
      <c r="J44" s="29">
        <f t="shared" si="4"/>
        <v>0</v>
      </c>
      <c r="K44" s="61">
        <v>41</v>
      </c>
      <c r="L44" s="59" t="s">
        <v>181</v>
      </c>
      <c r="M44" s="62"/>
      <c r="N44" s="59"/>
      <c r="O44" s="62"/>
    </row>
    <row r="45" spans="2:15" ht="12.75" customHeight="1" x14ac:dyDescent="0.35">
      <c r="B45" s="74">
        <v>36</v>
      </c>
      <c r="D45" s="80" t="s">
        <v>18</v>
      </c>
      <c r="E45" s="81">
        <f>VLOOKUP($C$10,Data!$A$5:$CD$110,2+$B45)</f>
        <v>0</v>
      </c>
      <c r="F45" s="82">
        <f t="shared" si="0"/>
        <v>3.6000000000000001E-5</v>
      </c>
      <c r="G45" s="83">
        <f t="shared" si="1"/>
        <v>51</v>
      </c>
      <c r="H45" s="30" t="str">
        <f t="shared" si="2"/>
        <v>Mount Alexander</v>
      </c>
      <c r="I45" s="31">
        <f t="shared" si="3"/>
        <v>0</v>
      </c>
      <c r="J45" s="29">
        <f t="shared" si="4"/>
        <v>0</v>
      </c>
      <c r="K45" s="61">
        <v>42</v>
      </c>
      <c r="L45" s="59" t="s">
        <v>201</v>
      </c>
      <c r="M45" s="62"/>
      <c r="N45" s="59"/>
      <c r="O45" s="62"/>
    </row>
    <row r="46" spans="2:15" ht="12.75" customHeight="1" x14ac:dyDescent="0.35">
      <c r="B46" s="74">
        <v>37</v>
      </c>
      <c r="D46" s="80" t="s">
        <v>19</v>
      </c>
      <c r="E46" s="81">
        <f>VLOOKUP($C$10,Data!$A$5:$CD$110,2+$B46)</f>
        <v>0</v>
      </c>
      <c r="F46" s="82">
        <f t="shared" si="0"/>
        <v>3.6999999999999998E-5</v>
      </c>
      <c r="G46" s="83">
        <f t="shared" si="1"/>
        <v>50</v>
      </c>
      <c r="H46" s="30" t="str">
        <f t="shared" si="2"/>
        <v>Mornington Peninsula</v>
      </c>
      <c r="I46" s="31">
        <f t="shared" si="3"/>
        <v>0</v>
      </c>
      <c r="J46" s="29">
        <f t="shared" si="4"/>
        <v>0</v>
      </c>
      <c r="K46" s="61">
        <v>43</v>
      </c>
      <c r="L46" s="59" t="s">
        <v>211</v>
      </c>
      <c r="M46" s="62"/>
      <c r="N46" s="59"/>
      <c r="O46" s="62"/>
    </row>
    <row r="47" spans="2:15" ht="12.75" customHeight="1" x14ac:dyDescent="0.35">
      <c r="B47" s="74">
        <v>38</v>
      </c>
      <c r="D47" s="80" t="s">
        <v>57</v>
      </c>
      <c r="E47" s="81">
        <f>VLOOKUP($C$10,Data!$A$5:$CD$110,2+$B47)</f>
        <v>0</v>
      </c>
      <c r="F47" s="82">
        <f t="shared" si="0"/>
        <v>3.7999999999999995E-5</v>
      </c>
      <c r="G47" s="83">
        <f t="shared" si="1"/>
        <v>49</v>
      </c>
      <c r="H47" s="30" t="str">
        <f t="shared" si="2"/>
        <v>Moreland</v>
      </c>
      <c r="I47" s="31">
        <f t="shared" si="3"/>
        <v>0</v>
      </c>
      <c r="J47" s="29">
        <f t="shared" si="4"/>
        <v>0</v>
      </c>
      <c r="K47" s="61">
        <v>44</v>
      </c>
      <c r="L47" s="59" t="s">
        <v>190</v>
      </c>
      <c r="M47" s="62"/>
      <c r="N47" s="59"/>
      <c r="O47" s="62"/>
    </row>
    <row r="48" spans="2:15" ht="12.75" customHeight="1" x14ac:dyDescent="0.35">
      <c r="B48" s="74">
        <v>39</v>
      </c>
      <c r="D48" s="80" t="s">
        <v>58</v>
      </c>
      <c r="E48" s="81">
        <f>VLOOKUP($C$10,Data!$A$5:$CD$110,2+$B48)</f>
        <v>0</v>
      </c>
      <c r="F48" s="82">
        <f t="shared" si="0"/>
        <v>3.8999999999999999E-5</v>
      </c>
      <c r="G48" s="83">
        <f t="shared" si="1"/>
        <v>48</v>
      </c>
      <c r="H48" s="30" t="str">
        <f t="shared" si="2"/>
        <v>Moorabool</v>
      </c>
      <c r="I48" s="31">
        <f t="shared" si="3"/>
        <v>0</v>
      </c>
      <c r="J48" s="29">
        <f t="shared" si="4"/>
        <v>0</v>
      </c>
      <c r="K48" s="61">
        <v>45</v>
      </c>
      <c r="L48" s="59" t="s">
        <v>103</v>
      </c>
      <c r="M48" s="62"/>
      <c r="N48" s="59"/>
      <c r="O48" s="62"/>
    </row>
    <row r="49" spans="2:15" ht="12.75" customHeight="1" x14ac:dyDescent="0.35">
      <c r="B49" s="74">
        <v>40</v>
      </c>
      <c r="D49" s="80" t="s">
        <v>20</v>
      </c>
      <c r="E49" s="81">
        <f>VLOOKUP($C$10,Data!$A$5:$CD$110,2+$B49)</f>
        <v>0</v>
      </c>
      <c r="F49" s="82">
        <f t="shared" si="0"/>
        <v>3.9999999999999996E-5</v>
      </c>
      <c r="G49" s="83">
        <f t="shared" si="1"/>
        <v>47</v>
      </c>
      <c r="H49" s="30" t="str">
        <f t="shared" si="2"/>
        <v>Monash</v>
      </c>
      <c r="I49" s="31">
        <f t="shared" si="3"/>
        <v>0</v>
      </c>
      <c r="J49" s="29">
        <f t="shared" si="4"/>
        <v>0</v>
      </c>
      <c r="K49" s="61">
        <v>46</v>
      </c>
      <c r="L49" s="59" t="s">
        <v>157</v>
      </c>
      <c r="M49" s="62"/>
      <c r="N49" s="59"/>
      <c r="O49" s="62"/>
    </row>
    <row r="50" spans="2:15" ht="12.75" customHeight="1" x14ac:dyDescent="0.35">
      <c r="B50" s="74">
        <v>41</v>
      </c>
      <c r="D50" s="80" t="s">
        <v>59</v>
      </c>
      <c r="E50" s="81">
        <f>VLOOKUP($C$10,Data!$A$5:$CD$110,2+$B50)</f>
        <v>0</v>
      </c>
      <c r="F50" s="82">
        <f t="shared" si="0"/>
        <v>4.1E-5</v>
      </c>
      <c r="G50" s="83">
        <f t="shared" si="1"/>
        <v>46</v>
      </c>
      <c r="H50" s="30" t="str">
        <f t="shared" si="2"/>
        <v>Moira</v>
      </c>
      <c r="I50" s="31">
        <f t="shared" si="3"/>
        <v>0</v>
      </c>
      <c r="J50" s="29">
        <f t="shared" si="4"/>
        <v>0</v>
      </c>
      <c r="K50" s="61">
        <v>47</v>
      </c>
      <c r="L50" s="59" t="s">
        <v>127</v>
      </c>
      <c r="M50" s="62"/>
      <c r="N50" s="59"/>
      <c r="O50" s="62"/>
    </row>
    <row r="51" spans="2:15" ht="12.75" customHeight="1" x14ac:dyDescent="0.35">
      <c r="B51" s="74">
        <v>42</v>
      </c>
      <c r="D51" s="80" t="s">
        <v>21</v>
      </c>
      <c r="E51" s="81">
        <f>VLOOKUP($C$10,Data!$A$5:$CD$110,2+$B51)</f>
        <v>0</v>
      </c>
      <c r="F51" s="82">
        <f t="shared" si="0"/>
        <v>4.1999999999999998E-5</v>
      </c>
      <c r="G51" s="83">
        <f t="shared" si="1"/>
        <v>45</v>
      </c>
      <c r="H51" s="30" t="str">
        <f t="shared" si="2"/>
        <v>Mitchell</v>
      </c>
      <c r="I51" s="31">
        <f t="shared" si="3"/>
        <v>0</v>
      </c>
      <c r="J51" s="29">
        <f t="shared" si="4"/>
        <v>0</v>
      </c>
      <c r="K51" s="61">
        <v>48</v>
      </c>
      <c r="L51" s="59" t="s">
        <v>120</v>
      </c>
      <c r="M51" s="62"/>
      <c r="N51" s="59"/>
      <c r="O51" s="62"/>
    </row>
    <row r="52" spans="2:15" ht="12.75" customHeight="1" x14ac:dyDescent="0.35">
      <c r="B52" s="74">
        <v>43</v>
      </c>
      <c r="D52" s="80" t="s">
        <v>22</v>
      </c>
      <c r="E52" s="81">
        <f>VLOOKUP($C$10,Data!$A$5:$CD$110,2+$B52)</f>
        <v>0</v>
      </c>
      <c r="F52" s="82">
        <f t="shared" si="0"/>
        <v>4.2999999999999995E-5</v>
      </c>
      <c r="G52" s="83">
        <f t="shared" si="1"/>
        <v>44</v>
      </c>
      <c r="H52" s="30" t="str">
        <f t="shared" si="2"/>
        <v>Mildura</v>
      </c>
      <c r="I52" s="31">
        <f t="shared" si="3"/>
        <v>0</v>
      </c>
      <c r="J52" s="29">
        <f t="shared" si="4"/>
        <v>0</v>
      </c>
      <c r="K52" s="61">
        <v>49</v>
      </c>
      <c r="L52" s="59" t="s">
        <v>136</v>
      </c>
      <c r="M52" s="62"/>
      <c r="N52" s="59"/>
      <c r="O52" s="62"/>
    </row>
    <row r="53" spans="2:15" ht="12.75" customHeight="1" x14ac:dyDescent="0.35">
      <c r="B53" s="74">
        <v>44</v>
      </c>
      <c r="D53" s="80" t="s">
        <v>23</v>
      </c>
      <c r="E53" s="81">
        <f>VLOOKUP($C$10,Data!$A$5:$CD$110,2+$B53)</f>
        <v>14</v>
      </c>
      <c r="F53" s="82">
        <f t="shared" si="0"/>
        <v>14.000044000000001</v>
      </c>
      <c r="G53" s="83">
        <f t="shared" si="1"/>
        <v>3</v>
      </c>
      <c r="H53" s="30" t="str">
        <f t="shared" si="2"/>
        <v>Maroondah</v>
      </c>
      <c r="I53" s="31">
        <f t="shared" si="3"/>
        <v>0</v>
      </c>
      <c r="J53" s="29">
        <f t="shared" si="4"/>
        <v>0</v>
      </c>
      <c r="K53" s="61">
        <v>50</v>
      </c>
      <c r="L53" s="59" t="s">
        <v>130</v>
      </c>
      <c r="M53" s="62"/>
      <c r="N53" s="59"/>
      <c r="O53" s="62"/>
    </row>
    <row r="54" spans="2:15" ht="12.75" customHeight="1" x14ac:dyDescent="0.35">
      <c r="B54" s="74">
        <v>45</v>
      </c>
      <c r="D54" s="80" t="s">
        <v>60</v>
      </c>
      <c r="E54" s="81">
        <f>VLOOKUP($C$10,Data!$A$5:$CD$110,2+$B54)</f>
        <v>3</v>
      </c>
      <c r="F54" s="82">
        <f t="shared" si="0"/>
        <v>3.0000450000000001</v>
      </c>
      <c r="G54" s="83">
        <f t="shared" si="1"/>
        <v>12</v>
      </c>
      <c r="H54" s="30" t="str">
        <f t="shared" si="2"/>
        <v>Maribyrnong</v>
      </c>
      <c r="I54" s="31">
        <f t="shared" si="3"/>
        <v>0</v>
      </c>
      <c r="J54" s="29">
        <f t="shared" si="4"/>
        <v>0</v>
      </c>
      <c r="K54" s="61">
        <v>51</v>
      </c>
      <c r="L54" s="59" t="s">
        <v>126</v>
      </c>
      <c r="M54" s="62"/>
      <c r="N54" s="59"/>
      <c r="O54" s="62"/>
    </row>
    <row r="55" spans="2:15" ht="12.75" customHeight="1" x14ac:dyDescent="0.35">
      <c r="B55" s="74">
        <v>46</v>
      </c>
      <c r="D55" s="80" t="s">
        <v>37</v>
      </c>
      <c r="E55" s="81">
        <f>VLOOKUP($C$10,Data!$A$5:$CD$110,2+$B55)</f>
        <v>0</v>
      </c>
      <c r="F55" s="82">
        <f t="shared" si="0"/>
        <v>4.6E-5</v>
      </c>
      <c r="G55" s="83">
        <f t="shared" si="1"/>
        <v>43</v>
      </c>
      <c r="H55" s="30" t="str">
        <f t="shared" si="2"/>
        <v>Mansfield</v>
      </c>
      <c r="I55" s="31">
        <f t="shared" si="3"/>
        <v>0</v>
      </c>
      <c r="J55" s="29">
        <f t="shared" si="4"/>
        <v>0</v>
      </c>
      <c r="K55" s="61">
        <v>52</v>
      </c>
      <c r="L55" s="59" t="s">
        <v>173</v>
      </c>
      <c r="M55" s="62"/>
      <c r="N55" s="63"/>
      <c r="O55" s="62"/>
    </row>
    <row r="56" spans="2:15" ht="12.75" customHeight="1" x14ac:dyDescent="0.35">
      <c r="B56" s="74">
        <v>47</v>
      </c>
      <c r="D56" s="80" t="s">
        <v>61</v>
      </c>
      <c r="E56" s="81">
        <f>VLOOKUP($C$10,Data!$A$5:$CD$110,2+$B56)</f>
        <v>0</v>
      </c>
      <c r="F56" s="82">
        <f t="shared" si="0"/>
        <v>4.6999999999999997E-5</v>
      </c>
      <c r="G56" s="83">
        <f t="shared" si="1"/>
        <v>42</v>
      </c>
      <c r="H56" s="30" t="str">
        <f t="shared" si="2"/>
        <v>Manningham</v>
      </c>
      <c r="I56" s="31">
        <f t="shared" si="3"/>
        <v>0</v>
      </c>
      <c r="J56" s="29">
        <f t="shared" si="4"/>
        <v>0</v>
      </c>
      <c r="K56" s="61">
        <v>53</v>
      </c>
      <c r="L56" s="59" t="s">
        <v>109</v>
      </c>
      <c r="M56" s="62"/>
      <c r="N56" s="59"/>
      <c r="O56" s="62"/>
    </row>
    <row r="57" spans="2:15" ht="12.75" customHeight="1" x14ac:dyDescent="0.35">
      <c r="B57" s="74">
        <v>48</v>
      </c>
      <c r="D57" s="80" t="s">
        <v>62</v>
      </c>
      <c r="E57" s="81">
        <f>VLOOKUP($C$10,Data!$A$5:$CD$110,2+$B57)</f>
        <v>0</v>
      </c>
      <c r="F57" s="82">
        <f t="shared" si="0"/>
        <v>4.8000000000000001E-5</v>
      </c>
      <c r="G57" s="83">
        <f t="shared" si="1"/>
        <v>41</v>
      </c>
      <c r="H57" s="30" t="str">
        <f t="shared" si="2"/>
        <v>Macedon Ranges</v>
      </c>
      <c r="I57" s="31">
        <f t="shared" si="3"/>
        <v>0</v>
      </c>
      <c r="J57" s="29">
        <f t="shared" si="4"/>
        <v>0</v>
      </c>
      <c r="K57" s="61">
        <v>54</v>
      </c>
      <c r="L57" s="59" t="s">
        <v>155</v>
      </c>
      <c r="M57" s="62"/>
      <c r="N57" s="59"/>
      <c r="O57" s="62"/>
    </row>
    <row r="58" spans="2:15" ht="12.75" customHeight="1" x14ac:dyDescent="0.35">
      <c r="B58" s="74">
        <v>49</v>
      </c>
      <c r="D58" s="80" t="s">
        <v>24</v>
      </c>
      <c r="E58" s="81">
        <f>VLOOKUP($C$10,Data!$A$5:$CD$110,2+$B58)</f>
        <v>0</v>
      </c>
      <c r="F58" s="82">
        <f t="shared" si="0"/>
        <v>4.8999999999999998E-5</v>
      </c>
      <c r="G58" s="83">
        <f t="shared" si="1"/>
        <v>40</v>
      </c>
      <c r="H58" s="30" t="str">
        <f t="shared" si="2"/>
        <v>Loddon</v>
      </c>
      <c r="I58" s="31">
        <f t="shared" si="3"/>
        <v>0</v>
      </c>
      <c r="J58" s="29">
        <f t="shared" si="4"/>
        <v>0</v>
      </c>
      <c r="K58" s="61">
        <v>55</v>
      </c>
      <c r="L58" s="59" t="s">
        <v>165</v>
      </c>
      <c r="M58" s="62"/>
      <c r="N58" s="59"/>
      <c r="O58" s="62"/>
    </row>
    <row r="59" spans="2:15" ht="12.75" customHeight="1" x14ac:dyDescent="0.35">
      <c r="B59" s="74">
        <v>50</v>
      </c>
      <c r="D59" s="80" t="s">
        <v>25</v>
      </c>
      <c r="E59" s="81">
        <f>VLOOKUP($C$10,Data!$A$5:$CD$110,2+$B59)</f>
        <v>5</v>
      </c>
      <c r="F59" s="82">
        <f t="shared" si="0"/>
        <v>5.0000499999999999</v>
      </c>
      <c r="G59" s="83">
        <f t="shared" si="1"/>
        <v>8</v>
      </c>
      <c r="H59" s="30" t="str">
        <f t="shared" si="2"/>
        <v>Latrobe</v>
      </c>
      <c r="I59" s="31">
        <f t="shared" si="3"/>
        <v>0</v>
      </c>
      <c r="J59" s="29">
        <f t="shared" si="4"/>
        <v>0</v>
      </c>
      <c r="K59" s="61">
        <v>56</v>
      </c>
      <c r="L59" s="59" t="s">
        <v>148</v>
      </c>
      <c r="M59" s="62"/>
      <c r="N59" s="59"/>
      <c r="O59" s="62"/>
    </row>
    <row r="60" spans="2:15" ht="12.75" customHeight="1" x14ac:dyDescent="0.35">
      <c r="B60" s="74">
        <v>51</v>
      </c>
      <c r="D60" s="80" t="s">
        <v>63</v>
      </c>
      <c r="E60" s="81">
        <f>VLOOKUP($C$10,Data!$A$5:$CD$110,2+$B60)</f>
        <v>0</v>
      </c>
      <c r="F60" s="82">
        <f t="shared" si="0"/>
        <v>5.1E-5</v>
      </c>
      <c r="G60" s="83">
        <f t="shared" si="1"/>
        <v>39</v>
      </c>
      <c r="H60" s="30" t="str">
        <f t="shared" si="2"/>
        <v>Knox</v>
      </c>
      <c r="I60" s="31">
        <f t="shared" si="3"/>
        <v>0</v>
      </c>
      <c r="J60" s="29">
        <f t="shared" si="4"/>
        <v>0</v>
      </c>
      <c r="K60" s="61">
        <v>57</v>
      </c>
      <c r="L60" s="59" t="s">
        <v>118</v>
      </c>
      <c r="M60" s="62"/>
      <c r="N60" s="59"/>
      <c r="O60" s="62"/>
    </row>
    <row r="61" spans="2:15" ht="12.75" customHeight="1" x14ac:dyDescent="0.35">
      <c r="B61" s="74">
        <v>52</v>
      </c>
      <c r="D61" s="80" t="s">
        <v>26</v>
      </c>
      <c r="E61" s="81">
        <f>VLOOKUP($C$10,Data!$A$5:$CD$110,2+$B61)</f>
        <v>0</v>
      </c>
      <c r="F61" s="82">
        <f t="shared" si="0"/>
        <v>5.1999999999999997E-5</v>
      </c>
      <c r="G61" s="83">
        <f t="shared" si="1"/>
        <v>38</v>
      </c>
      <c r="H61" s="30" t="str">
        <f t="shared" si="2"/>
        <v>Kingston</v>
      </c>
      <c r="I61" s="31">
        <f t="shared" si="3"/>
        <v>0</v>
      </c>
      <c r="J61" s="29">
        <f t="shared" si="4"/>
        <v>0</v>
      </c>
      <c r="K61" s="61">
        <v>58</v>
      </c>
      <c r="L61" s="59" t="s">
        <v>106</v>
      </c>
      <c r="M61" s="62"/>
      <c r="N61" s="59"/>
      <c r="O61" s="62"/>
    </row>
    <row r="62" spans="2:15" ht="12.75" customHeight="1" x14ac:dyDescent="0.35">
      <c r="B62" s="74">
        <v>53</v>
      </c>
      <c r="D62" s="80" t="s">
        <v>64</v>
      </c>
      <c r="E62" s="81">
        <f>VLOOKUP($C$10,Data!$A$5:$CD$110,2+$B62)</f>
        <v>0</v>
      </c>
      <c r="F62" s="82">
        <f t="shared" si="0"/>
        <v>5.3000000000000001E-5</v>
      </c>
      <c r="G62" s="83">
        <f t="shared" si="1"/>
        <v>37</v>
      </c>
      <c r="H62" s="30" t="str">
        <f t="shared" si="2"/>
        <v>Indigo</v>
      </c>
      <c r="I62" s="31">
        <f t="shared" si="3"/>
        <v>0</v>
      </c>
      <c r="J62" s="29">
        <f t="shared" si="4"/>
        <v>0</v>
      </c>
      <c r="K62" s="61">
        <v>59</v>
      </c>
      <c r="L62" s="59" t="s">
        <v>97</v>
      </c>
      <c r="M62" s="62"/>
      <c r="N62" s="59"/>
      <c r="O62" s="62"/>
    </row>
    <row r="63" spans="2:15" ht="12.75" customHeight="1" x14ac:dyDescent="0.35">
      <c r="B63" s="74">
        <v>54</v>
      </c>
      <c r="D63" s="80" t="s">
        <v>65</v>
      </c>
      <c r="E63" s="81">
        <f>VLOOKUP($C$10,Data!$A$5:$CD$110,2+$B63)</f>
        <v>0</v>
      </c>
      <c r="F63" s="82">
        <f t="shared" si="0"/>
        <v>5.3999999999999998E-5</v>
      </c>
      <c r="G63" s="83">
        <f t="shared" si="1"/>
        <v>36</v>
      </c>
      <c r="H63" s="30" t="str">
        <f t="shared" si="2"/>
        <v>Horsham</v>
      </c>
      <c r="I63" s="31">
        <f t="shared" si="3"/>
        <v>0</v>
      </c>
      <c r="J63" s="29">
        <f t="shared" si="4"/>
        <v>0</v>
      </c>
      <c r="K63" s="61">
        <v>60</v>
      </c>
      <c r="L63" s="59" t="s">
        <v>171</v>
      </c>
      <c r="M63" s="62"/>
      <c r="N63" s="59"/>
      <c r="O63" s="62"/>
    </row>
    <row r="64" spans="2:15" ht="12.75" customHeight="1" x14ac:dyDescent="0.35">
      <c r="B64" s="74">
        <v>55</v>
      </c>
      <c r="D64" s="80" t="s">
        <v>66</v>
      </c>
      <c r="E64" s="81">
        <f>VLOOKUP($C$10,Data!$A$5:$CD$110,2+$B64)</f>
        <v>0</v>
      </c>
      <c r="F64" s="82">
        <f t="shared" si="0"/>
        <v>5.4999999999999995E-5</v>
      </c>
      <c r="G64" s="83">
        <f t="shared" si="1"/>
        <v>35</v>
      </c>
      <c r="H64" s="30" t="str">
        <f t="shared" si="2"/>
        <v>Hobsons Bay</v>
      </c>
      <c r="I64" s="31">
        <f t="shared" si="3"/>
        <v>0</v>
      </c>
      <c r="J64" s="29">
        <f t="shared" si="4"/>
        <v>0</v>
      </c>
      <c r="K64" s="61">
        <v>61</v>
      </c>
      <c r="L64" s="59" t="s">
        <v>146</v>
      </c>
      <c r="M64" s="62"/>
      <c r="N64" s="59"/>
      <c r="O64" s="62"/>
    </row>
    <row r="65" spans="2:15" ht="12.75" customHeight="1" x14ac:dyDescent="0.35">
      <c r="B65" s="74">
        <v>56</v>
      </c>
      <c r="D65" s="80" t="s">
        <v>67</v>
      </c>
      <c r="E65" s="81">
        <f>VLOOKUP($C$10,Data!$A$5:$CD$110,2+$B65)</f>
        <v>0</v>
      </c>
      <c r="F65" s="82">
        <f t="shared" si="0"/>
        <v>5.5999999999999999E-5</v>
      </c>
      <c r="G65" s="83">
        <f t="shared" si="1"/>
        <v>34</v>
      </c>
      <c r="H65" s="30" t="str">
        <f t="shared" si="2"/>
        <v>Hindmarsh</v>
      </c>
      <c r="I65" s="31">
        <f t="shared" si="3"/>
        <v>0</v>
      </c>
      <c r="J65" s="29">
        <f t="shared" si="4"/>
        <v>0</v>
      </c>
      <c r="K65" s="61">
        <v>62</v>
      </c>
      <c r="L65" s="59" t="s">
        <v>132</v>
      </c>
      <c r="M65" s="62"/>
      <c r="N65" s="59"/>
      <c r="O65" s="62"/>
    </row>
    <row r="66" spans="2:15" ht="12.75" customHeight="1" x14ac:dyDescent="0.35">
      <c r="B66" s="74">
        <v>57</v>
      </c>
      <c r="D66" s="80" t="s">
        <v>68</v>
      </c>
      <c r="E66" s="81">
        <f>VLOOKUP($C$10,Data!$A$5:$CD$110,2+$B66)</f>
        <v>0</v>
      </c>
      <c r="F66" s="82">
        <f t="shared" si="0"/>
        <v>5.6999999999999996E-5</v>
      </c>
      <c r="G66" s="83">
        <f t="shared" si="1"/>
        <v>33</v>
      </c>
      <c r="H66" s="30" t="str">
        <f t="shared" si="2"/>
        <v>Hepburn</v>
      </c>
      <c r="I66" s="31">
        <f t="shared" si="3"/>
        <v>0</v>
      </c>
      <c r="J66" s="29">
        <f t="shared" si="4"/>
        <v>0</v>
      </c>
      <c r="K66" s="61">
        <v>63</v>
      </c>
      <c r="L66" s="59" t="s">
        <v>151</v>
      </c>
      <c r="M66" s="62"/>
      <c r="N66" s="59"/>
      <c r="O66" s="62"/>
    </row>
    <row r="67" spans="2:15" ht="12.75" customHeight="1" x14ac:dyDescent="0.35">
      <c r="B67" s="74">
        <v>58</v>
      </c>
      <c r="D67" s="80" t="s">
        <v>69</v>
      </c>
      <c r="E67" s="81">
        <f>VLOOKUP($C$10,Data!$A$5:$CD$110,2+$B67)</f>
        <v>0</v>
      </c>
      <c r="F67" s="82">
        <f t="shared" si="0"/>
        <v>5.8E-5</v>
      </c>
      <c r="G67" s="83">
        <f t="shared" si="1"/>
        <v>32</v>
      </c>
      <c r="H67" s="30" t="str">
        <f t="shared" si="2"/>
        <v>Greater Bendigo</v>
      </c>
      <c r="I67" s="31">
        <f t="shared" si="3"/>
        <v>0</v>
      </c>
      <c r="J67" s="29">
        <f t="shared" si="4"/>
        <v>0</v>
      </c>
      <c r="K67" s="61">
        <v>64</v>
      </c>
      <c r="L67" s="59" t="s">
        <v>125</v>
      </c>
      <c r="M67" s="62"/>
      <c r="N67" s="59"/>
      <c r="O67" s="62"/>
    </row>
    <row r="68" spans="2:15" ht="12.75" customHeight="1" x14ac:dyDescent="0.35">
      <c r="B68" s="74">
        <v>59</v>
      </c>
      <c r="D68" s="80" t="s">
        <v>27</v>
      </c>
      <c r="E68" s="81">
        <f>VLOOKUP($C$10,Data!$A$5:$CD$110,2+$B68)</f>
        <v>0</v>
      </c>
      <c r="F68" s="82">
        <f t="shared" si="0"/>
        <v>5.8999999999999998E-5</v>
      </c>
      <c r="G68" s="83">
        <f t="shared" si="1"/>
        <v>31</v>
      </c>
      <c r="H68" s="30" t="str">
        <f t="shared" si="2"/>
        <v>Golden Plains</v>
      </c>
      <c r="I68" s="31">
        <f t="shared" si="3"/>
        <v>0</v>
      </c>
      <c r="J68" s="29">
        <f t="shared" si="4"/>
        <v>0</v>
      </c>
      <c r="K68" s="61">
        <v>65</v>
      </c>
      <c r="L68" s="59" t="s">
        <v>203</v>
      </c>
      <c r="M68" s="62"/>
      <c r="N68" s="59"/>
      <c r="O68" s="62"/>
    </row>
    <row r="69" spans="2:15" ht="12.75" customHeight="1" x14ac:dyDescent="0.35">
      <c r="B69" s="74">
        <v>60</v>
      </c>
      <c r="D69" s="80" t="s">
        <v>70</v>
      </c>
      <c r="E69" s="81">
        <f>VLOOKUP($C$10,Data!$A$5:$CD$110,2+$B69)</f>
        <v>0</v>
      </c>
      <c r="F69" s="82">
        <f t="shared" si="0"/>
        <v>5.9999999999999995E-5</v>
      </c>
      <c r="G69" s="83">
        <f t="shared" si="1"/>
        <v>30</v>
      </c>
      <c r="H69" s="30" t="str">
        <f t="shared" si="2"/>
        <v>Glenelg</v>
      </c>
      <c r="I69" s="31">
        <f t="shared" si="3"/>
        <v>0</v>
      </c>
      <c r="J69" s="29">
        <f t="shared" si="4"/>
        <v>0</v>
      </c>
      <c r="K69" s="61">
        <v>66</v>
      </c>
      <c r="L69" s="59" t="s">
        <v>177</v>
      </c>
      <c r="M69" s="62"/>
      <c r="N69" s="59"/>
      <c r="O69" s="62"/>
    </row>
    <row r="70" spans="2:15" ht="12.75" customHeight="1" x14ac:dyDescent="0.35">
      <c r="B70" s="74">
        <v>61</v>
      </c>
      <c r="D70" s="80" t="s">
        <v>80</v>
      </c>
      <c r="E70" s="81">
        <f>VLOOKUP($C$10,Data!$A$5:$CD$110,2+$B70)</f>
        <v>0</v>
      </c>
      <c r="F70" s="82">
        <f t="shared" si="0"/>
        <v>6.0999999999999999E-5</v>
      </c>
      <c r="G70" s="83">
        <f t="shared" si="1"/>
        <v>29</v>
      </c>
      <c r="H70" s="30" t="str">
        <f t="shared" si="2"/>
        <v>Glen Eira</v>
      </c>
      <c r="I70" s="31">
        <f t="shared" si="3"/>
        <v>0</v>
      </c>
      <c r="J70" s="29">
        <f t="shared" si="4"/>
        <v>0</v>
      </c>
      <c r="K70" s="61">
        <v>67</v>
      </c>
      <c r="L70" s="59" t="s">
        <v>156</v>
      </c>
      <c r="M70" s="62"/>
      <c r="N70" s="59"/>
      <c r="O70" s="62"/>
    </row>
    <row r="71" spans="2:15" ht="12.75" customHeight="1" x14ac:dyDescent="0.35">
      <c r="B71" s="74">
        <v>62</v>
      </c>
      <c r="D71" s="80" t="s">
        <v>71</v>
      </c>
      <c r="E71" s="81">
        <f>VLOOKUP($C$10,Data!$A$5:$CD$110,2+$B71)</f>
        <v>0</v>
      </c>
      <c r="F71" s="82">
        <f t="shared" si="0"/>
        <v>6.2000000000000003E-5</v>
      </c>
      <c r="G71" s="83">
        <f t="shared" si="1"/>
        <v>28</v>
      </c>
      <c r="H71" s="30" t="str">
        <f t="shared" si="2"/>
        <v>Gannawarra</v>
      </c>
      <c r="I71" s="31">
        <f t="shared" si="3"/>
        <v>0</v>
      </c>
      <c r="J71" s="29">
        <f t="shared" si="4"/>
        <v>0</v>
      </c>
      <c r="K71" s="61">
        <v>68</v>
      </c>
      <c r="L71" s="59" t="s">
        <v>168</v>
      </c>
      <c r="M71" s="62"/>
      <c r="N71" s="59"/>
      <c r="O71" s="62"/>
    </row>
    <row r="72" spans="2:15" ht="12.75" customHeight="1" x14ac:dyDescent="0.35">
      <c r="B72" s="74">
        <v>63</v>
      </c>
      <c r="D72" s="80" t="s">
        <v>72</v>
      </c>
      <c r="E72" s="81">
        <f>VLOOKUP($C$10,Data!$A$5:$CD$110,2+$B72)</f>
        <v>0</v>
      </c>
      <c r="F72" s="82">
        <f t="shared" si="0"/>
        <v>6.3E-5</v>
      </c>
      <c r="G72" s="83">
        <f t="shared" si="1"/>
        <v>27</v>
      </c>
      <c r="H72" s="30" t="str">
        <f t="shared" si="2"/>
        <v>Frankston</v>
      </c>
      <c r="I72" s="31">
        <f t="shared" si="3"/>
        <v>0</v>
      </c>
      <c r="J72" s="29">
        <f t="shared" si="4"/>
        <v>0</v>
      </c>
      <c r="K72" s="61">
        <v>69</v>
      </c>
      <c r="L72" s="59" t="s">
        <v>139</v>
      </c>
      <c r="M72" s="62"/>
      <c r="N72" s="59"/>
      <c r="O72" s="62"/>
    </row>
    <row r="73" spans="2:15" ht="12.75" customHeight="1" x14ac:dyDescent="0.35">
      <c r="B73" s="74">
        <v>64</v>
      </c>
      <c r="D73" s="80" t="s">
        <v>28</v>
      </c>
      <c r="E73" s="81">
        <f>VLOOKUP($C$10,Data!$A$5:$CD$110,2+$B73)</f>
        <v>0</v>
      </c>
      <c r="F73" s="82">
        <f t="shared" si="0"/>
        <v>6.3999999999999997E-5</v>
      </c>
      <c r="G73" s="83">
        <f t="shared" si="1"/>
        <v>26</v>
      </c>
      <c r="H73" s="30" t="str">
        <f t="shared" si="2"/>
        <v>East Gippsland</v>
      </c>
      <c r="I73" s="31">
        <f t="shared" si="3"/>
        <v>0</v>
      </c>
      <c r="J73" s="29">
        <f t="shared" si="4"/>
        <v>0</v>
      </c>
      <c r="K73" s="61">
        <v>70</v>
      </c>
      <c r="L73" s="59" t="s">
        <v>212</v>
      </c>
      <c r="M73" s="62"/>
      <c r="N73" s="59"/>
      <c r="O73" s="62"/>
    </row>
    <row r="74" spans="2:15" ht="12.75" customHeight="1" x14ac:dyDescent="0.35">
      <c r="B74" s="74">
        <v>65</v>
      </c>
      <c r="D74" s="80" t="s">
        <v>73</v>
      </c>
      <c r="E74" s="81">
        <f>VLOOKUP($C$10,Data!$A$5:$CD$110,2+$B74)</f>
        <v>0</v>
      </c>
      <c r="F74" s="82">
        <f t="shared" si="0"/>
        <v>6.4999999999999994E-5</v>
      </c>
      <c r="G74" s="83">
        <f t="shared" si="1"/>
        <v>25</v>
      </c>
      <c r="H74" s="30" t="str">
        <f t="shared" si="2"/>
        <v>Darebin</v>
      </c>
      <c r="I74" s="31">
        <f t="shared" si="3"/>
        <v>0</v>
      </c>
      <c r="J74" s="29">
        <f t="shared" si="4"/>
        <v>0</v>
      </c>
      <c r="K74" s="61">
        <v>71</v>
      </c>
      <c r="L74" s="59" t="s">
        <v>204</v>
      </c>
      <c r="M74" s="62"/>
      <c r="N74" s="59"/>
      <c r="O74" s="62"/>
    </row>
    <row r="75" spans="2:15" ht="12.75" customHeight="1" x14ac:dyDescent="0.35">
      <c r="B75" s="74">
        <v>66</v>
      </c>
      <c r="D75" s="80" t="s">
        <v>74</v>
      </c>
      <c r="E75" s="81">
        <f>VLOOKUP($C$10,Data!$A$5:$CD$110,2+$B75)</f>
        <v>0</v>
      </c>
      <c r="F75" s="82">
        <f t="shared" ref="F75:F89" si="5">E75+0.000001*B75</f>
        <v>6.5999999999999992E-5</v>
      </c>
      <c r="G75" s="83">
        <f t="shared" ref="G75:G88" si="6">RANK(F75,F$10:F$88)</f>
        <v>24</v>
      </c>
      <c r="H75" s="30" t="str">
        <f t="shared" ref="H75:H88" si="7">VLOOKUP(MATCH(B75,G$10:G$88,0),$B$10:$E$88,3)</f>
        <v>Corangamite</v>
      </c>
      <c r="I75" s="31">
        <f t="shared" ref="I75:I88" si="8">VLOOKUP(MATCH(B75,G$10:G$88,0),$B$10:$E$88,4)</f>
        <v>0</v>
      </c>
      <c r="J75" s="29">
        <f t="shared" ref="J75:J88" si="9">I75/SUM(I$10:I$88)*100</f>
        <v>0</v>
      </c>
      <c r="K75" s="61">
        <v>72</v>
      </c>
      <c r="L75" s="59" t="s">
        <v>152</v>
      </c>
      <c r="M75" s="62"/>
      <c r="N75" s="59"/>
      <c r="O75" s="62"/>
    </row>
    <row r="76" spans="2:15" ht="12.75" customHeight="1" x14ac:dyDescent="0.35">
      <c r="B76" s="74">
        <v>67</v>
      </c>
      <c r="D76" s="80" t="s">
        <v>38</v>
      </c>
      <c r="E76" s="81">
        <f>VLOOKUP($C$10,Data!$A$5:$CD$110,2+$B76)</f>
        <v>5</v>
      </c>
      <c r="F76" s="82">
        <f t="shared" si="5"/>
        <v>5.0000669999999996</v>
      </c>
      <c r="G76" s="83">
        <f t="shared" si="6"/>
        <v>7</v>
      </c>
      <c r="H76" s="30" t="str">
        <f t="shared" si="7"/>
        <v>Colac-Otway</v>
      </c>
      <c r="I76" s="31">
        <f t="shared" si="8"/>
        <v>0</v>
      </c>
      <c r="J76" s="29">
        <f t="shared" si="9"/>
        <v>0</v>
      </c>
      <c r="K76" s="61">
        <v>73</v>
      </c>
      <c r="L76" s="59" t="s">
        <v>131</v>
      </c>
      <c r="M76" s="62"/>
      <c r="N76" s="59"/>
      <c r="O76" s="62"/>
    </row>
    <row r="77" spans="2:15" ht="12.75" customHeight="1" x14ac:dyDescent="0.35">
      <c r="B77" s="74">
        <v>68</v>
      </c>
      <c r="D77" s="80" t="s">
        <v>75</v>
      </c>
      <c r="E77" s="81">
        <f>VLOOKUP($C$10,Data!$A$5:$CD$110,2+$B77)</f>
        <v>0</v>
      </c>
      <c r="F77" s="82">
        <f t="shared" si="5"/>
        <v>6.7999999999999999E-5</v>
      </c>
      <c r="G77" s="83">
        <f t="shared" si="6"/>
        <v>23</v>
      </c>
      <c r="H77" s="30" t="str">
        <f t="shared" si="7"/>
        <v>Central Goldfields</v>
      </c>
      <c r="I77" s="31">
        <f t="shared" si="8"/>
        <v>0</v>
      </c>
      <c r="J77" s="29">
        <f t="shared" si="9"/>
        <v>0</v>
      </c>
      <c r="K77" s="61">
        <v>74</v>
      </c>
      <c r="L77" s="59" t="s">
        <v>104</v>
      </c>
      <c r="M77" s="62"/>
      <c r="N77" s="59"/>
      <c r="O77" s="62"/>
    </row>
    <row r="78" spans="2:15" ht="12.75" customHeight="1" x14ac:dyDescent="0.35">
      <c r="B78" s="74">
        <v>69</v>
      </c>
      <c r="D78" s="80" t="s">
        <v>39</v>
      </c>
      <c r="E78" s="81">
        <f>VLOOKUP($C$10,Data!$A$5:$CD$110,2+$B78)</f>
        <v>0</v>
      </c>
      <c r="F78" s="82">
        <f t="shared" si="5"/>
        <v>6.8999999999999997E-5</v>
      </c>
      <c r="G78" s="83">
        <f t="shared" si="6"/>
        <v>22</v>
      </c>
      <c r="H78" s="30" t="str">
        <f t="shared" si="7"/>
        <v>Campaspe</v>
      </c>
      <c r="I78" s="31">
        <f t="shared" si="8"/>
        <v>0</v>
      </c>
      <c r="J78" s="29">
        <f t="shared" si="9"/>
        <v>0</v>
      </c>
      <c r="K78" s="61">
        <v>75</v>
      </c>
      <c r="L78" s="59" t="s">
        <v>153</v>
      </c>
      <c r="M78" s="62"/>
      <c r="N78" s="59"/>
      <c r="O78" s="62"/>
    </row>
    <row r="79" spans="2:15" ht="12.75" customHeight="1" x14ac:dyDescent="0.35">
      <c r="B79" s="74">
        <v>70</v>
      </c>
      <c r="D79" s="80" t="s">
        <v>29</v>
      </c>
      <c r="E79" s="81">
        <f>VLOOKUP($C$10,Data!$A$5:$CD$110,2+$B79)</f>
        <v>0</v>
      </c>
      <c r="F79" s="82">
        <f t="shared" si="5"/>
        <v>6.9999999999999994E-5</v>
      </c>
      <c r="G79" s="83">
        <f t="shared" si="6"/>
        <v>21</v>
      </c>
      <c r="H79" s="30" t="str">
        <f t="shared" si="7"/>
        <v>Buloke</v>
      </c>
      <c r="I79" s="31">
        <f t="shared" si="8"/>
        <v>0</v>
      </c>
      <c r="J79" s="29">
        <f t="shared" si="9"/>
        <v>0</v>
      </c>
      <c r="K79" s="61">
        <v>76</v>
      </c>
      <c r="L79" s="59" t="s">
        <v>124</v>
      </c>
      <c r="M79" s="62"/>
      <c r="N79" s="59"/>
      <c r="O79" s="62"/>
    </row>
    <row r="80" spans="2:15" ht="12.75" customHeight="1" x14ac:dyDescent="0.35">
      <c r="B80" s="74">
        <v>71</v>
      </c>
      <c r="D80" s="80" t="s">
        <v>76</v>
      </c>
      <c r="E80" s="81">
        <f>VLOOKUP($C$10,Data!$A$5:$CD$110,2+$B80)</f>
        <v>0</v>
      </c>
      <c r="F80" s="82">
        <f t="shared" si="5"/>
        <v>7.0999999999999991E-5</v>
      </c>
      <c r="G80" s="83">
        <f t="shared" si="6"/>
        <v>20</v>
      </c>
      <c r="H80" s="30" t="str">
        <f t="shared" si="7"/>
        <v>Boroondara</v>
      </c>
      <c r="I80" s="31">
        <f t="shared" si="8"/>
        <v>0</v>
      </c>
      <c r="J80" s="29">
        <f t="shared" si="9"/>
        <v>0</v>
      </c>
      <c r="K80" s="61">
        <v>77</v>
      </c>
      <c r="L80" s="59" t="s">
        <v>123</v>
      </c>
      <c r="M80" s="62"/>
      <c r="N80" s="59"/>
      <c r="O80" s="62"/>
    </row>
    <row r="81" spans="2:15" ht="12.75" customHeight="1" x14ac:dyDescent="0.35">
      <c r="B81" s="74">
        <v>72</v>
      </c>
      <c r="D81" s="80" t="s">
        <v>77</v>
      </c>
      <c r="E81" s="81">
        <f>VLOOKUP($C$10,Data!$A$5:$CD$110,2+$B81)</f>
        <v>0</v>
      </c>
      <c r="F81" s="82">
        <f t="shared" si="5"/>
        <v>7.2000000000000002E-5</v>
      </c>
      <c r="G81" s="83">
        <f t="shared" si="6"/>
        <v>19</v>
      </c>
      <c r="H81" s="30" t="str">
        <f t="shared" si="7"/>
        <v>Benalla</v>
      </c>
      <c r="I81" s="31">
        <f t="shared" si="8"/>
        <v>0</v>
      </c>
      <c r="J81" s="29">
        <f t="shared" si="9"/>
        <v>0</v>
      </c>
      <c r="K81" s="61">
        <v>78</v>
      </c>
      <c r="L81" s="59" t="s">
        <v>154</v>
      </c>
      <c r="M81" s="62"/>
      <c r="N81" s="59"/>
      <c r="O81" s="62"/>
    </row>
    <row r="82" spans="2:15" ht="12.75" customHeight="1" x14ac:dyDescent="0.35">
      <c r="B82" s="74">
        <v>73</v>
      </c>
      <c r="D82" s="80" t="s">
        <v>30</v>
      </c>
      <c r="E82" s="81">
        <f>VLOOKUP($C$10,Data!$A$5:$CD$110,2+$B82)</f>
        <v>0</v>
      </c>
      <c r="F82" s="82">
        <f t="shared" si="5"/>
        <v>7.2999999999999999E-5</v>
      </c>
      <c r="G82" s="83">
        <f t="shared" si="6"/>
        <v>18</v>
      </c>
      <c r="H82" s="30" t="str">
        <f t="shared" si="7"/>
        <v>Bayside</v>
      </c>
      <c r="I82" s="31">
        <f t="shared" si="8"/>
        <v>0</v>
      </c>
      <c r="J82" s="29">
        <f t="shared" si="9"/>
        <v>0</v>
      </c>
      <c r="K82" s="61">
        <v>79</v>
      </c>
      <c r="L82" s="59" t="s">
        <v>143</v>
      </c>
      <c r="M82" s="62"/>
      <c r="N82" s="59"/>
      <c r="O82" s="62"/>
    </row>
    <row r="83" spans="2:15" ht="12.75" customHeight="1" x14ac:dyDescent="0.35">
      <c r="B83" s="74">
        <v>74</v>
      </c>
      <c r="D83" s="80" t="s">
        <v>31</v>
      </c>
      <c r="E83" s="81">
        <f>VLOOKUP($C$10,Data!$A$5:$CD$110,2+$B83)</f>
        <v>4</v>
      </c>
      <c r="F83" s="82">
        <f t="shared" si="5"/>
        <v>4.0000739999999997</v>
      </c>
      <c r="G83" s="83">
        <f t="shared" si="6"/>
        <v>9</v>
      </c>
      <c r="H83" s="30" t="str">
        <f t="shared" si="7"/>
        <v>Baw Baw</v>
      </c>
      <c r="I83" s="31">
        <f t="shared" si="8"/>
        <v>0</v>
      </c>
      <c r="J83" s="29">
        <f t="shared" si="9"/>
        <v>0</v>
      </c>
      <c r="K83" s="61">
        <v>80</v>
      </c>
      <c r="L83" s="59" t="s">
        <v>180</v>
      </c>
      <c r="M83" s="62"/>
      <c r="N83" s="59"/>
      <c r="O83" s="62"/>
    </row>
    <row r="84" spans="2:15" ht="12.75" customHeight="1" x14ac:dyDescent="0.35">
      <c r="B84" s="74">
        <v>75</v>
      </c>
      <c r="D84" s="80" t="s">
        <v>40</v>
      </c>
      <c r="E84" s="81">
        <f>VLOOKUP($C$10,Data!$A$5:$CD$110,2+$B84)</f>
        <v>0</v>
      </c>
      <c r="F84" s="82">
        <f t="shared" si="5"/>
        <v>7.4999999999999993E-5</v>
      </c>
      <c r="G84" s="83">
        <f t="shared" si="6"/>
        <v>17</v>
      </c>
      <c r="H84" s="30" t="str">
        <f t="shared" si="7"/>
        <v>Bass Coast</v>
      </c>
      <c r="I84" s="31">
        <f t="shared" si="8"/>
        <v>0</v>
      </c>
      <c r="J84" s="29">
        <f t="shared" si="9"/>
        <v>0</v>
      </c>
      <c r="K84" s="61">
        <v>81</v>
      </c>
      <c r="L84" s="59" t="s">
        <v>101</v>
      </c>
      <c r="M84" s="62"/>
      <c r="N84" s="59"/>
      <c r="O84" s="62"/>
    </row>
    <row r="85" spans="2:15" ht="12.75" customHeight="1" x14ac:dyDescent="0.35">
      <c r="B85" s="74">
        <v>76</v>
      </c>
      <c r="D85" s="80" t="s">
        <v>32</v>
      </c>
      <c r="E85" s="81">
        <f>VLOOKUP($C$10,Data!$A$5:$CD$110,2+$B85)</f>
        <v>0</v>
      </c>
      <c r="F85" s="82">
        <f t="shared" si="5"/>
        <v>7.5999999999999991E-5</v>
      </c>
      <c r="G85" s="83">
        <f t="shared" si="6"/>
        <v>16</v>
      </c>
      <c r="H85" s="30" t="str">
        <f t="shared" si="7"/>
        <v>Banyule</v>
      </c>
      <c r="I85" s="31">
        <f t="shared" si="8"/>
        <v>0</v>
      </c>
      <c r="J85" s="29">
        <f t="shared" si="9"/>
        <v>0</v>
      </c>
      <c r="K85" s="61">
        <v>82</v>
      </c>
      <c r="L85" s="59" t="s">
        <v>191</v>
      </c>
      <c r="M85" s="62"/>
      <c r="N85" s="59"/>
      <c r="O85" s="62"/>
    </row>
    <row r="86" spans="2:15" ht="12.75" customHeight="1" x14ac:dyDescent="0.35">
      <c r="B86" s="74">
        <v>77</v>
      </c>
      <c r="D86" s="80" t="s">
        <v>33</v>
      </c>
      <c r="E86" s="81">
        <f>VLOOKUP($C$10,Data!$A$5:$CD$110,2+$B86)</f>
        <v>0</v>
      </c>
      <c r="F86" s="82">
        <f t="shared" si="5"/>
        <v>7.7000000000000001E-5</v>
      </c>
      <c r="G86" s="83">
        <f t="shared" si="6"/>
        <v>15</v>
      </c>
      <c r="H86" s="30" t="str">
        <f t="shared" si="7"/>
        <v>Ballarat</v>
      </c>
      <c r="I86" s="31">
        <f t="shared" si="8"/>
        <v>0</v>
      </c>
      <c r="J86" s="29">
        <f t="shared" si="9"/>
        <v>0</v>
      </c>
      <c r="K86" s="61">
        <v>83</v>
      </c>
      <c r="L86" s="59" t="s">
        <v>141</v>
      </c>
      <c r="M86" s="62"/>
      <c r="N86" s="59"/>
      <c r="O86" s="62"/>
    </row>
    <row r="87" spans="2:15" ht="12.75" customHeight="1" x14ac:dyDescent="0.35">
      <c r="B87" s="74">
        <v>78</v>
      </c>
      <c r="D87" s="80" t="s">
        <v>78</v>
      </c>
      <c r="E87" s="81">
        <f>VLOOKUP($C$10,Data!$A$5:$CD$110,2+$B87)</f>
        <v>0</v>
      </c>
      <c r="F87" s="82">
        <f t="shared" si="5"/>
        <v>7.7999999999999999E-5</v>
      </c>
      <c r="G87" s="83">
        <f t="shared" si="6"/>
        <v>14</v>
      </c>
      <c r="H87" s="30" t="str">
        <f t="shared" si="7"/>
        <v>Ararat</v>
      </c>
      <c r="I87" s="31">
        <f t="shared" si="8"/>
        <v>0</v>
      </c>
      <c r="J87" s="29">
        <f t="shared" si="9"/>
        <v>0</v>
      </c>
      <c r="K87" s="61">
        <v>84</v>
      </c>
      <c r="L87" s="59" t="s">
        <v>213</v>
      </c>
      <c r="M87" s="62"/>
      <c r="N87" s="59"/>
      <c r="O87" s="62"/>
    </row>
    <row r="88" spans="2:15" ht="12.75" customHeight="1" x14ac:dyDescent="0.35">
      <c r="B88" s="74">
        <v>79</v>
      </c>
      <c r="D88" s="80" t="s">
        <v>79</v>
      </c>
      <c r="E88" s="81">
        <f>VLOOKUP($C$10,Data!$A$5:$CD$110,2+$B88)</f>
        <v>0</v>
      </c>
      <c r="F88" s="82">
        <f t="shared" si="5"/>
        <v>7.8999999999999996E-5</v>
      </c>
      <c r="G88" s="83">
        <f t="shared" si="6"/>
        <v>13</v>
      </c>
      <c r="H88" s="30" t="str">
        <f t="shared" si="7"/>
        <v>Alpine</v>
      </c>
      <c r="I88" s="31">
        <f t="shared" si="8"/>
        <v>0</v>
      </c>
      <c r="J88" s="29">
        <f t="shared" si="9"/>
        <v>0</v>
      </c>
      <c r="K88" s="61">
        <v>85</v>
      </c>
      <c r="L88" s="59" t="s">
        <v>214</v>
      </c>
      <c r="M88" s="62"/>
      <c r="N88" s="59"/>
      <c r="O88" s="62"/>
    </row>
    <row r="89" spans="2:15" ht="12.75" customHeight="1" x14ac:dyDescent="0.35">
      <c r="B89" s="74">
        <v>80</v>
      </c>
      <c r="D89" s="80" t="s">
        <v>1</v>
      </c>
      <c r="E89" s="81">
        <f>VLOOKUP($C$10,Data!$A$5:$CD$110,2+$B89)</f>
        <v>304</v>
      </c>
      <c r="F89" s="82">
        <f t="shared" si="5"/>
        <v>304.00008000000003</v>
      </c>
      <c r="K89" s="61">
        <v>86</v>
      </c>
      <c r="L89" s="59" t="s">
        <v>107</v>
      </c>
      <c r="M89" s="62"/>
      <c r="N89" s="59"/>
      <c r="O89" s="62"/>
    </row>
    <row r="90" spans="2:15" ht="12.75" customHeight="1" x14ac:dyDescent="0.35">
      <c r="K90" s="61">
        <v>87</v>
      </c>
      <c r="L90" s="59" t="s">
        <v>138</v>
      </c>
      <c r="M90" s="62"/>
      <c r="N90" s="59"/>
      <c r="O90" s="62"/>
    </row>
    <row r="91" spans="2:15" ht="12.75" customHeight="1" x14ac:dyDescent="0.35">
      <c r="K91" s="61">
        <v>88</v>
      </c>
      <c r="L91" s="59" t="s">
        <v>147</v>
      </c>
      <c r="M91" s="62"/>
      <c r="N91" s="59"/>
      <c r="O91" s="62"/>
    </row>
    <row r="92" spans="2:15" ht="12.75" customHeight="1" x14ac:dyDescent="0.35">
      <c r="K92" s="61">
        <v>89</v>
      </c>
      <c r="L92" s="59" t="s">
        <v>111</v>
      </c>
      <c r="M92" s="62"/>
      <c r="N92" s="59"/>
      <c r="O92" s="62"/>
    </row>
    <row r="93" spans="2:15" ht="12.75" customHeight="1" x14ac:dyDescent="0.35">
      <c r="K93" s="61">
        <v>90</v>
      </c>
      <c r="L93" s="59" t="s">
        <v>105</v>
      </c>
      <c r="M93" s="62"/>
      <c r="N93" s="59"/>
      <c r="O93" s="62"/>
    </row>
    <row r="94" spans="2:15" ht="12.75" customHeight="1" x14ac:dyDescent="0.35">
      <c r="K94" s="61">
        <v>91</v>
      </c>
      <c r="L94" s="59" t="s">
        <v>114</v>
      </c>
      <c r="M94" s="62"/>
      <c r="N94" s="59"/>
      <c r="O94" s="62"/>
    </row>
    <row r="95" spans="2:15" ht="12.75" customHeight="1" x14ac:dyDescent="0.35">
      <c r="K95" s="61">
        <v>92</v>
      </c>
      <c r="L95" s="59" t="s">
        <v>206</v>
      </c>
      <c r="M95" s="62"/>
      <c r="N95" s="59"/>
      <c r="O95" s="62"/>
    </row>
    <row r="96" spans="2:15" ht="12.75" customHeight="1" x14ac:dyDescent="0.35">
      <c r="K96" s="61">
        <v>93</v>
      </c>
      <c r="L96" s="59" t="s">
        <v>116</v>
      </c>
      <c r="M96" s="62"/>
      <c r="N96" s="59"/>
      <c r="O96" s="62"/>
    </row>
    <row r="97" spans="11:15" ht="12.75" customHeight="1" x14ac:dyDescent="0.35">
      <c r="K97" s="61">
        <v>94</v>
      </c>
      <c r="L97" s="59" t="s">
        <v>187</v>
      </c>
      <c r="M97" s="62"/>
      <c r="N97" s="59"/>
      <c r="O97" s="62"/>
    </row>
    <row r="98" spans="11:15" ht="12.75" customHeight="1" x14ac:dyDescent="0.35">
      <c r="K98" s="61">
        <v>95</v>
      </c>
      <c r="L98" s="59" t="s">
        <v>158</v>
      </c>
      <c r="M98" s="62"/>
      <c r="N98" s="59"/>
      <c r="O98" s="62"/>
    </row>
    <row r="99" spans="11:15" ht="12.75" customHeight="1" x14ac:dyDescent="0.35">
      <c r="K99" s="61">
        <v>96</v>
      </c>
      <c r="L99" s="59" t="s">
        <v>215</v>
      </c>
      <c r="M99" s="62"/>
      <c r="N99" s="59"/>
      <c r="O99" s="62"/>
    </row>
    <row r="100" spans="11:15" ht="12.75" customHeight="1" x14ac:dyDescent="0.35">
      <c r="K100" s="61">
        <v>97</v>
      </c>
      <c r="L100" s="59" t="s">
        <v>149</v>
      </c>
      <c r="M100" s="62"/>
      <c r="N100" s="59"/>
      <c r="O100" s="62"/>
    </row>
    <row r="101" spans="11:15" ht="12.75" customHeight="1" x14ac:dyDescent="0.35">
      <c r="K101" s="61">
        <v>98</v>
      </c>
      <c r="L101" s="59" t="s">
        <v>207</v>
      </c>
      <c r="M101" s="62"/>
      <c r="N101" s="59"/>
      <c r="O101" s="62"/>
    </row>
    <row r="102" spans="11:15" ht="12.75" customHeight="1" x14ac:dyDescent="0.35">
      <c r="K102" s="61">
        <v>99</v>
      </c>
      <c r="L102" s="59" t="s">
        <v>129</v>
      </c>
      <c r="M102" s="62"/>
      <c r="N102" s="59"/>
      <c r="O102" s="62"/>
    </row>
    <row r="103" spans="11:15" ht="12.75" customHeight="1" x14ac:dyDescent="0.35">
      <c r="K103" s="61">
        <v>100</v>
      </c>
      <c r="L103" s="59" t="s">
        <v>178</v>
      </c>
      <c r="M103" s="62"/>
      <c r="N103" s="59"/>
      <c r="O103" s="62"/>
    </row>
    <row r="104" spans="11:15" ht="12.75" customHeight="1" x14ac:dyDescent="0.35">
      <c r="K104" s="61">
        <v>101</v>
      </c>
      <c r="L104" s="59" t="s">
        <v>110</v>
      </c>
      <c r="M104" s="62"/>
      <c r="N104" s="59"/>
      <c r="O104" s="62"/>
    </row>
    <row r="105" spans="11:15" ht="12.75" customHeight="1" x14ac:dyDescent="0.35">
      <c r="K105" s="61">
        <v>102</v>
      </c>
      <c r="L105" s="59" t="s">
        <v>102</v>
      </c>
      <c r="M105" s="62"/>
      <c r="N105" s="59"/>
      <c r="O105" s="62"/>
    </row>
    <row r="106" spans="11:15" ht="12.75" customHeight="1" x14ac:dyDescent="0.35">
      <c r="K106" s="61">
        <v>103</v>
      </c>
      <c r="L106" s="59" t="s">
        <v>208</v>
      </c>
      <c r="M106" s="62"/>
      <c r="N106" s="59"/>
      <c r="O106" s="62"/>
    </row>
    <row r="107" spans="11:15" ht="12.75" customHeight="1" x14ac:dyDescent="0.35">
      <c r="K107" s="61">
        <v>104</v>
      </c>
      <c r="L107" s="59" t="s">
        <v>167</v>
      </c>
      <c r="M107" s="62"/>
      <c r="N107" s="59"/>
      <c r="O107" s="62"/>
    </row>
    <row r="108" spans="11:15" ht="12.75" customHeight="1" x14ac:dyDescent="0.35">
      <c r="K108" s="61">
        <v>105</v>
      </c>
      <c r="L108" s="59" t="s">
        <v>186</v>
      </c>
      <c r="M108" s="62"/>
      <c r="N108" s="59"/>
      <c r="O108" s="62"/>
    </row>
    <row r="109" spans="11:15" ht="12.75" customHeight="1" x14ac:dyDescent="0.35">
      <c r="K109" s="61">
        <v>106</v>
      </c>
      <c r="L109" s="63" t="s">
        <v>1</v>
      </c>
      <c r="M109" s="62"/>
      <c r="N109" s="59"/>
      <c r="O109" s="62"/>
    </row>
    <row r="110" spans="11:15" ht="12.75" customHeight="1" x14ac:dyDescent="0.35">
      <c r="K110" s="61">
        <v>107</v>
      </c>
      <c r="L110" s="59"/>
      <c r="M110" s="62"/>
      <c r="N110" s="59"/>
      <c r="O110" s="62"/>
    </row>
    <row r="111" spans="11:15" ht="12.75" customHeight="1" x14ac:dyDescent="0.35">
      <c r="K111" s="64"/>
      <c r="L111" s="60"/>
      <c r="M111" s="62"/>
      <c r="N111" s="62"/>
      <c r="O111" s="62"/>
    </row>
    <row r="112" spans="11:15" ht="12.75" customHeight="1" x14ac:dyDescent="0.35">
      <c r="K112" s="64"/>
      <c r="L112" s="60"/>
      <c r="M112" s="62"/>
      <c r="N112" s="62"/>
      <c r="O112" s="62"/>
    </row>
    <row r="113" spans="11:15" ht="12.75" customHeight="1" x14ac:dyDescent="0.35">
      <c r="K113" s="64"/>
      <c r="L113" s="60"/>
      <c r="M113" s="62"/>
      <c r="N113" s="62"/>
      <c r="O113" s="62"/>
    </row>
    <row r="114" spans="11:15" ht="12.75" customHeight="1" x14ac:dyDescent="0.35">
      <c r="K114" s="64"/>
      <c r="L114" s="60"/>
      <c r="M114" s="62"/>
      <c r="N114" s="62"/>
      <c r="O114" s="62"/>
    </row>
    <row r="115" spans="11:15" ht="12.75" customHeight="1" x14ac:dyDescent="0.35">
      <c r="K115" s="64"/>
      <c r="L115" s="60"/>
      <c r="M115" s="62"/>
      <c r="N115" s="62"/>
      <c r="O115" s="62"/>
    </row>
    <row r="116" spans="11:15" ht="12.75" customHeight="1" x14ac:dyDescent="0.35">
      <c r="K116" s="64"/>
      <c r="L116" s="60"/>
      <c r="M116" s="62"/>
      <c r="N116" s="62"/>
      <c r="O116" s="62"/>
    </row>
    <row r="117" spans="11:15" ht="12.75" customHeight="1" x14ac:dyDescent="0.35">
      <c r="K117" s="64"/>
      <c r="L117" s="60"/>
      <c r="M117" s="62"/>
      <c r="N117" s="62"/>
      <c r="O117" s="62"/>
    </row>
    <row r="118" spans="11:15" ht="12.75" customHeight="1" x14ac:dyDescent="0.35">
      <c r="K118" s="64"/>
      <c r="L118" s="60"/>
      <c r="M118" s="62"/>
      <c r="N118" s="62"/>
      <c r="O118" s="62"/>
    </row>
    <row r="119" spans="11:15" ht="12.75" customHeight="1" x14ac:dyDescent="0.35">
      <c r="K119" s="64"/>
      <c r="L119" s="60"/>
      <c r="M119" s="62"/>
      <c r="N119" s="62"/>
      <c r="O119" s="62"/>
    </row>
    <row r="120" spans="11:15" ht="12.75" customHeight="1" x14ac:dyDescent="0.35">
      <c r="K120" s="64"/>
      <c r="L120" s="60"/>
      <c r="M120" s="62"/>
      <c r="N120" s="62"/>
      <c r="O120" s="62"/>
    </row>
    <row r="121" spans="11:15" ht="12.75" customHeight="1" x14ac:dyDescent="0.35">
      <c r="K121" s="64"/>
      <c r="L121" s="60"/>
      <c r="M121" s="62"/>
      <c r="N121" s="62"/>
      <c r="O121" s="62"/>
    </row>
    <row r="122" spans="11:15" ht="12.75" customHeight="1" x14ac:dyDescent="0.35">
      <c r="K122" s="64"/>
      <c r="L122" s="60"/>
      <c r="M122" s="62"/>
      <c r="N122" s="62"/>
      <c r="O122" s="62"/>
    </row>
    <row r="123" spans="11:15" ht="12.75" customHeight="1" x14ac:dyDescent="0.35">
      <c r="K123" s="64"/>
      <c r="L123" s="60"/>
      <c r="M123" s="62"/>
      <c r="N123" s="62"/>
      <c r="O123" s="62"/>
    </row>
    <row r="124" spans="11:15" ht="12.75" customHeight="1" x14ac:dyDescent="0.35">
      <c r="K124" s="64"/>
      <c r="L124" s="60"/>
      <c r="M124" s="62"/>
      <c r="N124" s="62"/>
      <c r="O124" s="62"/>
    </row>
    <row r="125" spans="11:15" ht="12.75" customHeight="1" x14ac:dyDescent="0.35">
      <c r="K125" s="64"/>
      <c r="L125" s="60"/>
      <c r="M125" s="62"/>
      <c r="N125" s="62"/>
      <c r="O125" s="62"/>
    </row>
    <row r="126" spans="11:15" ht="12.75" customHeight="1" x14ac:dyDescent="0.35">
      <c r="K126" s="64"/>
      <c r="L126" s="60"/>
      <c r="M126" s="62"/>
      <c r="N126" s="62"/>
      <c r="O126" s="62"/>
    </row>
    <row r="127" spans="11:15" ht="12.75" customHeight="1" x14ac:dyDescent="0.35">
      <c r="K127" s="64"/>
      <c r="L127" s="60"/>
      <c r="M127" s="62"/>
      <c r="N127" s="62"/>
      <c r="O127" s="62"/>
    </row>
    <row r="128" spans="11:15" ht="12.75" customHeight="1" x14ac:dyDescent="0.35">
      <c r="K128" s="64"/>
      <c r="L128" s="60"/>
      <c r="M128" s="62"/>
      <c r="N128" s="62"/>
      <c r="O128" s="62"/>
    </row>
    <row r="129" spans="11:12" ht="12.75" customHeight="1" x14ac:dyDescent="0.35">
      <c r="K129" s="58"/>
      <c r="L129" s="57"/>
    </row>
    <row r="130" spans="11:12" ht="12.75" customHeight="1" x14ac:dyDescent="0.35">
      <c r="K130" s="58"/>
      <c r="L130" s="57"/>
    </row>
    <row r="131" spans="11:12" ht="12.75" customHeight="1" x14ac:dyDescent="0.35">
      <c r="K131" s="58"/>
      <c r="L131" s="57"/>
    </row>
    <row r="132" spans="11:12" ht="12.75" customHeight="1" x14ac:dyDescent="0.35">
      <c r="K132" s="58"/>
      <c r="L132" s="57"/>
    </row>
    <row r="133" spans="11:12" ht="12.75" customHeight="1" x14ac:dyDescent="0.35">
      <c r="K133" s="58"/>
      <c r="L133" s="57"/>
    </row>
    <row r="134" spans="11:12" ht="12.75" customHeight="1" x14ac:dyDescent="0.35">
      <c r="K134" s="58"/>
      <c r="L134" s="57"/>
    </row>
    <row r="135" spans="11:12" ht="12.75" customHeight="1" x14ac:dyDescent="0.35">
      <c r="K135" s="58"/>
      <c r="L135" s="57"/>
    </row>
    <row r="136" spans="11:12" ht="12.75" customHeight="1" x14ac:dyDescent="0.35">
      <c r="K136" s="58"/>
      <c r="L136" s="57"/>
    </row>
    <row r="137" spans="11:12" ht="12.75" customHeight="1" x14ac:dyDescent="0.35">
      <c r="K137" s="58"/>
      <c r="L137" s="57"/>
    </row>
    <row r="138" spans="11:12" ht="12.75" customHeight="1" x14ac:dyDescent="0.35">
      <c r="K138" s="58"/>
      <c r="L138" s="57"/>
    </row>
    <row r="139" spans="11:12" ht="12.75" customHeight="1" x14ac:dyDescent="0.35">
      <c r="K139" s="58"/>
      <c r="L139" s="57"/>
    </row>
    <row r="140" spans="11:12" ht="12.75" customHeight="1" x14ac:dyDescent="0.35">
      <c r="K140" s="58"/>
      <c r="L140" s="57"/>
    </row>
    <row r="141" spans="11:12" ht="12.75" customHeight="1" x14ac:dyDescent="0.35">
      <c r="K141" s="58"/>
      <c r="L141" s="57"/>
    </row>
    <row r="142" spans="11:12" ht="12.75" customHeight="1" x14ac:dyDescent="0.35">
      <c r="K142" s="58"/>
      <c r="L142" s="57"/>
    </row>
    <row r="143" spans="11:12" ht="12.75" customHeight="1" x14ac:dyDescent="0.35">
      <c r="K143" s="58"/>
      <c r="L143" s="57"/>
    </row>
    <row r="144" spans="11:12" ht="12.75" customHeight="1" x14ac:dyDescent="0.35">
      <c r="K144" s="58"/>
      <c r="L144" s="57"/>
    </row>
    <row r="145" spans="11:12" ht="12.75" customHeight="1" x14ac:dyDescent="0.35">
      <c r="K145" s="58"/>
      <c r="L145" s="57"/>
    </row>
    <row r="146" spans="11:12" ht="12.75" customHeight="1" x14ac:dyDescent="0.35">
      <c r="K146" s="58"/>
      <c r="L146" s="57"/>
    </row>
    <row r="147" spans="11:12" ht="12.75" customHeight="1" x14ac:dyDescent="0.35">
      <c r="K147" s="58"/>
      <c r="L147" s="57"/>
    </row>
    <row r="148" spans="11:12" ht="12.75" customHeight="1" x14ac:dyDescent="0.35">
      <c r="K148" s="58"/>
      <c r="L148" s="57"/>
    </row>
    <row r="149" spans="11:12" ht="12.75" customHeight="1" x14ac:dyDescent="0.35">
      <c r="K149" s="58"/>
      <c r="L149" s="57"/>
    </row>
    <row r="150" spans="11:12" ht="12.75" customHeight="1" x14ac:dyDescent="0.35">
      <c r="K150" s="58"/>
      <c r="L150" s="57"/>
    </row>
    <row r="151" spans="11:12" ht="12.75" customHeight="1" x14ac:dyDescent="0.35">
      <c r="K151" s="58"/>
      <c r="L151" s="57"/>
    </row>
    <row r="152" spans="11:12" ht="12.75" customHeight="1" x14ac:dyDescent="0.35">
      <c r="K152" s="58"/>
      <c r="L152" s="57"/>
    </row>
    <row r="153" spans="11:12" ht="12.75" customHeight="1" x14ac:dyDescent="0.35">
      <c r="K153" s="58"/>
      <c r="L153" s="57"/>
    </row>
    <row r="154" spans="11:12" ht="12.75" customHeight="1" x14ac:dyDescent="0.35">
      <c r="K154" s="58"/>
      <c r="L154" s="57"/>
    </row>
    <row r="155" spans="11:12" ht="12.75" customHeight="1" x14ac:dyDescent="0.35">
      <c r="K155" s="58"/>
      <c r="L155" s="57"/>
    </row>
    <row r="156" spans="11:12" ht="12.75" customHeight="1" x14ac:dyDescent="0.35">
      <c r="K156" s="58"/>
      <c r="L156" s="57"/>
    </row>
    <row r="157" spans="11:12" ht="12.75" customHeight="1" x14ac:dyDescent="0.35">
      <c r="K157" s="58"/>
      <c r="L157" s="57"/>
    </row>
    <row r="158" spans="11:12" ht="12.75" customHeight="1" x14ac:dyDescent="0.35">
      <c r="K158" s="58"/>
      <c r="L158" s="57"/>
    </row>
    <row r="159" spans="11:12" ht="12.75" customHeight="1" x14ac:dyDescent="0.35">
      <c r="K159" s="58"/>
      <c r="L159" s="57"/>
    </row>
    <row r="160" spans="11:12" ht="12.75" customHeight="1" x14ac:dyDescent="0.35">
      <c r="K160" s="58"/>
      <c r="L160" s="57"/>
    </row>
    <row r="161" spans="11:12" ht="12.75" customHeight="1" x14ac:dyDescent="0.35">
      <c r="K161" s="58"/>
      <c r="L161" s="57"/>
    </row>
    <row r="162" spans="11:12" ht="12.75" customHeight="1" x14ac:dyDescent="0.35">
      <c r="K162" s="58"/>
      <c r="L162" s="57"/>
    </row>
    <row r="163" spans="11:12" ht="12.75" customHeight="1" x14ac:dyDescent="0.35">
      <c r="K163" s="58"/>
      <c r="L163" s="57"/>
    </row>
    <row r="164" spans="11:12" ht="12.75" customHeight="1" x14ac:dyDescent="0.35">
      <c r="K164" s="58"/>
      <c r="L164" s="57"/>
    </row>
    <row r="165" spans="11:12" ht="12.75" customHeight="1" x14ac:dyDescent="0.35">
      <c r="K165" s="58"/>
      <c r="L165" s="57"/>
    </row>
    <row r="166" spans="11:12" ht="12.75" customHeight="1" x14ac:dyDescent="0.35">
      <c r="K166" s="58"/>
      <c r="L166" s="57"/>
    </row>
    <row r="167" spans="11:12" ht="12.75" customHeight="1" x14ac:dyDescent="0.35">
      <c r="K167" s="58"/>
      <c r="L167" s="57"/>
    </row>
    <row r="168" spans="11:12" ht="12.75" customHeight="1" x14ac:dyDescent="0.35">
      <c r="K168" s="58"/>
      <c r="L168" s="57"/>
    </row>
    <row r="169" spans="11:12" ht="12.75" customHeight="1" x14ac:dyDescent="0.35">
      <c r="K169" s="58"/>
      <c r="L169" s="57"/>
    </row>
    <row r="170" spans="11:12" ht="12.75" customHeight="1" x14ac:dyDescent="0.35">
      <c r="K170" s="58"/>
      <c r="L170" s="57"/>
    </row>
    <row r="171" spans="11:12" ht="12.75" customHeight="1" x14ac:dyDescent="0.35">
      <c r="K171" s="58"/>
      <c r="L171" s="57"/>
    </row>
    <row r="172" spans="11:12" ht="12.75" customHeight="1" x14ac:dyDescent="0.35">
      <c r="K172" s="58"/>
      <c r="L172" s="57"/>
    </row>
    <row r="173" spans="11:12" ht="12.75" customHeight="1" x14ac:dyDescent="0.35">
      <c r="K173" s="58"/>
      <c r="L173" s="57"/>
    </row>
    <row r="174" spans="11:12" ht="12.75" customHeight="1" x14ac:dyDescent="0.35">
      <c r="K174" s="58"/>
      <c r="L174" s="57"/>
    </row>
    <row r="175" spans="11:12" ht="12.75" customHeight="1" x14ac:dyDescent="0.35">
      <c r="K175" s="58"/>
    </row>
    <row r="176" spans="11:12" ht="12.75" customHeight="1" x14ac:dyDescent="0.35">
      <c r="K176" s="58"/>
    </row>
    <row r="177" spans="11:11" ht="12.75" customHeight="1" x14ac:dyDescent="0.35">
      <c r="K177" s="58"/>
    </row>
    <row r="178" spans="11:11" ht="12.75" customHeight="1" x14ac:dyDescent="0.35"/>
    <row r="179" spans="11:11" ht="12.75" customHeight="1" x14ac:dyDescent="0.35"/>
    <row r="180" spans="11:11" ht="12.75" customHeight="1" x14ac:dyDescent="0.35"/>
  </sheetData>
  <sheetProtection sheet="1"/>
  <mergeCells count="3">
    <mergeCell ref="H1:Q1"/>
    <mergeCell ref="H2:Q2"/>
    <mergeCell ref="H3:Q3"/>
  </mergeCells>
  <pageMargins left="0.39370078740157483" right="0.39370078740157483" top="0.39370078740157483" bottom="0.39370078740157483" header="0.39370078740157483" footer="0.31496062992125984"/>
  <pageSetup paperSize="9" scale="7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Drop Down 1">
              <controlPr defaultSize="0" autoLine="0" autoPict="0">
                <anchor moveWithCells="1">
                  <from>
                    <xdr:col>8</xdr:col>
                    <xdr:colOff>9525</xdr:colOff>
                    <xdr:row>6</xdr:row>
                    <xdr:rowOff>9525</xdr:rowOff>
                  </from>
                  <to>
                    <xdr:col>9</xdr:col>
                    <xdr:colOff>981075</xdr:colOff>
                    <xdr:row>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A9517176</value>
    </field>
    <field name="Objective-Title">
      <value order="0">Spoken language by recency of arrival</value>
    </field>
    <field name="Objective-Description">
      <value order="0"/>
    </field>
    <field name="Objective-CreationStamp">
      <value order="0">2023-02-09T21:07:25Z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2023-02-09T21:40:30Z</value>
    </field>
    <field name="Objective-ModificationStamp">
      <value order="0">2023-07-31T01:17:50Z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vA12129991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Select Municipalities</vt:lpstr>
      <vt:lpstr>Select Language</vt:lpstr>
      <vt:lpstr>'Select Language'!Print_Area</vt:lpstr>
      <vt:lpstr>'Select Municipalities'!Print_Area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2017-07-11T05:06:25Z</cp:lastPrinted>
  <dcterms:created xsi:type="dcterms:W3CDTF">2013-01-03T18:41:28Z</dcterms:created>
  <dcterms:modified xsi:type="dcterms:W3CDTF">2023-02-09T07:54:08Z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A9517176</vt:lpwstr>
  </property>
  <property fmtid="{D5CDD505-2E9C-101B-9397-08002B2CF9AE}" pid="4" name="Objective-Title">
    <vt:lpwstr>Spoken language by recency of arrival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2023-02-09T21:40:30Z</vt:filetime>
  </property>
  <property fmtid="{D5CDD505-2E9C-101B-9397-08002B2CF9AE}" pid="10" name="Objective-ModificationStamp">
    <vt:filetime>2023-07-31T01:17:50Z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vA12129991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