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d22343c2275245d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9555859E-FD8F-4A77-A8EE-C2BCADAD6083}" xr6:coauthVersionLast="47" xr6:coauthVersionMax="47" xr10:uidLastSave="{00000000-0000-0000-0000-000000000000}"/>
  <bookViews>
    <workbookView showHorizontalScroll="0" showSheetTabs="0" xWindow="-110" yWindow="-110" windowWidth="19420" windowHeight="11500" firstSheet="2" activeTab="2" xr2:uid="{76C9F7DE-96FA-43D9-A847-8215FD81F682}"/>
  </bookViews>
  <sheets>
    <sheet name="Data" sheetId="1" state="hidden" r:id="rId1"/>
    <sheet name="Assemble" sheetId="2" state="hidden" r:id="rId2"/>
    <sheet name="Front" sheetId="4" r:id="rId3"/>
  </sheets>
  <definedNames>
    <definedName name="_xlnm.Print_Area" localSheetId="2">Front!$D$3:$P$64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6" i="4" l="1"/>
  <c r="Z136" i="4"/>
  <c r="AA124" i="4"/>
  <c r="Z124" i="4"/>
  <c r="AA112" i="4"/>
  <c r="Z112" i="4"/>
  <c r="AA100" i="4"/>
  <c r="Z100" i="4"/>
  <c r="AA88" i="4"/>
  <c r="Z88" i="4"/>
  <c r="AA76" i="4"/>
  <c r="Z76" i="4"/>
  <c r="AA64" i="4"/>
  <c r="Z64" i="4"/>
  <c r="AA52" i="4"/>
  <c r="Z52" i="4"/>
  <c r="AA40" i="4"/>
  <c r="Z40" i="4"/>
  <c r="AA28" i="4"/>
  <c r="Z28" i="4"/>
  <c r="AA16" i="4"/>
  <c r="Z16" i="4"/>
  <c r="AA5" i="4"/>
  <c r="V5" i="4"/>
  <c r="Z5" i="4"/>
  <c r="U5" i="4"/>
  <c r="D3" i="4" a="1"/>
  <c r="D3" i="4" s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4" i="4" a="1"/>
  <c r="V4" i="4" s="1"/>
  <c r="AA4" i="4" s="1"/>
  <c r="U4" i="4" a="1"/>
  <c r="U4" i="4" s="1"/>
  <c r="Z4" i="4" s="1"/>
  <c r="AA51" i="4" s="1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AJ14" i="4" s="1"/>
  <c r="AM14" i="4" s="1"/>
  <c r="AJ12" i="4" l="1"/>
  <c r="AM12" i="4" s="1"/>
  <c r="AJ9" i="4"/>
  <c r="AM9" i="4" s="1"/>
  <c r="AJ11" i="4"/>
  <c r="AM11" i="4" s="1"/>
  <c r="AJ8" i="4"/>
  <c r="AM8" i="4" s="1"/>
  <c r="AJ13" i="4"/>
  <c r="AM13" i="4" s="1"/>
  <c r="AJ10" i="4"/>
  <c r="AM10" i="4" s="1"/>
  <c r="AJ6" i="4"/>
  <c r="AM6" i="4" s="1"/>
  <c r="AJ7" i="4"/>
  <c r="AM7" i="4" s="1"/>
  <c r="AJ5" i="4"/>
  <c r="Z123" i="4"/>
  <c r="Z75" i="4"/>
  <c r="AA75" i="4"/>
  <c r="Z63" i="4"/>
  <c r="AA63" i="4"/>
  <c r="Z87" i="4"/>
  <c r="AA87" i="4"/>
  <c r="Z99" i="4"/>
  <c r="AA99" i="4"/>
  <c r="Z111" i="4"/>
  <c r="AA111" i="4"/>
  <c r="AA123" i="4"/>
  <c r="Z15" i="4"/>
  <c r="Z135" i="4"/>
  <c r="AA15" i="4"/>
  <c r="AA135" i="4"/>
  <c r="Z27" i="4"/>
  <c r="AA27" i="4"/>
  <c r="Z39" i="4"/>
  <c r="Z51" i="4"/>
  <c r="AA39" i="4"/>
  <c r="AN5" i="4" l="1"/>
  <c r="AO7" i="4" s="1"/>
  <c r="AN8" i="4"/>
  <c r="AN7" i="4"/>
  <c r="AM5" i="4"/>
  <c r="AN6" i="4"/>
  <c r="AN12" i="4"/>
  <c r="AN9" i="4"/>
  <c r="AN13" i="4"/>
  <c r="AN14" i="4"/>
  <c r="AN11" i="4"/>
  <c r="AN10" i="4"/>
  <c r="AP7" i="4" l="1"/>
  <c r="AO6" i="4"/>
  <c r="AO5" i="4"/>
  <c r="AO10" i="4"/>
  <c r="AP10" i="4"/>
  <c r="AP6" i="4"/>
  <c r="AO14" i="4"/>
  <c r="AP8" i="4"/>
  <c r="AO8" i="4"/>
  <c r="AP14" i="4"/>
  <c r="AP9" i="4"/>
  <c r="AO9" i="4"/>
  <c r="AP5" i="4"/>
  <c r="AP11" i="4"/>
  <c r="AP12" i="4"/>
  <c r="AO11" i="4"/>
  <c r="AO12" i="4"/>
  <c r="AP13" i="4"/>
  <c r="AO1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<sst xmlns="http://schemas.openxmlformats.org/spreadsheetml/2006/main" count="203" uniqueCount="156">
  <si>
    <t>Banyule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</si>
  <si>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</si>
  <si>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</si>
  <si>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</si>
  <si>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</si>
  <si>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</si>
  <si>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</si>
  <si>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</si>
  <si>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</si>
  <si>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</si>
  <si>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</si>
  <si>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</si>
  <si>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</si>
  <si>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</si>
  <si>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</si>
  <si>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</si>
  <si>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</si>
  <si>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</si>
  <si>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</si>
  <si>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</si>
  <si>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Mornington Peninsula</t>
  </si>
  <si>
    <t>Port Phillip</t>
  </si>
  <si>
    <t>Stonnington</t>
  </si>
  <si>
    <t>Whitehorse</t>
  </si>
  <si>
    <t>Whittlesea</t>
  </si>
  <si>
    <t>Wyndham</t>
  </si>
  <si>
    <t>Yarra</t>
  </si>
  <si>
    <t>Yarra Ranges</t>
  </si>
  <si>
    <t>Bayside</t>
  </si>
  <si>
    <t>Kingston</t>
  </si>
  <si>
    <t>Nilumbik</t>
  </si>
  <si>
    <t>Victoria</t>
  </si>
  <si>
    <t>st</t>
  </si>
  <si>
    <t>nd</t>
  </si>
  <si>
    <t>rd</t>
  </si>
  <si>
    <t>th</t>
  </si>
  <si>
    <t>Did not meet dietary guidelines for either fruit or veg consumption, 2017</t>
  </si>
  <si>
    <t>I feel valued by society: 'never' or 'not often', 2020</t>
  </si>
  <si>
    <t>Arthritis</t>
  </si>
  <si>
    <t>Asthma</t>
  </si>
  <si>
    <t>Cancer</t>
  </si>
  <si>
    <t>Dementia</t>
  </si>
  <si>
    <t>Diabetes</t>
  </si>
  <si>
    <t xml:space="preserve">Heart disease </t>
  </si>
  <si>
    <t>Kidney disease</t>
  </si>
  <si>
    <t>Lung condition</t>
  </si>
  <si>
    <t>Mental health</t>
  </si>
  <si>
    <t>Stroke</t>
  </si>
  <si>
    <t>Alpine</t>
  </si>
  <si>
    <t>Ararat</t>
  </si>
  <si>
    <t>Ballarat</t>
  </si>
  <si>
    <t>Bass Coast</t>
  </si>
  <si>
    <t>Baw Baw</t>
  </si>
  <si>
    <t>Benalla</t>
  </si>
  <si>
    <t>Buloke</t>
  </si>
  <si>
    <t>Campaspe</t>
  </si>
  <si>
    <t>Central Goldfields</t>
  </si>
  <si>
    <t>Colac- Otway</t>
  </si>
  <si>
    <t>Corangamite</t>
  </si>
  <si>
    <t>East Gippsland</t>
  </si>
  <si>
    <t>Gannawarra</t>
  </si>
  <si>
    <t>Glenelg</t>
  </si>
  <si>
    <t>Golden Plains</t>
  </si>
  <si>
    <t>Greater Bendigo</t>
  </si>
  <si>
    <t>Greater Geelong</t>
  </si>
  <si>
    <t>Greater Shepparton</t>
  </si>
  <si>
    <t>Hepburn</t>
  </si>
  <si>
    <t>Hindmarsh</t>
  </si>
  <si>
    <t>Horsham</t>
  </si>
  <si>
    <t>Indigo</t>
  </si>
  <si>
    <t>Latrobe</t>
  </si>
  <si>
    <t>Loddon</t>
  </si>
  <si>
    <t>Macedon Ranges</t>
  </si>
  <si>
    <t>Mansfield</t>
  </si>
  <si>
    <t>Midura</t>
  </si>
  <si>
    <t>Mitchell</t>
  </si>
  <si>
    <t>Moira</t>
  </si>
  <si>
    <t>Moorabool</t>
  </si>
  <si>
    <t>Mount Alexander</t>
  </si>
  <si>
    <t>Moyne</t>
  </si>
  <si>
    <t>Murrindindi</t>
  </si>
  <si>
    <t>Northern Grampians</t>
  </si>
  <si>
    <t>Pyrenees</t>
  </si>
  <si>
    <t>Queenscliffe</t>
  </si>
  <si>
    <t>South Gippsland</t>
  </si>
  <si>
    <t>Southern Grampians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</si>
  <si>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</si>
  <si>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</si>
  <si>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</si>
  <si>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</si>
  <si>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</si>
  <si>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</si>
  <si>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</si>
  <si>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</si>
  <si>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Wodonga</t>
  </si>
  <si>
    <t>Yarriambiak</t>
  </si>
  <si>
    <t>Metro Average</t>
  </si>
  <si>
    <t>Arthritis, 2021</t>
  </si>
  <si>
    <t>Asthma, 2021</t>
  </si>
  <si>
    <t>Cancer, 2021</t>
  </si>
  <si>
    <t>Dementia, 2021</t>
  </si>
  <si>
    <t>Diabetes, 2021</t>
  </si>
  <si>
    <t>Heart disease , 2021</t>
  </si>
  <si>
    <t>Kidney disease, 2021</t>
  </si>
  <si>
    <t>Lung condition, 2021</t>
  </si>
  <si>
    <t>Mental health, 2021</t>
  </si>
  <si>
    <t>Stroke, 2021</t>
  </si>
  <si>
    <t>Arthritis (%), 2021</t>
  </si>
  <si>
    <t>Asthma (%), 2021</t>
  </si>
  <si>
    <t>Cancer (%), 2021</t>
  </si>
  <si>
    <t>Dementia (%), 2021</t>
  </si>
  <si>
    <t>Diabetes (%), 2021</t>
  </si>
  <si>
    <t>Heart disease  (%), 2021</t>
  </si>
  <si>
    <t>Kidney disease (%), 2021</t>
  </si>
  <si>
    <t>Lung condition (%), 2021</t>
  </si>
  <si>
    <t>Mental health (%), 2021</t>
  </si>
  <si>
    <t>Stroke (%), 2021</t>
  </si>
  <si>
    <t>Number</t>
  </si>
  <si>
    <t>Per cent</t>
  </si>
  <si>
    <t>Chronic Illness</t>
  </si>
  <si>
    <r>
      <t xml:space="preserve">Select per cent or number  </t>
    </r>
    <r>
      <rPr>
        <sz val="11.5"/>
        <color theme="1"/>
        <rFont val="Wingdings"/>
        <charset val="2"/>
      </rPr>
      <t>F</t>
    </r>
  </si>
  <si>
    <t>Nutrition &amp; Activity</t>
  </si>
  <si>
    <t>Drugs</t>
  </si>
  <si>
    <t>Mental Health &amp; Wellbeing</t>
  </si>
  <si>
    <t>Mental condition</t>
  </si>
  <si>
    <t>Diabetes mellitus</t>
  </si>
  <si>
    <t>Obesity</t>
  </si>
  <si>
    <t>Exercise</t>
  </si>
  <si>
    <t>Diet</t>
  </si>
  <si>
    <t>Food sec</t>
  </si>
  <si>
    <t>Mental H</t>
  </si>
  <si>
    <t>Alcohol</t>
  </si>
  <si>
    <t>Healthh</t>
  </si>
  <si>
    <t>Men lonely</t>
  </si>
  <si>
    <t>Mental</t>
  </si>
  <si>
    <t>Smoking</t>
  </si>
  <si>
    <t>Did not do any moderate to vigorous physical activity in the past week 2023</t>
  </si>
  <si>
    <t>At increased risk of alcohol-related harm  2023</t>
  </si>
  <si>
    <t>Daily tobacco smoking 2023</t>
  </si>
  <si>
    <t>Fair'  or 'poor' self-reported health 2023</t>
  </si>
  <si>
    <t>Low level of life satisfaction 2023</t>
  </si>
  <si>
    <t>Ran out of food, and couldn’t afford to buy more in the past 12 months 2023</t>
  </si>
  <si>
    <t>% adults obese 2023</t>
  </si>
  <si>
    <t>High' or 'very high' levels of psychological distress 2023</t>
  </si>
  <si>
    <t>Adults experiencing loneliness 2023</t>
  </si>
  <si>
    <t>ph</t>
  </si>
  <si>
    <t>Civic trust - do you feel valued by society?: 'No' or 'not often' 2023</t>
  </si>
  <si>
    <r>
      <t>Obesity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</si>
  <si>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No exercise in an average week 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</si>
  <si>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Do not meet guidelines for either fruit or veg </t>
    </r>
    <r>
      <rPr>
        <sz val="9"/>
        <color theme="1"/>
        <rFont val="Calibri"/>
        <family val="2"/>
        <scheme val="minor"/>
      </rPr>
      <t>(2023)</t>
    </r>
  </si>
  <si>
    <r>
      <t xml:space="preserve">Experiencing lonliness </t>
    </r>
    <r>
      <rPr>
        <sz val="9"/>
        <color theme="1"/>
        <rFont val="Calibri"/>
        <family val="2"/>
        <scheme val="minor"/>
      </rPr>
      <t>(2023)</t>
    </r>
  </si>
  <si>
    <r>
      <t xml:space="preserve">High pychological distress </t>
    </r>
    <r>
      <rPr>
        <sz val="9"/>
        <color theme="1"/>
        <rFont val="Calibri"/>
        <family val="2"/>
        <scheme val="minor"/>
      </rPr>
      <t>(2023)</t>
    </r>
  </si>
  <si>
    <r>
      <t>Feel valued by society 'never/not often'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(2023)</t>
    </r>
  </si>
  <si>
    <r>
      <t xml:space="preserve">% Adults ran out of money for food in past year </t>
    </r>
    <r>
      <rPr>
        <sz val="9"/>
        <color theme="1"/>
        <rFont val="Calibri"/>
        <family val="2"/>
        <scheme val="minor"/>
      </rPr>
      <t>(2023)</t>
    </r>
  </si>
  <si>
    <r>
      <t>Increased lifetime risk of alcohol-related harm</t>
    </r>
    <r>
      <rPr>
        <sz val="9"/>
        <color theme="1"/>
        <rFont val="Calibri"/>
        <family val="2"/>
        <scheme val="minor"/>
      </rPr>
      <t xml:space="preserve"> (2023)</t>
    </r>
  </si>
  <si>
    <r>
      <t xml:space="preserve">Daily smokers </t>
    </r>
    <r>
      <rPr>
        <sz val="9"/>
        <color theme="1"/>
        <rFont val="Calibri"/>
        <family val="2"/>
        <scheme val="minor"/>
      </rPr>
      <t>(2023)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</si>
</sst>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Garamond"/>
      <family val="1"/>
    </font>
    <font>
      <b/>
      <sz val="14"/>
      <color rgb="FF008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8000"/>
      <name val="Garamond"/>
      <family val="1"/>
    </font>
    <font>
      <b/>
      <sz val="11"/>
      <color theme="0"/>
      <name val="Calibri"/>
      <family val="2"/>
      <scheme val="minor"/>
    </font>
    <font>
      <sz val="11.5"/>
      <color theme="1"/>
      <name val="Wingdings"/>
      <charset val="2"/>
    </font>
    <font>
      <b/>
      <sz val="11.5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theme="4" tint="-0.2499465926084170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0" fillId="0" borderId="10" xfId="0" applyBorder="1" applyProtection="1"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2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164" fontId="10" fillId="0" borderId="0" xfId="0" applyNumberFormat="1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top"/>
      <protection hidden="1"/>
    </xf>
    <xf numFmtId="0" fontId="1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Protection="1">
      <protection hidden="1"/>
    </xf>
    <xf numFmtId="0" fontId="5" fillId="0" borderId="7" xfId="0" applyFont="1" applyBorder="1" applyProtection="1">
      <protection hidden="1"/>
    </xf>
    <xf numFmtId="0" fontId="0" fillId="0" borderId="9" xfId="0" applyBorder="1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15" fillId="0" borderId="0" xfId="0" applyFont="1" applyProtection="1">
      <protection hidden="1"/>
    </xf>
    <xf numFmtId="0" fontId="5" fillId="0" borderId="11" xfId="0" applyFont="1" applyBorder="1" applyAlignment="1" applyProtection="1">
      <alignment vertical="center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5" fillId="0" borderId="0" xfId="0" applyFont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0" fillId="0" borderId="0" xfId="0" applyFont="1" applyAlignment="1" applyProtection="1">
      <alignment horizontal="center"/>
      <protection locked="0" hidden="1"/>
    </xf>
    <xf numFmtId="0" fontId="5" fillId="0" borderId="14" xfId="0" applyFont="1" applyBorder="1" applyAlignment="1" applyProtection="1">
      <alignment vertical="center"/>
      <protection hidden="1"/>
    </xf>
    <xf numFmtId="0" fontId="0" fillId="0" borderId="14" xfId="0" applyBorder="1" applyProtection="1">
      <protection hidden="1"/>
    </xf>
    <xf numFmtId="0" fontId="21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164" fontId="21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right" vertical="center"/>
      <protection hidden="1"/>
    </xf>
    <xf numFmtId="0" fontId="8" fillId="0" borderId="14" xfId="0" applyFont="1" applyBorder="1" applyProtection="1">
      <protection hidden="1"/>
    </xf>
    <xf numFmtId="0" fontId="24" fillId="0" borderId="0" xfId="0" applyFont="1" applyProtection="1">
      <protection hidden="1"/>
    </xf>
    <xf numFmtId="0" fontId="2" fillId="0" borderId="0" xfId="0" applyFont="1" applyProtection="1">
      <protection locked="0" hidden="1"/>
    </xf>
    <xf numFmtId="0" fontId="0" fillId="3" borderId="0" xfId="0" applyFill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center" vertical="top"/>
      <protection hidden="1"/>
    </xf>
    <xf numFmtId="0" fontId="16" fillId="0" borderId="2" xfId="0" applyFont="1" applyBorder="1" applyAlignment="1" applyProtection="1">
      <alignment horizontal="center" vertical="top"/>
      <protection hidden="1"/>
    </xf>
    <xf numFmtId="0" fontId="16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15" fillId="0" borderId="5" xfId="0" applyFont="1" applyBorder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A3C6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397750334bb54899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4535890529393"/>
          <c:y val="3.8611737680417361E-2"/>
          <c:w val="0.89617695116980323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EB2-48E3-B01A-E5C09AE2474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EB2-48E3-B01A-E5C09AE247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Front!$Z$16:$AA$16</c:f>
              <c:numCache>
                <c:formatCode>0.0</c:formatCode>
                <c:ptCount val="2"/>
                <c:pt idx="0">
                  <c:v>17.005189999999999</c:v>
                </c:pt>
                <c:pt idx="1">
                  <c:v>22.996400000000001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B2-48E3-B01A-E5C09AE24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4680529707371"/>
          <c:y val="3.8611737680417361E-2"/>
          <c:w val="0.89537562118670078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E57-426D-AA87-B21DD1D9A73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E57-426D-AA87-B21DD1D9A7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Front!$Z$136:$AA$136</c:f>
              <c:numCache>
                <c:formatCode>0.0</c:formatCode>
                <c:ptCount val="2"/>
                <c:pt idx="0">
                  <c:v>17.083480000000002</c:v>
                </c:pt>
                <c:pt idx="1">
                  <c:v>10.786945193548386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57-426D-AA87-B21DD1D9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55138497400075"/>
          <c:y val="7.2778868852257025E-2"/>
          <c:w val="0.72999351454319306"/>
          <c:h val="0.914189200126306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Front!$AO$5:$AO$14</c:f>
              <c:strCache>
                <c:ptCount val="10"/>
                <c:pt idx="0">
                  <c:v>Asthma</c:v>
                </c:pt>
                <c:pt idx="1">
                  <c:v>Diabetes mellitus</c:v>
                </c:pt>
                <c:pt idx="2">
                  <c:v>Arthritis</c:v>
                </c:pt>
                <c:pt idx="3">
                  <c:v>Mental condition</c:v>
                </c:pt>
                <c:pt idx="4">
                  <c:v>Heart disease </c:v>
                </c:pt>
                <c:pt idx="5">
                  <c:v>Cancer</c:v>
                </c:pt>
                <c:pt idx="6">
                  <c:v>Lung condition</c:v>
                </c:pt>
                <c:pt idx="7">
                  <c:v>Kidney disease</c:v>
                </c:pt>
                <c:pt idx="8">
                  <c:v>Stroke</c:v>
                </c:pt>
                <c:pt idx="9">
                  <c:v>Dementia</c:v>
                </c:pt>
              </c:strCache>
            </c:strRef>
          </c:cat>
          <c:val>
            <c:numRef>
              <c:f>Front!$AP$5:$AP$14</c:f>
              <c:numCache>
                <c:formatCode>#,##0.0</c:formatCode>
                <c:ptCount val="10"/>
                <c:pt idx="0">
                  <c:v>6.4200699084111328</c:v>
                </c:pt>
                <c:pt idx="1">
                  <c:v>6.1071886831808957</c:v>
                </c:pt>
                <c:pt idx="2">
                  <c:v>6.0566220205174233</c:v>
                </c:pt>
                <c:pt idx="3">
                  <c:v>6.004159108004071</c:v>
                </c:pt>
                <c:pt idx="4">
                  <c:v>3.2223605782297873</c:v>
                </c:pt>
                <c:pt idx="5">
                  <c:v>1.89435360003034</c:v>
                </c:pt>
                <c:pt idx="6">
                  <c:v>1.1409103263445992</c:v>
                </c:pt>
                <c:pt idx="7">
                  <c:v>0.9531815912064574</c:v>
                </c:pt>
                <c:pt idx="8">
                  <c:v>0.95128534135657716</c:v>
                </c:pt>
                <c:pt idx="9">
                  <c:v>0.83687826708047053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C-4548-A268-0DEC10A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1285696703"/>
        <c:axId val="1285693343"/>
      </c:barChart>
      <c:catAx>
        <c:axId val="12856967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693343"/>
        <c:crosses val="autoZero"/>
        <c:auto val="1"/>
        <c:lblAlgn val="ctr"/>
        <c:lblOffset val="100"/>
        <c:noMultiLvlLbl val="0"/>
      </c:catAx>
      <c:valAx>
        <c:axId val="1285693343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69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93646058293762E-2"/>
          <c:y val="3.8611737680417361E-2"/>
          <c:w val="0.90830635394170622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B3A-42BB-8D80-AAF75459CEC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B3A-42BB-8D80-AAF75459CE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Front!$Z$76:$AA$76</c:f>
              <c:numCache>
                <c:formatCode>0.0</c:formatCode>
                <c:ptCount val="2"/>
                <c:pt idx="0">
                  <c:v>13.169499999999999</c:v>
                </c:pt>
                <c:pt idx="1">
                  <c:v>9.9514759999999995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3A-42BB-8D80-AAF75459C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83266539514191E-2"/>
          <c:y val="3.8611737680417361E-2"/>
          <c:w val="0.90843904279749133"/>
          <c:h val="0.829562680564210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C22-486A-B8EC-CCC635B5B69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C22-486A-B8EC-CCC635B5B6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Front!$Z$28:$AA$28</c:f>
              <c:numCache>
                <c:formatCode>0.0</c:formatCode>
                <c:ptCount val="2"/>
                <c:pt idx="0">
                  <c:v>19.967739999999999</c:v>
                </c:pt>
                <c:pt idx="1">
                  <c:v>16.79561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22-486A-B8EC-CCC635B5B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0121321037022E-2"/>
          <c:y val="3.8611737680417361E-2"/>
          <c:w val="0.90502129960134536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3CD-4BAE-BD63-414998ED8D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Front!$Z$40:$AA$40</c:f>
              <c:numCache>
                <c:formatCode>0.0</c:formatCode>
                <c:ptCount val="2"/>
                <c:pt idx="0">
                  <c:v>53.71</c:v>
                </c:pt>
                <c:pt idx="1">
                  <c:v>51.010322580645159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D-4BAE-BD63-414998ED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50851206008E-2"/>
          <c:y val="3.8611737680417361E-2"/>
          <c:w val="0.91768108570980489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147-41F1-A4CB-A525490062B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147-41F1-A4CB-A525490062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Front!$Z$52:$AA$52</c:f>
              <c:numCache>
                <c:formatCode>0.0</c:formatCode>
                <c:ptCount val="2"/>
                <c:pt idx="0">
                  <c:v>11.82</c:v>
                </c:pt>
                <c:pt idx="1">
                  <c:v>7.976286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47-41F1-A4CB-A52549006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900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94-4311-BF46-E68DB0D0D8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94-4311-BF46-E68DB0D0D8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Front!$Z$64:$AA$64</c:f>
              <c:numCache>
                <c:formatCode>0.0</c:formatCode>
                <c:ptCount val="2"/>
                <c:pt idx="0">
                  <c:v>7.9093980000000004</c:v>
                </c:pt>
                <c:pt idx="1">
                  <c:v>13.115130000000001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94-4311-BF46-E68DB0D0D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481-4C5A-B1B7-4E63E25C7E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81-4C5A-B1B7-4E63E25C7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Front!$Z$88:$AA$88</c:f>
              <c:numCache>
                <c:formatCode>0.0</c:formatCode>
                <c:ptCount val="2"/>
                <c:pt idx="0">
                  <c:v>5.3109989999999998</c:v>
                </c:pt>
                <c:pt idx="1">
                  <c:v>6.4558270000000002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81-4C5A-B1B7-4E63E25C7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2261941574545"/>
          <c:y val="3.8611737680417361E-2"/>
          <c:w val="0.89507738058425457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1A-4145-8B25-E6991ABEBE1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1A-4145-8B25-E6991ABEBE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Front!$Z$100:$AA$100</c:f>
              <c:numCache>
                <c:formatCode>0.0</c:formatCode>
                <c:ptCount val="2"/>
                <c:pt idx="0">
                  <c:v>20.706</c:v>
                </c:pt>
                <c:pt idx="1">
                  <c:v>19.140740000000001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1A-4145-8B25-E6991ABEB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057440451578098E-2"/>
          <c:y val="3.8611737680417361E-2"/>
          <c:w val="0.90646490632653109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C7-4E9B-B0AD-79D3D41086A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C7-4E9B-B0AD-79D3D41086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Front!$Z$112:$AA$112</c:f>
              <c:numCache>
                <c:formatCode>0.0</c:formatCode>
                <c:ptCount val="2"/>
                <c:pt idx="0">
                  <c:v>33.080750000000002</c:v>
                </c:pt>
                <c:pt idx="1">
                  <c:v>23.291060000000002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7-4E9B-B0AD-79D3D410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45265264233455"/>
          <c:y val="3.8611737680417361E-2"/>
          <c:w val="0.87006979442896215"/>
          <c:h val="0.833456679075045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0A3C6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68F-4E59-9820-A3056A11B1B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68F-4E59-9820-A3056A11B1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Front!$Z$4:$AA$4</c:f>
              <c:strCache>
                <c:ptCount val="2"/>
                <c:pt idx="0">
                  <c:v>Greater Dandenong</c:v>
                </c:pt>
                <c:pt idx="1">
                  <c:v>Metro Average</c:v>
                </c:pt>
              </c:strCache>
            </c:strRef>
          </c:cat>
          <c:val>
            <c:numRef>
              <c:f>Front!$Z$124:$AA$124</c:f>
              <c:numCache>
                <c:formatCode>0.0</c:formatCode>
                <c:ptCount val="2"/>
                <c:pt idx="0">
                  <c:v>17.55283</c:v>
                </c:pt>
                <c:pt idx="1">
                  <c:v>14.62068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F-4E59-9820-A3056A11B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004127"/>
        <c:axId val="1160725391"/>
      </c:barChart>
      <c:catAx>
        <c:axId val="115600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25391"/>
        <c:crosses val="autoZero"/>
        <c:auto val="1"/>
        <c:lblAlgn val="ctr"/>
        <c:lblOffset val="100"/>
        <c:noMultiLvlLbl val="0"/>
      </c:catAx>
      <c:valAx>
        <c:axId val="116072539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0041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60" dropStyle="combo" dx="31" fmlaLink="$G$4" fmlaRange="Data!$B$4:$B$84" sel="26" val="0"/>
</file>

<file path=xl/ctrlProps/ctrlProp2.xml><?xml version="1.0" encoding="utf-8"?>
<formControlPr xmlns="http://schemas.microsoft.com/office/spreadsheetml/2009/9/main" objectType="Drop" dropLines="45" dropStyle="combo" dx="31" fmlaLink="$N$4" fmlaRange="Data!$B$4:$B$84" sel="81" val="36"/>
</file>

<file path=xl/ctrlProps/ctrlProp3.xml><?xml version="1.0" encoding="utf-8"?>
<formControlPr xmlns="http://schemas.microsoft.com/office/spreadsheetml/2009/9/main" objectType="Drop" dropLines="2" dropStyle="combo" dx="31" fmlaLink="$H$6" fmlaRange="$AJ$1:$AJ$2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1.jp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image" Target="../media/image4.jp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image" Target="../media/image3.jp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3</xdr:row>
          <xdr:rowOff>6350</xdr:rowOff>
        </xdr:from>
        <xdr:to>
          <xdr:col>8</xdr:col>
          <xdr:colOff>603250</xdr:colOff>
          <xdr:row>4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214922</xdr:colOff>
      <xdr:row>2</xdr:row>
      <xdr:rowOff>432287</xdr:rowOff>
    </xdr:from>
    <xdr:to>
      <xdr:col>6</xdr:col>
      <xdr:colOff>19539</xdr:colOff>
      <xdr:row>4</xdr:row>
      <xdr:rowOff>29307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644768" y="783979"/>
          <a:ext cx="1719386" cy="29063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Municipality </a:t>
          </a:r>
          <a:r>
            <a:rPr lang="en-US" sz="1400" b="1" baseline="0">
              <a:latin typeface="Wingdings" panose="05000000000000000000" pitchFamily="2" charset="2"/>
            </a:rPr>
            <a:t>F</a:t>
          </a:r>
          <a:endParaRPr lang="en-US" sz="1400" b="1">
            <a:latin typeface="Wingdings" panose="05000000000000000000" pitchFamily="2" charset="2"/>
          </a:endParaRPr>
        </a:p>
      </xdr:txBody>
    </xdr:sp>
    <xdr:clientData fPrintsWithSheet="0"/>
  </xdr:twoCellAnchor>
  <xdr:twoCellAnchor>
    <xdr:from>
      <xdr:col>9</xdr:col>
      <xdr:colOff>849922</xdr:colOff>
      <xdr:row>2</xdr:row>
      <xdr:rowOff>429847</xdr:rowOff>
    </xdr:from>
    <xdr:to>
      <xdr:col>13</xdr:col>
      <xdr:colOff>58616</xdr:colOff>
      <xdr:row>4</xdr:row>
      <xdr:rowOff>26867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835768" y="781539"/>
          <a:ext cx="1719386" cy="29063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Comparison </a:t>
          </a:r>
          <a:r>
            <a:rPr lang="en-US" sz="1400" b="1" baseline="0">
              <a:latin typeface="Wingdings" panose="05000000000000000000" pitchFamily="2" charset="2"/>
            </a:rPr>
            <a:t>F</a:t>
          </a:r>
          <a:endParaRPr lang="en-US" sz="1400" b="1">
            <a:latin typeface="Wingdings" panose="05000000000000000000" pitchFamily="2" charset="2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63500</xdr:colOff>
          <xdr:row>2</xdr:row>
          <xdr:rowOff>387350</xdr:rowOff>
        </xdr:from>
        <xdr:to>
          <xdr:col>14</xdr:col>
          <xdr:colOff>736600</xdr:colOff>
          <xdr:row>4</xdr:row>
          <xdr:rowOff>6350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9</xdr:col>
      <xdr:colOff>817563</xdr:colOff>
      <xdr:row>7</xdr:row>
      <xdr:rowOff>47625</xdr:rowOff>
    </xdr:from>
    <xdr:to>
      <xdr:col>15</xdr:col>
      <xdr:colOff>31751</xdr:colOff>
      <xdr:row>17</xdr:row>
      <xdr:rowOff>107950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825500</xdr:colOff>
      <xdr:row>19</xdr:row>
      <xdr:rowOff>7937</xdr:rowOff>
    </xdr:from>
    <xdr:to>
      <xdr:col>14</xdr:col>
      <xdr:colOff>833437</xdr:colOff>
      <xdr:row>28</xdr:row>
      <xdr:rowOff>147637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849312</xdr:colOff>
      <xdr:row>30</xdr:row>
      <xdr:rowOff>15874</xdr:rowOff>
    </xdr:from>
    <xdr:to>
      <xdr:col>14</xdr:col>
      <xdr:colOff>817561</xdr:colOff>
      <xdr:row>39</xdr:row>
      <xdr:rowOff>155574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55562</xdr:colOff>
      <xdr:row>41</xdr:row>
      <xdr:rowOff>25401</xdr:rowOff>
    </xdr:from>
    <xdr:to>
      <xdr:col>14</xdr:col>
      <xdr:colOff>809625</xdr:colOff>
      <xdr:row>50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150811</xdr:colOff>
      <xdr:row>31</xdr:row>
      <xdr:rowOff>166689</xdr:rowOff>
    </xdr:from>
    <xdr:to>
      <xdr:col>8</xdr:col>
      <xdr:colOff>357187</xdr:colOff>
      <xdr:row>41</xdr:row>
      <xdr:rowOff>63501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238125</xdr:colOff>
      <xdr:row>86</xdr:row>
      <xdr:rowOff>39687</xdr:rowOff>
    </xdr:from>
    <xdr:to>
      <xdr:col>31</xdr:col>
      <xdr:colOff>396876</xdr:colOff>
      <xdr:row>96</xdr:row>
      <xdr:rowOff>20637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15875</xdr:colOff>
      <xdr:row>53</xdr:row>
      <xdr:rowOff>39688</xdr:rowOff>
    </xdr:from>
    <xdr:to>
      <xdr:col>6</xdr:col>
      <xdr:colOff>754063</xdr:colOff>
      <xdr:row>63</xdr:row>
      <xdr:rowOff>115887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71437</xdr:colOff>
      <xdr:row>52</xdr:row>
      <xdr:rowOff>158750</xdr:rowOff>
    </xdr:from>
    <xdr:to>
      <xdr:col>11</xdr:col>
      <xdr:colOff>7938</xdr:colOff>
      <xdr:row>63</xdr:row>
      <xdr:rowOff>131763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222250</xdr:colOff>
      <xdr:row>122</xdr:row>
      <xdr:rowOff>0</xdr:rowOff>
    </xdr:from>
    <xdr:to>
      <xdr:col>31</xdr:col>
      <xdr:colOff>381001</xdr:colOff>
      <xdr:row>131</xdr:row>
      <xdr:rowOff>163512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55563</xdr:colOff>
      <xdr:row>53</xdr:row>
      <xdr:rowOff>7938</xdr:rowOff>
    </xdr:from>
    <xdr:to>
      <xdr:col>15</xdr:col>
      <xdr:colOff>7940</xdr:colOff>
      <xdr:row>63</xdr:row>
      <xdr:rowOff>150813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4</xdr:row>
          <xdr:rowOff>241300</xdr:rowOff>
        </xdr:from>
        <xdr:to>
          <xdr:col>8</xdr:col>
          <xdr:colOff>419100</xdr:colOff>
          <xdr:row>6</xdr:row>
          <xdr:rowOff>19050</xdr:rowOff>
        </xdr:to>
        <xdr:sp macro="" textlink="">
          <xdr:nvSpPr>
            <xdr:cNvPr id="4099" name="Drop Dow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95249</xdr:colOff>
      <xdr:row>6</xdr:row>
      <xdr:rowOff>0</xdr:rowOff>
    </xdr:from>
    <xdr:to>
      <xdr:col>9</xdr:col>
      <xdr:colOff>728133</xdr:colOff>
      <xdr:row>29</xdr:row>
      <xdr:rowOff>142874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539750</xdr:colOff>
      <xdr:row>41</xdr:row>
      <xdr:rowOff>103188</xdr:rowOff>
    </xdr:from>
    <xdr:to>
      <xdr:col>10</xdr:col>
      <xdr:colOff>15877</xdr:colOff>
      <xdr:row>50</xdr:row>
      <xdr:rowOff>158751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5</xdr:col>
      <xdr:colOff>135466</xdr:colOff>
      <xdr:row>52</xdr:row>
      <xdr:rowOff>101600</xdr:rowOff>
    </xdr:from>
    <xdr:to>
      <xdr:col>6</xdr:col>
      <xdr:colOff>227003</xdr:colOff>
      <xdr:row>59</xdr:row>
      <xdr:rowOff>97289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666" y="9846733"/>
          <a:ext cx="870470" cy="1181023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126999</xdr:colOff>
      <xdr:row>3</xdr:row>
      <xdr:rowOff>229776</xdr:rowOff>
    </xdr:from>
    <xdr:to>
      <xdr:col>14</xdr:col>
      <xdr:colOff>778933</xdr:colOff>
      <xdr:row>8</xdr:row>
      <xdr:rowOff>28317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0199" y="983309"/>
          <a:ext cx="1430867" cy="848408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4</xdr:col>
      <xdr:colOff>101561</xdr:colOff>
      <xdr:row>44</xdr:row>
      <xdr:rowOff>173000</xdr:rowOff>
    </xdr:from>
    <xdr:to>
      <xdr:col>5</xdr:col>
      <xdr:colOff>246062</xdr:colOff>
      <xdr:row>48</xdr:row>
      <xdr:rowOff>166282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249" y="8515313"/>
          <a:ext cx="922376" cy="691782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341313</xdr:colOff>
      <xdr:row>32</xdr:row>
      <xdr:rowOff>84875</xdr:rowOff>
    </xdr:from>
    <xdr:to>
      <xdr:col>9</xdr:col>
      <xdr:colOff>677784</xdr:colOff>
      <xdr:row>36</xdr:row>
      <xdr:rowOff>3591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6" y="6236438"/>
          <a:ext cx="1114346" cy="707174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1CC1-5398-462F-89E2-7AA17E54FD07}">
  <dimension ref="A1:AH8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" sqref="C3:N3"/>
    </sheetView>
  </sheetViews>
  <sheetFormatPr defaultRowHeight="14.5" x14ac:dyDescent="0.35"/>
  <cols>
    <col min="1" max="1" width="1.90625" style="25" bestFit="1" customWidth="1"/>
    <col min="2" max="2" width="10.453125" customWidth="1"/>
    <col min="3" max="3" width="10.7265625" style="26" customWidth="1"/>
    <col min="4" max="5" width="9.6328125" style="26" customWidth="1"/>
    <col min="6" max="6" width="10.81640625" style="26" customWidth="1"/>
    <col min="7" max="14" width="9.6328125" style="26" customWidth="1"/>
    <col min="15" max="23" width="8.7265625" style="27"/>
    <col min="24" max="24" width="8.7265625" style="26"/>
    <col min="25" max="34" width="8.7265625" style="28"/>
    <col min="256" max="256" width="1.90625" bestFit="1" customWidth="1"/>
    <col min="257" max="257" width="10.453125" customWidth="1"/>
    <col min="258" max="258" width="10.7265625" customWidth="1"/>
    <col min="259" max="260" width="9.6328125" customWidth="1"/>
    <col min="261" max="261" width="10.81640625" customWidth="1"/>
    <col min="262" max="270" width="9.6328125" customWidth="1"/>
    <col min="512" max="512" width="1.90625" bestFit="1" customWidth="1"/>
    <col min="513" max="513" width="10.453125" customWidth="1"/>
    <col min="514" max="514" width="10.7265625" customWidth="1"/>
    <col min="515" max="516" width="9.6328125" customWidth="1"/>
    <col min="517" max="517" width="10.81640625" customWidth="1"/>
    <col min="518" max="526" width="9.6328125" customWidth="1"/>
    <col min="768" max="768" width="1.90625" bestFit="1" customWidth="1"/>
    <col min="769" max="769" width="10.453125" customWidth="1"/>
    <col min="770" max="770" width="10.7265625" customWidth="1"/>
    <col min="771" max="772" width="9.6328125" customWidth="1"/>
    <col min="773" max="773" width="10.81640625" customWidth="1"/>
    <col min="774" max="782" width="9.6328125" customWidth="1"/>
    <col min="1024" max="1024" width="1.90625" bestFit="1" customWidth="1"/>
    <col min="1025" max="1025" width="10.453125" customWidth="1"/>
    <col min="1026" max="1026" width="10.7265625" customWidth="1"/>
    <col min="1027" max="1028" width="9.6328125" customWidth="1"/>
    <col min="1029" max="1029" width="10.81640625" customWidth="1"/>
    <col min="1030" max="1038" width="9.6328125" customWidth="1"/>
    <col min="1280" max="1280" width="1.90625" bestFit="1" customWidth="1"/>
    <col min="1281" max="1281" width="10.453125" customWidth="1"/>
    <col min="1282" max="1282" width="10.7265625" customWidth="1"/>
    <col min="1283" max="1284" width="9.6328125" customWidth="1"/>
    <col min="1285" max="1285" width="10.81640625" customWidth="1"/>
    <col min="1286" max="1294" width="9.6328125" customWidth="1"/>
    <col min="1536" max="1536" width="1.90625" bestFit="1" customWidth="1"/>
    <col min="1537" max="1537" width="10.453125" customWidth="1"/>
    <col min="1538" max="1538" width="10.7265625" customWidth="1"/>
    <col min="1539" max="1540" width="9.6328125" customWidth="1"/>
    <col min="1541" max="1541" width="10.81640625" customWidth="1"/>
    <col min="1542" max="1550" width="9.6328125" customWidth="1"/>
    <col min="1792" max="1792" width="1.90625" bestFit="1" customWidth="1"/>
    <col min="1793" max="1793" width="10.453125" customWidth="1"/>
    <col min="1794" max="1794" width="10.7265625" customWidth="1"/>
    <col min="1795" max="1796" width="9.6328125" customWidth="1"/>
    <col min="1797" max="1797" width="10.81640625" customWidth="1"/>
    <col min="1798" max="1806" width="9.6328125" customWidth="1"/>
    <col min="2048" max="2048" width="1.90625" bestFit="1" customWidth="1"/>
    <col min="2049" max="2049" width="10.453125" customWidth="1"/>
    <col min="2050" max="2050" width="10.7265625" customWidth="1"/>
    <col min="2051" max="2052" width="9.6328125" customWidth="1"/>
    <col min="2053" max="2053" width="10.81640625" customWidth="1"/>
    <col min="2054" max="2062" width="9.6328125" customWidth="1"/>
    <col min="2304" max="2304" width="1.90625" bestFit="1" customWidth="1"/>
    <col min="2305" max="2305" width="10.453125" customWidth="1"/>
    <col min="2306" max="2306" width="10.7265625" customWidth="1"/>
    <col min="2307" max="2308" width="9.6328125" customWidth="1"/>
    <col min="2309" max="2309" width="10.81640625" customWidth="1"/>
    <col min="2310" max="2318" width="9.6328125" customWidth="1"/>
    <col min="2560" max="2560" width="1.90625" bestFit="1" customWidth="1"/>
    <col min="2561" max="2561" width="10.453125" customWidth="1"/>
    <col min="2562" max="2562" width="10.7265625" customWidth="1"/>
    <col min="2563" max="2564" width="9.6328125" customWidth="1"/>
    <col min="2565" max="2565" width="10.81640625" customWidth="1"/>
    <col min="2566" max="2574" width="9.6328125" customWidth="1"/>
    <col min="2816" max="2816" width="1.90625" bestFit="1" customWidth="1"/>
    <col min="2817" max="2817" width="10.453125" customWidth="1"/>
    <col min="2818" max="2818" width="10.7265625" customWidth="1"/>
    <col min="2819" max="2820" width="9.6328125" customWidth="1"/>
    <col min="2821" max="2821" width="10.81640625" customWidth="1"/>
    <col min="2822" max="2830" width="9.6328125" customWidth="1"/>
    <col min="3072" max="3072" width="1.90625" bestFit="1" customWidth="1"/>
    <col min="3073" max="3073" width="10.453125" customWidth="1"/>
    <col min="3074" max="3074" width="10.7265625" customWidth="1"/>
    <col min="3075" max="3076" width="9.6328125" customWidth="1"/>
    <col min="3077" max="3077" width="10.81640625" customWidth="1"/>
    <col min="3078" max="3086" width="9.6328125" customWidth="1"/>
    <col min="3328" max="3328" width="1.90625" bestFit="1" customWidth="1"/>
    <col min="3329" max="3329" width="10.453125" customWidth="1"/>
    <col min="3330" max="3330" width="10.7265625" customWidth="1"/>
    <col min="3331" max="3332" width="9.6328125" customWidth="1"/>
    <col min="3333" max="3333" width="10.81640625" customWidth="1"/>
    <col min="3334" max="3342" width="9.6328125" customWidth="1"/>
    <col min="3584" max="3584" width="1.90625" bestFit="1" customWidth="1"/>
    <col min="3585" max="3585" width="10.453125" customWidth="1"/>
    <col min="3586" max="3586" width="10.7265625" customWidth="1"/>
    <col min="3587" max="3588" width="9.6328125" customWidth="1"/>
    <col min="3589" max="3589" width="10.81640625" customWidth="1"/>
    <col min="3590" max="3598" width="9.6328125" customWidth="1"/>
    <col min="3840" max="3840" width="1.90625" bestFit="1" customWidth="1"/>
    <col min="3841" max="3841" width="10.453125" customWidth="1"/>
    <col min="3842" max="3842" width="10.7265625" customWidth="1"/>
    <col min="3843" max="3844" width="9.6328125" customWidth="1"/>
    <col min="3845" max="3845" width="10.81640625" customWidth="1"/>
    <col min="3846" max="3854" width="9.6328125" customWidth="1"/>
    <col min="4096" max="4096" width="1.90625" bestFit="1" customWidth="1"/>
    <col min="4097" max="4097" width="10.453125" customWidth="1"/>
    <col min="4098" max="4098" width="10.7265625" customWidth="1"/>
    <col min="4099" max="4100" width="9.6328125" customWidth="1"/>
    <col min="4101" max="4101" width="10.81640625" customWidth="1"/>
    <col min="4102" max="4110" width="9.6328125" customWidth="1"/>
    <col min="4352" max="4352" width="1.90625" bestFit="1" customWidth="1"/>
    <col min="4353" max="4353" width="10.453125" customWidth="1"/>
    <col min="4354" max="4354" width="10.7265625" customWidth="1"/>
    <col min="4355" max="4356" width="9.6328125" customWidth="1"/>
    <col min="4357" max="4357" width="10.81640625" customWidth="1"/>
    <col min="4358" max="4366" width="9.6328125" customWidth="1"/>
    <col min="4608" max="4608" width="1.90625" bestFit="1" customWidth="1"/>
    <col min="4609" max="4609" width="10.453125" customWidth="1"/>
    <col min="4610" max="4610" width="10.7265625" customWidth="1"/>
    <col min="4611" max="4612" width="9.6328125" customWidth="1"/>
    <col min="4613" max="4613" width="10.81640625" customWidth="1"/>
    <col min="4614" max="4622" width="9.6328125" customWidth="1"/>
    <col min="4864" max="4864" width="1.90625" bestFit="1" customWidth="1"/>
    <col min="4865" max="4865" width="10.453125" customWidth="1"/>
    <col min="4866" max="4866" width="10.7265625" customWidth="1"/>
    <col min="4867" max="4868" width="9.6328125" customWidth="1"/>
    <col min="4869" max="4869" width="10.81640625" customWidth="1"/>
    <col min="4870" max="4878" width="9.6328125" customWidth="1"/>
    <col min="5120" max="5120" width="1.90625" bestFit="1" customWidth="1"/>
    <col min="5121" max="5121" width="10.453125" customWidth="1"/>
    <col min="5122" max="5122" width="10.7265625" customWidth="1"/>
    <col min="5123" max="5124" width="9.6328125" customWidth="1"/>
    <col min="5125" max="5125" width="10.81640625" customWidth="1"/>
    <col min="5126" max="5134" width="9.6328125" customWidth="1"/>
    <col min="5376" max="5376" width="1.90625" bestFit="1" customWidth="1"/>
    <col min="5377" max="5377" width="10.453125" customWidth="1"/>
    <col min="5378" max="5378" width="10.7265625" customWidth="1"/>
    <col min="5379" max="5380" width="9.6328125" customWidth="1"/>
    <col min="5381" max="5381" width="10.81640625" customWidth="1"/>
    <col min="5382" max="5390" width="9.6328125" customWidth="1"/>
    <col min="5632" max="5632" width="1.90625" bestFit="1" customWidth="1"/>
    <col min="5633" max="5633" width="10.453125" customWidth="1"/>
    <col min="5634" max="5634" width="10.7265625" customWidth="1"/>
    <col min="5635" max="5636" width="9.6328125" customWidth="1"/>
    <col min="5637" max="5637" width="10.81640625" customWidth="1"/>
    <col min="5638" max="5646" width="9.6328125" customWidth="1"/>
    <col min="5888" max="5888" width="1.90625" bestFit="1" customWidth="1"/>
    <col min="5889" max="5889" width="10.453125" customWidth="1"/>
    <col min="5890" max="5890" width="10.7265625" customWidth="1"/>
    <col min="5891" max="5892" width="9.6328125" customWidth="1"/>
    <col min="5893" max="5893" width="10.81640625" customWidth="1"/>
    <col min="5894" max="5902" width="9.6328125" customWidth="1"/>
    <col min="6144" max="6144" width="1.90625" bestFit="1" customWidth="1"/>
    <col min="6145" max="6145" width="10.453125" customWidth="1"/>
    <col min="6146" max="6146" width="10.7265625" customWidth="1"/>
    <col min="6147" max="6148" width="9.6328125" customWidth="1"/>
    <col min="6149" max="6149" width="10.81640625" customWidth="1"/>
    <col min="6150" max="6158" width="9.6328125" customWidth="1"/>
    <col min="6400" max="6400" width="1.90625" bestFit="1" customWidth="1"/>
    <col min="6401" max="6401" width="10.453125" customWidth="1"/>
    <col min="6402" max="6402" width="10.7265625" customWidth="1"/>
    <col min="6403" max="6404" width="9.6328125" customWidth="1"/>
    <col min="6405" max="6405" width="10.81640625" customWidth="1"/>
    <col min="6406" max="6414" width="9.6328125" customWidth="1"/>
    <col min="6656" max="6656" width="1.90625" bestFit="1" customWidth="1"/>
    <col min="6657" max="6657" width="10.453125" customWidth="1"/>
    <col min="6658" max="6658" width="10.7265625" customWidth="1"/>
    <col min="6659" max="6660" width="9.6328125" customWidth="1"/>
    <col min="6661" max="6661" width="10.81640625" customWidth="1"/>
    <col min="6662" max="6670" width="9.6328125" customWidth="1"/>
    <col min="6912" max="6912" width="1.90625" bestFit="1" customWidth="1"/>
    <col min="6913" max="6913" width="10.453125" customWidth="1"/>
    <col min="6914" max="6914" width="10.7265625" customWidth="1"/>
    <col min="6915" max="6916" width="9.6328125" customWidth="1"/>
    <col min="6917" max="6917" width="10.81640625" customWidth="1"/>
    <col min="6918" max="6926" width="9.6328125" customWidth="1"/>
    <col min="7168" max="7168" width="1.90625" bestFit="1" customWidth="1"/>
    <col min="7169" max="7169" width="10.453125" customWidth="1"/>
    <col min="7170" max="7170" width="10.7265625" customWidth="1"/>
    <col min="7171" max="7172" width="9.6328125" customWidth="1"/>
    <col min="7173" max="7173" width="10.81640625" customWidth="1"/>
    <col min="7174" max="7182" width="9.6328125" customWidth="1"/>
    <col min="7424" max="7424" width="1.90625" bestFit="1" customWidth="1"/>
    <col min="7425" max="7425" width="10.453125" customWidth="1"/>
    <col min="7426" max="7426" width="10.7265625" customWidth="1"/>
    <col min="7427" max="7428" width="9.6328125" customWidth="1"/>
    <col min="7429" max="7429" width="10.81640625" customWidth="1"/>
    <col min="7430" max="7438" width="9.6328125" customWidth="1"/>
    <col min="7680" max="7680" width="1.90625" bestFit="1" customWidth="1"/>
    <col min="7681" max="7681" width="10.453125" customWidth="1"/>
    <col min="7682" max="7682" width="10.7265625" customWidth="1"/>
    <col min="7683" max="7684" width="9.6328125" customWidth="1"/>
    <col min="7685" max="7685" width="10.81640625" customWidth="1"/>
    <col min="7686" max="7694" width="9.6328125" customWidth="1"/>
    <col min="7936" max="7936" width="1.90625" bestFit="1" customWidth="1"/>
    <col min="7937" max="7937" width="10.453125" customWidth="1"/>
    <col min="7938" max="7938" width="10.7265625" customWidth="1"/>
    <col min="7939" max="7940" width="9.6328125" customWidth="1"/>
    <col min="7941" max="7941" width="10.81640625" customWidth="1"/>
    <col min="7942" max="7950" width="9.6328125" customWidth="1"/>
    <col min="8192" max="8192" width="1.90625" bestFit="1" customWidth="1"/>
    <col min="8193" max="8193" width="10.453125" customWidth="1"/>
    <col min="8194" max="8194" width="10.7265625" customWidth="1"/>
    <col min="8195" max="8196" width="9.6328125" customWidth="1"/>
    <col min="8197" max="8197" width="10.81640625" customWidth="1"/>
    <col min="8198" max="8206" width="9.6328125" customWidth="1"/>
    <col min="8448" max="8448" width="1.90625" bestFit="1" customWidth="1"/>
    <col min="8449" max="8449" width="10.453125" customWidth="1"/>
    <col min="8450" max="8450" width="10.7265625" customWidth="1"/>
    <col min="8451" max="8452" width="9.6328125" customWidth="1"/>
    <col min="8453" max="8453" width="10.81640625" customWidth="1"/>
    <col min="8454" max="8462" width="9.6328125" customWidth="1"/>
    <col min="8704" max="8704" width="1.90625" bestFit="1" customWidth="1"/>
    <col min="8705" max="8705" width="10.453125" customWidth="1"/>
    <col min="8706" max="8706" width="10.7265625" customWidth="1"/>
    <col min="8707" max="8708" width="9.6328125" customWidth="1"/>
    <col min="8709" max="8709" width="10.81640625" customWidth="1"/>
    <col min="8710" max="8718" width="9.6328125" customWidth="1"/>
    <col min="8960" max="8960" width="1.90625" bestFit="1" customWidth="1"/>
    <col min="8961" max="8961" width="10.453125" customWidth="1"/>
    <col min="8962" max="8962" width="10.7265625" customWidth="1"/>
    <col min="8963" max="8964" width="9.6328125" customWidth="1"/>
    <col min="8965" max="8965" width="10.81640625" customWidth="1"/>
    <col min="8966" max="8974" width="9.6328125" customWidth="1"/>
    <col min="9216" max="9216" width="1.90625" bestFit="1" customWidth="1"/>
    <col min="9217" max="9217" width="10.453125" customWidth="1"/>
    <col min="9218" max="9218" width="10.7265625" customWidth="1"/>
    <col min="9219" max="9220" width="9.6328125" customWidth="1"/>
    <col min="9221" max="9221" width="10.81640625" customWidth="1"/>
    <col min="9222" max="9230" width="9.6328125" customWidth="1"/>
    <col min="9472" max="9472" width="1.90625" bestFit="1" customWidth="1"/>
    <col min="9473" max="9473" width="10.453125" customWidth="1"/>
    <col min="9474" max="9474" width="10.7265625" customWidth="1"/>
    <col min="9475" max="9476" width="9.6328125" customWidth="1"/>
    <col min="9477" max="9477" width="10.81640625" customWidth="1"/>
    <col min="9478" max="9486" width="9.6328125" customWidth="1"/>
    <col min="9728" max="9728" width="1.90625" bestFit="1" customWidth="1"/>
    <col min="9729" max="9729" width="10.453125" customWidth="1"/>
    <col min="9730" max="9730" width="10.7265625" customWidth="1"/>
    <col min="9731" max="9732" width="9.6328125" customWidth="1"/>
    <col min="9733" max="9733" width="10.81640625" customWidth="1"/>
    <col min="9734" max="9742" width="9.6328125" customWidth="1"/>
    <col min="9984" max="9984" width="1.90625" bestFit="1" customWidth="1"/>
    <col min="9985" max="9985" width="10.453125" customWidth="1"/>
    <col min="9986" max="9986" width="10.7265625" customWidth="1"/>
    <col min="9987" max="9988" width="9.6328125" customWidth="1"/>
    <col min="9989" max="9989" width="10.81640625" customWidth="1"/>
    <col min="9990" max="9998" width="9.6328125" customWidth="1"/>
    <col min="10240" max="10240" width="1.90625" bestFit="1" customWidth="1"/>
    <col min="10241" max="10241" width="10.453125" customWidth="1"/>
    <col min="10242" max="10242" width="10.7265625" customWidth="1"/>
    <col min="10243" max="10244" width="9.6328125" customWidth="1"/>
    <col min="10245" max="10245" width="10.81640625" customWidth="1"/>
    <col min="10246" max="10254" width="9.6328125" customWidth="1"/>
    <col min="10496" max="10496" width="1.90625" bestFit="1" customWidth="1"/>
    <col min="10497" max="10497" width="10.453125" customWidth="1"/>
    <col min="10498" max="10498" width="10.7265625" customWidth="1"/>
    <col min="10499" max="10500" width="9.6328125" customWidth="1"/>
    <col min="10501" max="10501" width="10.81640625" customWidth="1"/>
    <col min="10502" max="10510" width="9.6328125" customWidth="1"/>
    <col min="10752" max="10752" width="1.90625" bestFit="1" customWidth="1"/>
    <col min="10753" max="10753" width="10.453125" customWidth="1"/>
    <col min="10754" max="10754" width="10.7265625" customWidth="1"/>
    <col min="10755" max="10756" width="9.6328125" customWidth="1"/>
    <col min="10757" max="10757" width="10.81640625" customWidth="1"/>
    <col min="10758" max="10766" width="9.6328125" customWidth="1"/>
    <col min="11008" max="11008" width="1.90625" bestFit="1" customWidth="1"/>
    <col min="11009" max="11009" width="10.453125" customWidth="1"/>
    <col min="11010" max="11010" width="10.7265625" customWidth="1"/>
    <col min="11011" max="11012" width="9.6328125" customWidth="1"/>
    <col min="11013" max="11013" width="10.81640625" customWidth="1"/>
    <col min="11014" max="11022" width="9.6328125" customWidth="1"/>
    <col min="11264" max="11264" width="1.90625" bestFit="1" customWidth="1"/>
    <col min="11265" max="11265" width="10.453125" customWidth="1"/>
    <col min="11266" max="11266" width="10.7265625" customWidth="1"/>
    <col min="11267" max="11268" width="9.6328125" customWidth="1"/>
    <col min="11269" max="11269" width="10.81640625" customWidth="1"/>
    <col min="11270" max="11278" width="9.6328125" customWidth="1"/>
    <col min="11520" max="11520" width="1.90625" bestFit="1" customWidth="1"/>
    <col min="11521" max="11521" width="10.453125" customWidth="1"/>
    <col min="11522" max="11522" width="10.7265625" customWidth="1"/>
    <col min="11523" max="11524" width="9.6328125" customWidth="1"/>
    <col min="11525" max="11525" width="10.81640625" customWidth="1"/>
    <col min="11526" max="11534" width="9.6328125" customWidth="1"/>
    <col min="11776" max="11776" width="1.90625" bestFit="1" customWidth="1"/>
    <col min="11777" max="11777" width="10.453125" customWidth="1"/>
    <col min="11778" max="11778" width="10.7265625" customWidth="1"/>
    <col min="11779" max="11780" width="9.6328125" customWidth="1"/>
    <col min="11781" max="11781" width="10.81640625" customWidth="1"/>
    <col min="11782" max="11790" width="9.6328125" customWidth="1"/>
    <col min="12032" max="12032" width="1.90625" bestFit="1" customWidth="1"/>
    <col min="12033" max="12033" width="10.453125" customWidth="1"/>
    <col min="12034" max="12034" width="10.7265625" customWidth="1"/>
    <col min="12035" max="12036" width="9.6328125" customWidth="1"/>
    <col min="12037" max="12037" width="10.81640625" customWidth="1"/>
    <col min="12038" max="12046" width="9.6328125" customWidth="1"/>
    <col min="12288" max="12288" width="1.90625" bestFit="1" customWidth="1"/>
    <col min="12289" max="12289" width="10.453125" customWidth="1"/>
    <col min="12290" max="12290" width="10.7265625" customWidth="1"/>
    <col min="12291" max="12292" width="9.6328125" customWidth="1"/>
    <col min="12293" max="12293" width="10.81640625" customWidth="1"/>
    <col min="12294" max="12302" width="9.6328125" customWidth="1"/>
    <col min="12544" max="12544" width="1.90625" bestFit="1" customWidth="1"/>
    <col min="12545" max="12545" width="10.453125" customWidth="1"/>
    <col min="12546" max="12546" width="10.7265625" customWidth="1"/>
    <col min="12547" max="12548" width="9.6328125" customWidth="1"/>
    <col min="12549" max="12549" width="10.81640625" customWidth="1"/>
    <col min="12550" max="12558" width="9.6328125" customWidth="1"/>
    <col min="12800" max="12800" width="1.90625" bestFit="1" customWidth="1"/>
    <col min="12801" max="12801" width="10.453125" customWidth="1"/>
    <col min="12802" max="12802" width="10.7265625" customWidth="1"/>
    <col min="12803" max="12804" width="9.6328125" customWidth="1"/>
    <col min="12805" max="12805" width="10.81640625" customWidth="1"/>
    <col min="12806" max="12814" width="9.6328125" customWidth="1"/>
    <col min="13056" max="13056" width="1.90625" bestFit="1" customWidth="1"/>
    <col min="13057" max="13057" width="10.453125" customWidth="1"/>
    <col min="13058" max="13058" width="10.7265625" customWidth="1"/>
    <col min="13059" max="13060" width="9.6328125" customWidth="1"/>
    <col min="13061" max="13061" width="10.81640625" customWidth="1"/>
    <col min="13062" max="13070" width="9.6328125" customWidth="1"/>
    <col min="13312" max="13312" width="1.90625" bestFit="1" customWidth="1"/>
    <col min="13313" max="13313" width="10.453125" customWidth="1"/>
    <col min="13314" max="13314" width="10.7265625" customWidth="1"/>
    <col min="13315" max="13316" width="9.6328125" customWidth="1"/>
    <col min="13317" max="13317" width="10.81640625" customWidth="1"/>
    <col min="13318" max="13326" width="9.6328125" customWidth="1"/>
    <col min="13568" max="13568" width="1.90625" bestFit="1" customWidth="1"/>
    <col min="13569" max="13569" width="10.453125" customWidth="1"/>
    <col min="13570" max="13570" width="10.7265625" customWidth="1"/>
    <col min="13571" max="13572" width="9.6328125" customWidth="1"/>
    <col min="13573" max="13573" width="10.81640625" customWidth="1"/>
    <col min="13574" max="13582" width="9.6328125" customWidth="1"/>
    <col min="13824" max="13824" width="1.90625" bestFit="1" customWidth="1"/>
    <col min="13825" max="13825" width="10.453125" customWidth="1"/>
    <col min="13826" max="13826" width="10.7265625" customWidth="1"/>
    <col min="13827" max="13828" width="9.6328125" customWidth="1"/>
    <col min="13829" max="13829" width="10.81640625" customWidth="1"/>
    <col min="13830" max="13838" width="9.6328125" customWidth="1"/>
    <col min="14080" max="14080" width="1.90625" bestFit="1" customWidth="1"/>
    <col min="14081" max="14081" width="10.453125" customWidth="1"/>
    <col min="14082" max="14082" width="10.7265625" customWidth="1"/>
    <col min="14083" max="14084" width="9.6328125" customWidth="1"/>
    <col min="14085" max="14085" width="10.81640625" customWidth="1"/>
    <col min="14086" max="14094" width="9.6328125" customWidth="1"/>
    <col min="14336" max="14336" width="1.90625" bestFit="1" customWidth="1"/>
    <col min="14337" max="14337" width="10.453125" customWidth="1"/>
    <col min="14338" max="14338" width="10.7265625" customWidth="1"/>
    <col min="14339" max="14340" width="9.6328125" customWidth="1"/>
    <col min="14341" max="14341" width="10.81640625" customWidth="1"/>
    <col min="14342" max="14350" width="9.6328125" customWidth="1"/>
    <col min="14592" max="14592" width="1.90625" bestFit="1" customWidth="1"/>
    <col min="14593" max="14593" width="10.453125" customWidth="1"/>
    <col min="14594" max="14594" width="10.7265625" customWidth="1"/>
    <col min="14595" max="14596" width="9.6328125" customWidth="1"/>
    <col min="14597" max="14597" width="10.81640625" customWidth="1"/>
    <col min="14598" max="14606" width="9.6328125" customWidth="1"/>
    <col min="14848" max="14848" width="1.90625" bestFit="1" customWidth="1"/>
    <col min="14849" max="14849" width="10.453125" customWidth="1"/>
    <col min="14850" max="14850" width="10.7265625" customWidth="1"/>
    <col min="14851" max="14852" width="9.6328125" customWidth="1"/>
    <col min="14853" max="14853" width="10.81640625" customWidth="1"/>
    <col min="14854" max="14862" width="9.6328125" customWidth="1"/>
    <col min="15104" max="15104" width="1.90625" bestFit="1" customWidth="1"/>
    <col min="15105" max="15105" width="10.453125" customWidth="1"/>
    <col min="15106" max="15106" width="10.7265625" customWidth="1"/>
    <col min="15107" max="15108" width="9.6328125" customWidth="1"/>
    <col min="15109" max="15109" width="10.81640625" customWidth="1"/>
    <col min="15110" max="15118" width="9.6328125" customWidth="1"/>
    <col min="15360" max="15360" width="1.90625" bestFit="1" customWidth="1"/>
    <col min="15361" max="15361" width="10.453125" customWidth="1"/>
    <col min="15362" max="15362" width="10.7265625" customWidth="1"/>
    <col min="15363" max="15364" width="9.6328125" customWidth="1"/>
    <col min="15365" max="15365" width="10.81640625" customWidth="1"/>
    <col min="15366" max="15374" width="9.6328125" customWidth="1"/>
    <col min="15616" max="15616" width="1.90625" bestFit="1" customWidth="1"/>
    <col min="15617" max="15617" width="10.453125" customWidth="1"/>
    <col min="15618" max="15618" width="10.7265625" customWidth="1"/>
    <col min="15619" max="15620" width="9.6328125" customWidth="1"/>
    <col min="15621" max="15621" width="10.81640625" customWidth="1"/>
    <col min="15622" max="15630" width="9.6328125" customWidth="1"/>
    <col min="15872" max="15872" width="1.90625" bestFit="1" customWidth="1"/>
    <col min="15873" max="15873" width="10.453125" customWidth="1"/>
    <col min="15874" max="15874" width="10.7265625" customWidth="1"/>
    <col min="15875" max="15876" width="9.6328125" customWidth="1"/>
    <col min="15877" max="15877" width="10.81640625" customWidth="1"/>
    <col min="15878" max="15886" width="9.6328125" customWidth="1"/>
    <col min="16128" max="16128" width="1.90625" bestFit="1" customWidth="1"/>
    <col min="16129" max="16129" width="10.453125" customWidth="1"/>
    <col min="16130" max="16130" width="10.7265625" customWidth="1"/>
    <col min="16131" max="16132" width="9.6328125" customWidth="1"/>
    <col min="16133" max="16133" width="10.81640625" customWidth="1"/>
    <col min="16134" max="16142" width="9.6328125" customWidth="1"/>
  </cols>
  <sheetData>
    <row r="1" spans="1:34" ht="17.5" customHeight="1" x14ac:dyDescent="0.35">
      <c r="C1" s="74" t="s">
        <v>132</v>
      </c>
      <c r="D1" s="26" t="s">
        <v>126</v>
      </c>
      <c r="E1" s="74" t="s">
        <v>127</v>
      </c>
      <c r="F1" s="26" t="s">
        <v>128</v>
      </c>
      <c r="G1" s="74" t="s">
        <v>129</v>
      </c>
      <c r="H1" s="74" t="s">
        <v>131</v>
      </c>
      <c r="I1" s="74" t="s">
        <v>135</v>
      </c>
      <c r="J1" s="74" t="s">
        <v>134</v>
      </c>
      <c r="K1" s="74" t="s">
        <v>130</v>
      </c>
      <c r="L1" s="74" t="s">
        <v>133</v>
      </c>
      <c r="M1" s="74"/>
    </row>
    <row r="2" spans="1:34" s="30" customFormat="1" ht="12.5" customHeight="1" x14ac:dyDescent="0.35">
      <c r="A2" s="29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32"/>
      <c r="Q2" s="32"/>
      <c r="R2" s="32"/>
      <c r="S2" s="32"/>
      <c r="T2" s="32"/>
      <c r="U2" s="32"/>
      <c r="V2" s="32"/>
      <c r="W2" s="32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s="38" customFormat="1" ht="48.5" customHeight="1" x14ac:dyDescent="0.35">
      <c r="A3" s="33"/>
      <c r="B3" s="34"/>
      <c r="C3" s="35" t="s">
        <v>139</v>
      </c>
      <c r="D3" s="35" t="s">
        <v>142</v>
      </c>
      <c r="E3" s="35" t="s">
        <v>136</v>
      </c>
      <c r="F3" s="35" t="s">
        <v>36</v>
      </c>
      <c r="G3" s="35" t="s">
        <v>141</v>
      </c>
      <c r="H3" s="35" t="s">
        <v>137</v>
      </c>
      <c r="I3" s="35" t="s">
        <v>138</v>
      </c>
      <c r="J3" s="35" t="s">
        <v>140</v>
      </c>
      <c r="K3" s="35" t="s">
        <v>143</v>
      </c>
      <c r="L3" s="35" t="s">
        <v>144</v>
      </c>
      <c r="M3" s="35" t="s">
        <v>146</v>
      </c>
      <c r="N3" s="35" t="s">
        <v>37</v>
      </c>
      <c r="O3" s="36" t="s">
        <v>38</v>
      </c>
      <c r="P3" s="36" t="s">
        <v>39</v>
      </c>
      <c r="Q3" s="36" t="s">
        <v>40</v>
      </c>
      <c r="R3" s="36" t="s">
        <v>41</v>
      </c>
      <c r="S3" s="36" t="s">
        <v>42</v>
      </c>
      <c r="T3" s="36" t="s">
        <v>43</v>
      </c>
      <c r="U3" s="36" t="s">
        <v>44</v>
      </c>
      <c r="V3" s="36" t="s">
        <v>45</v>
      </c>
      <c r="W3" s="36" t="s">
        <v>46</v>
      </c>
      <c r="X3" s="37" t="s">
        <v>47</v>
      </c>
      <c r="Y3" s="36" t="s">
        <v>38</v>
      </c>
      <c r="Z3" s="36" t="s">
        <v>39</v>
      </c>
      <c r="AA3" s="36" t="s">
        <v>40</v>
      </c>
      <c r="AB3" s="36" t="s">
        <v>41</v>
      </c>
      <c r="AC3" s="36" t="s">
        <v>42</v>
      </c>
      <c r="AD3" s="36" t="s">
        <v>43</v>
      </c>
      <c r="AE3" s="36" t="s">
        <v>44</v>
      </c>
      <c r="AF3" s="36" t="s">
        <v>45</v>
      </c>
      <c r="AG3" s="36" t="s">
        <v>46</v>
      </c>
      <c r="AH3" s="37" t="s">
        <v>47</v>
      </c>
    </row>
    <row r="4" spans="1:34" x14ac:dyDescent="0.35">
      <c r="A4" s="39">
        <v>1</v>
      </c>
      <c r="B4" s="40" t="s">
        <v>48</v>
      </c>
      <c r="C4" s="41">
        <v>17.55866</v>
      </c>
      <c r="D4" s="41">
        <v>23.08013</v>
      </c>
      <c r="E4" s="41">
        <v>13.16916</v>
      </c>
      <c r="F4" s="41">
        <v>56.48</v>
      </c>
      <c r="G4" s="41">
        <v>4.6280549999999998</v>
      </c>
      <c r="H4" s="41">
        <v>21.190639999999998</v>
      </c>
      <c r="I4" s="41">
        <v>9.4559339999999992</v>
      </c>
      <c r="J4" s="41">
        <v>2.7964560000000001</v>
      </c>
      <c r="K4" s="41">
        <v>12.291090000000001</v>
      </c>
      <c r="L4" s="41">
        <v>22.543810000000001</v>
      </c>
      <c r="M4" s="41">
        <v>10.13804</v>
      </c>
      <c r="N4" s="41">
        <v>7.5241360000000004</v>
      </c>
      <c r="O4" s="42">
        <v>1415</v>
      </c>
      <c r="P4" s="42">
        <v>1010</v>
      </c>
      <c r="Q4" s="42">
        <v>495</v>
      </c>
      <c r="R4" s="42">
        <v>113</v>
      </c>
      <c r="S4" s="42">
        <v>568</v>
      </c>
      <c r="T4" s="42">
        <v>679</v>
      </c>
      <c r="U4" s="42">
        <v>159</v>
      </c>
      <c r="V4" s="42">
        <v>269</v>
      </c>
      <c r="W4" s="42">
        <v>1166</v>
      </c>
      <c r="X4" s="43">
        <v>158</v>
      </c>
      <c r="Y4" s="41">
        <v>10.692156566419827</v>
      </c>
      <c r="Z4" s="41">
        <v>7.6318573371618559</v>
      </c>
      <c r="AA4" s="41">
        <v>3.7403657246486324</v>
      </c>
      <c r="AB4" s="41">
        <v>0.85386126643494031</v>
      </c>
      <c r="AC4" s="41">
        <v>4.2919752153543902</v>
      </c>
      <c r="AD4" s="41">
        <v>5.1307238930028713</v>
      </c>
      <c r="AE4" s="41">
        <v>1.2014508085235001</v>
      </c>
      <c r="AF4" s="41">
        <v>2.0326431917787517</v>
      </c>
      <c r="AG4" s="41">
        <v>8.8106392625056671</v>
      </c>
      <c r="AH4" s="41">
        <v>1.1938945141302706</v>
      </c>
    </row>
    <row r="5" spans="1:34" x14ac:dyDescent="0.35">
      <c r="A5" s="39">
        <v>2</v>
      </c>
      <c r="B5" s="40" t="s">
        <v>49</v>
      </c>
      <c r="C5" s="41">
        <v>28.35538</v>
      </c>
      <c r="D5" s="41">
        <v>29.812200000000001</v>
      </c>
      <c r="E5" s="41">
        <v>22.008690000000001</v>
      </c>
      <c r="F5" s="41">
        <v>59.69</v>
      </c>
      <c r="G5" s="41">
        <v>9.0503920000000004</v>
      </c>
      <c r="H5" s="41">
        <v>19.041399999999999</v>
      </c>
      <c r="I5" s="41">
        <v>15.112550000000001</v>
      </c>
      <c r="J5" s="41">
        <v>7.4285600000000001</v>
      </c>
      <c r="K5" s="41">
        <v>19.61796</v>
      </c>
      <c r="L5" s="41">
        <v>23.685639999999999</v>
      </c>
      <c r="M5" s="41">
        <v>16.49522</v>
      </c>
      <c r="N5" s="41">
        <v>10.75142</v>
      </c>
      <c r="O5" s="42">
        <v>1438</v>
      </c>
      <c r="P5" s="42">
        <v>1165</v>
      </c>
      <c r="Q5" s="42">
        <v>444</v>
      </c>
      <c r="R5" s="42">
        <v>123</v>
      </c>
      <c r="S5" s="42">
        <v>663</v>
      </c>
      <c r="T5" s="42">
        <v>634</v>
      </c>
      <c r="U5" s="42">
        <v>116</v>
      </c>
      <c r="V5" s="42">
        <v>319</v>
      </c>
      <c r="W5" s="42">
        <v>1296</v>
      </c>
      <c r="X5" s="43">
        <v>151</v>
      </c>
      <c r="Y5" s="41">
        <v>12.104377104377106</v>
      </c>
      <c r="Z5" s="41">
        <v>9.8063973063973062</v>
      </c>
      <c r="AA5" s="41">
        <v>3.737373737373737</v>
      </c>
      <c r="AB5" s="41">
        <v>1.0353535353535355</v>
      </c>
      <c r="AC5" s="41">
        <v>5.5808080808080804</v>
      </c>
      <c r="AD5" s="41">
        <v>5.3367003367003365</v>
      </c>
      <c r="AE5" s="41">
        <v>0.97643097643097632</v>
      </c>
      <c r="AF5" s="41">
        <v>2.6851851851851851</v>
      </c>
      <c r="AG5" s="41">
        <v>10.909090909090908</v>
      </c>
      <c r="AH5" s="41">
        <v>1.271043771043771</v>
      </c>
    </row>
    <row r="6" spans="1:34" x14ac:dyDescent="0.35">
      <c r="A6" s="39">
        <v>3</v>
      </c>
      <c r="B6" s="40" t="s">
        <v>50</v>
      </c>
      <c r="C6" s="41">
        <v>29.94772</v>
      </c>
      <c r="D6" s="41">
        <v>30.427949999999999</v>
      </c>
      <c r="E6" s="41">
        <v>18.531369999999999</v>
      </c>
      <c r="F6" s="41">
        <v>45.02</v>
      </c>
      <c r="G6" s="41">
        <v>7.571224</v>
      </c>
      <c r="H6" s="41">
        <v>12.613110000000001</v>
      </c>
      <c r="I6" s="41">
        <v>11.13547</v>
      </c>
      <c r="J6" s="41">
        <v>8.9130380000000002</v>
      </c>
      <c r="K6" s="41">
        <v>21.599509999999999</v>
      </c>
      <c r="L6" s="41">
        <v>29.20758</v>
      </c>
      <c r="M6" s="41">
        <v>20.213280000000001</v>
      </c>
      <c r="N6" s="41">
        <v>9.5498200000000004</v>
      </c>
      <c r="O6" s="42">
        <v>11913</v>
      </c>
      <c r="P6" s="42">
        <v>12940</v>
      </c>
      <c r="Q6" s="42">
        <v>3912</v>
      </c>
      <c r="R6" s="42">
        <v>860</v>
      </c>
      <c r="S6" s="42">
        <v>5869</v>
      </c>
      <c r="T6" s="42">
        <v>5299</v>
      </c>
      <c r="U6" s="42">
        <v>1036</v>
      </c>
      <c r="V6" s="42">
        <v>2766</v>
      </c>
      <c r="W6" s="42">
        <v>14901</v>
      </c>
      <c r="X6" s="43">
        <v>1338</v>
      </c>
      <c r="Y6" s="41">
        <v>10.471586164461829</v>
      </c>
      <c r="Z6" s="41">
        <v>11.374324264932097</v>
      </c>
      <c r="AA6" s="41">
        <v>3.4386674284709704</v>
      </c>
      <c r="AB6" s="41">
        <v>0.75594427108513162</v>
      </c>
      <c r="AC6" s="41">
        <v>5.1588801476728339</v>
      </c>
      <c r="AD6" s="41">
        <v>4.6578473168373398</v>
      </c>
      <c r="AE6" s="41">
        <v>0.91064914516767026</v>
      </c>
      <c r="AF6" s="41">
        <v>2.4313277370017139</v>
      </c>
      <c r="AG6" s="41">
        <v>13.098053003999471</v>
      </c>
      <c r="AH6" s="41">
        <v>1.1761086450138443</v>
      </c>
    </row>
    <row r="7" spans="1:34" x14ac:dyDescent="0.35">
      <c r="A7" s="39">
        <v>4</v>
      </c>
      <c r="B7" s="40" t="s">
        <v>0</v>
      </c>
      <c r="C7" s="41">
        <v>16.43131</v>
      </c>
      <c r="D7" s="41">
        <v>17.565770000000001</v>
      </c>
      <c r="E7" s="41">
        <v>15.114649999999999</v>
      </c>
      <c r="F7" s="41">
        <v>48.05</v>
      </c>
      <c r="G7" s="41">
        <v>6.540108</v>
      </c>
      <c r="H7" s="41">
        <v>8.3728809999999996</v>
      </c>
      <c r="I7" s="41">
        <v>6.275639</v>
      </c>
      <c r="J7" s="41">
        <v>5.5534100000000004</v>
      </c>
      <c r="K7" s="41">
        <v>13.7475</v>
      </c>
      <c r="L7" s="41">
        <v>23.867100000000001</v>
      </c>
      <c r="M7" s="41">
        <v>11.24109</v>
      </c>
      <c r="N7" s="41">
        <v>11.79373</v>
      </c>
      <c r="O7" s="42">
        <v>11037</v>
      </c>
      <c r="P7" s="42">
        <v>10618</v>
      </c>
      <c r="Q7" s="42">
        <v>3957</v>
      </c>
      <c r="R7" s="42">
        <v>1132</v>
      </c>
      <c r="S7" s="42">
        <v>5327</v>
      </c>
      <c r="T7" s="42">
        <v>4938</v>
      </c>
      <c r="U7" s="42">
        <v>1179</v>
      </c>
      <c r="V7" s="42">
        <v>1816</v>
      </c>
      <c r="W7" s="42">
        <v>11641</v>
      </c>
      <c r="X7" s="43">
        <v>1206</v>
      </c>
      <c r="Y7" s="41">
        <v>8.7427322127342713</v>
      </c>
      <c r="Z7" s="41">
        <v>8.4108299931876864</v>
      </c>
      <c r="AA7" s="41">
        <v>3.1344560447394683</v>
      </c>
      <c r="AB7" s="41">
        <v>0.89669048335736123</v>
      </c>
      <c r="AC7" s="41">
        <v>4.219673325834508</v>
      </c>
      <c r="AD7" s="41">
        <v>3.9115349883556978</v>
      </c>
      <c r="AE7" s="41">
        <v>0.93392056526354139</v>
      </c>
      <c r="AF7" s="41">
        <v>1.4385069945026219</v>
      </c>
      <c r="AG7" s="41">
        <v>9.2211783716987998</v>
      </c>
      <c r="AH7" s="41">
        <v>0.95530805912453864</v>
      </c>
    </row>
    <row r="8" spans="1:34" x14ac:dyDescent="0.35">
      <c r="A8" s="39">
        <v>5</v>
      </c>
      <c r="B8" s="40" t="s">
        <v>51</v>
      </c>
      <c r="C8" s="41">
        <v>20.696860000000001</v>
      </c>
      <c r="D8" s="41">
        <v>26.266030000000001</v>
      </c>
      <c r="E8" s="41">
        <v>12.94434</v>
      </c>
      <c r="F8" s="41">
        <v>51.46</v>
      </c>
      <c r="G8" s="41">
        <v>6.2793140000000003</v>
      </c>
      <c r="H8" s="41">
        <v>18.74963</v>
      </c>
      <c r="I8" s="41">
        <v>12.746560000000001</v>
      </c>
      <c r="J8" s="41">
        <v>3.5720879999999999</v>
      </c>
      <c r="K8" s="41">
        <v>13.78237</v>
      </c>
      <c r="L8" s="41">
        <v>17.48724</v>
      </c>
      <c r="M8" s="41">
        <v>15.59431</v>
      </c>
      <c r="N8" s="41">
        <v>9.2590029999999999</v>
      </c>
      <c r="O8" s="42">
        <v>5524</v>
      </c>
      <c r="P8" s="42">
        <v>3821</v>
      </c>
      <c r="Q8" s="42">
        <v>1835</v>
      </c>
      <c r="R8" s="42">
        <v>353</v>
      </c>
      <c r="S8" s="42">
        <v>2428</v>
      </c>
      <c r="T8" s="42">
        <v>2592</v>
      </c>
      <c r="U8" s="42">
        <v>457</v>
      </c>
      <c r="V8" s="42">
        <v>1233</v>
      </c>
      <c r="W8" s="42">
        <v>4383</v>
      </c>
      <c r="X8" s="43">
        <v>632</v>
      </c>
      <c r="Y8" s="41">
        <v>13.540875107243536</v>
      </c>
      <c r="Z8" s="41">
        <v>9.3663439146954275</v>
      </c>
      <c r="AA8" s="41">
        <v>4.4981002573844835</v>
      </c>
      <c r="AB8" s="41">
        <v>0.86530212035788689</v>
      </c>
      <c r="AC8" s="41">
        <v>5.9517097683539646</v>
      </c>
      <c r="AD8" s="41">
        <v>6.3537198186052217</v>
      </c>
      <c r="AE8" s="41">
        <v>1.1202353229562447</v>
      </c>
      <c r="AF8" s="41">
        <v>3.022429219267067</v>
      </c>
      <c r="AG8" s="41">
        <v>10.743963721044246</v>
      </c>
      <c r="AH8" s="41">
        <v>1.5492094619438657</v>
      </c>
    </row>
    <row r="9" spans="1:34" x14ac:dyDescent="0.35">
      <c r="A9" s="39">
        <v>6</v>
      </c>
      <c r="B9" s="40" t="s">
        <v>52</v>
      </c>
      <c r="C9" s="41">
        <v>25.855160000000001</v>
      </c>
      <c r="D9" s="41">
        <v>32.4953</v>
      </c>
      <c r="E9" s="41">
        <v>20.36515</v>
      </c>
      <c r="F9" s="41">
        <v>43.36</v>
      </c>
      <c r="G9" s="41">
        <v>10.82971</v>
      </c>
      <c r="H9" s="41">
        <v>14.031650000000001</v>
      </c>
      <c r="I9" s="41">
        <v>12.716379999999999</v>
      </c>
      <c r="J9" s="41">
        <v>8.7941880000000001</v>
      </c>
      <c r="K9" s="41">
        <v>23.598099999999999</v>
      </c>
      <c r="L9" s="41">
        <v>24.56467</v>
      </c>
      <c r="M9" s="41">
        <v>16.722940000000001</v>
      </c>
      <c r="N9" s="41">
        <v>13.02671</v>
      </c>
      <c r="O9" s="42">
        <v>6449</v>
      </c>
      <c r="P9" s="42">
        <v>5572</v>
      </c>
      <c r="Q9" s="42">
        <v>2056</v>
      </c>
      <c r="R9" s="42">
        <v>473</v>
      </c>
      <c r="S9" s="42">
        <v>2968</v>
      </c>
      <c r="T9" s="42">
        <v>2874</v>
      </c>
      <c r="U9" s="42">
        <v>621</v>
      </c>
      <c r="V9" s="42">
        <v>1429</v>
      </c>
      <c r="W9" s="42">
        <v>6397</v>
      </c>
      <c r="X9" s="43">
        <v>692</v>
      </c>
      <c r="Y9" s="41">
        <v>11.189381452242561</v>
      </c>
      <c r="Z9" s="41">
        <v>9.6677366183742528</v>
      </c>
      <c r="AA9" s="41">
        <v>3.5672768283161274</v>
      </c>
      <c r="AB9" s="41">
        <v>0.82068187733148268</v>
      </c>
      <c r="AC9" s="41">
        <v>5.1496486509933197</v>
      </c>
      <c r="AD9" s="41">
        <v>4.9865533096208896</v>
      </c>
      <c r="AE9" s="41">
        <v>1.0774702871519042</v>
      </c>
      <c r="AF9" s="41">
        <v>2.4793962002255574</v>
      </c>
      <c r="AG9" s="41">
        <v>11.09915849744079</v>
      </c>
      <c r="AH9" s="41">
        <v>1.2006593215927821</v>
      </c>
    </row>
    <row r="10" spans="1:34" x14ac:dyDescent="0.35">
      <c r="A10" s="39">
        <v>7</v>
      </c>
      <c r="B10" s="40" t="s">
        <v>28</v>
      </c>
      <c r="C10" s="41">
        <v>12.69032</v>
      </c>
      <c r="D10" s="41">
        <v>16.748840000000001</v>
      </c>
      <c r="E10" s="41">
        <v>9.4225460000000005</v>
      </c>
      <c r="F10" s="41">
        <v>45.61</v>
      </c>
      <c r="G10" s="41">
        <v>2.814654</v>
      </c>
      <c r="H10" s="41">
        <v>16.690719999999999</v>
      </c>
      <c r="I10" s="41">
        <v>6.3329700000000004</v>
      </c>
      <c r="J10" s="41">
        <v>3.8029760000000001</v>
      </c>
      <c r="K10" s="41">
        <v>9.4950229999999998</v>
      </c>
      <c r="L10" s="41">
        <v>12.15788</v>
      </c>
      <c r="M10" s="41">
        <v>7.7693539999999999</v>
      </c>
      <c r="N10" s="41">
        <v>7.0452459999999997</v>
      </c>
      <c r="O10" s="42">
        <v>7887</v>
      </c>
      <c r="P10" s="42">
        <v>7590</v>
      </c>
      <c r="Q10" s="42">
        <v>3833</v>
      </c>
      <c r="R10" s="42">
        <v>1014</v>
      </c>
      <c r="S10" s="42">
        <v>3100</v>
      </c>
      <c r="T10" s="42">
        <v>4178</v>
      </c>
      <c r="U10" s="42">
        <v>792</v>
      </c>
      <c r="V10" s="42">
        <v>1309</v>
      </c>
      <c r="W10" s="42">
        <v>7074</v>
      </c>
      <c r="X10" s="43">
        <v>864</v>
      </c>
      <c r="Y10" s="41">
        <v>7.7851699767047018</v>
      </c>
      <c r="Z10" s="41">
        <v>7.4920045800923916</v>
      </c>
      <c r="AA10" s="41">
        <v>3.7835116673905316</v>
      </c>
      <c r="AB10" s="41">
        <v>1.0009081217672839</v>
      </c>
      <c r="AC10" s="41">
        <v>3.0599755201958385</v>
      </c>
      <c r="AD10" s="41">
        <v>4.124057330122004</v>
      </c>
      <c r="AE10" s="41">
        <v>0.78177439096616252</v>
      </c>
      <c r="AF10" s="41">
        <v>1.2920993406246299</v>
      </c>
      <c r="AG10" s="41">
        <v>6.982666719311406</v>
      </c>
      <c r="AH10" s="41">
        <v>0.85284479014490466</v>
      </c>
    </row>
    <row r="11" spans="1:34" x14ac:dyDescent="0.35">
      <c r="A11" s="39">
        <v>8</v>
      </c>
      <c r="B11" s="40" t="s">
        <v>53</v>
      </c>
      <c r="C11" s="41">
        <v>25.03125</v>
      </c>
      <c r="D11" s="41">
        <v>28.06588</v>
      </c>
      <c r="E11" s="41">
        <v>21.516249999999999</v>
      </c>
      <c r="F11" s="41">
        <v>58.39</v>
      </c>
      <c r="G11" s="41">
        <v>11.95369</v>
      </c>
      <c r="H11" s="41">
        <v>16.63007</v>
      </c>
      <c r="I11" s="41">
        <v>12.68502</v>
      </c>
      <c r="J11" s="41">
        <v>6.9980869999999999</v>
      </c>
      <c r="K11" s="41">
        <v>20.743089999999999</v>
      </c>
      <c r="L11" s="41">
        <v>22.640930000000001</v>
      </c>
      <c r="M11" s="41">
        <v>14.92306</v>
      </c>
      <c r="N11" s="41">
        <v>11.74907</v>
      </c>
      <c r="O11" s="42">
        <v>1980</v>
      </c>
      <c r="P11" s="42">
        <v>1584</v>
      </c>
      <c r="Q11" s="42">
        <v>608</v>
      </c>
      <c r="R11" s="42">
        <v>161</v>
      </c>
      <c r="S11" s="42">
        <v>969</v>
      </c>
      <c r="T11" s="42">
        <v>949</v>
      </c>
      <c r="U11" s="42">
        <v>231</v>
      </c>
      <c r="V11" s="42">
        <v>517</v>
      </c>
      <c r="W11" s="42">
        <v>1656</v>
      </c>
      <c r="X11" s="43">
        <v>239</v>
      </c>
      <c r="Y11" s="41">
        <v>13.626040878122634</v>
      </c>
      <c r="Z11" s="41">
        <v>10.900832702498107</v>
      </c>
      <c r="AA11" s="41">
        <v>4.1841580070194757</v>
      </c>
      <c r="AB11" s="41">
        <v>1.1079760512008809</v>
      </c>
      <c r="AC11" s="41">
        <v>6.6685018236872899</v>
      </c>
      <c r="AD11" s="41">
        <v>6.5308650471405967</v>
      </c>
      <c r="AE11" s="41">
        <v>1.5897047691143074</v>
      </c>
      <c r="AF11" s="41">
        <v>3.557910673732021</v>
      </c>
      <c r="AG11" s="41">
        <v>11.396325098066203</v>
      </c>
      <c r="AH11" s="41">
        <v>1.6447594797329848</v>
      </c>
    </row>
    <row r="12" spans="1:34" x14ac:dyDescent="0.35">
      <c r="A12" s="39">
        <v>9</v>
      </c>
      <c r="B12" s="40" t="s">
        <v>1</v>
      </c>
      <c r="C12" s="41">
        <v>17.644079999999999</v>
      </c>
      <c r="D12" s="41">
        <v>15.227180000000001</v>
      </c>
      <c r="E12" s="41">
        <v>11.3543</v>
      </c>
      <c r="F12" s="41">
        <v>47.9</v>
      </c>
      <c r="G12" s="41">
        <v>4.9249640000000001</v>
      </c>
      <c r="H12" s="41">
        <v>14.423640000000001</v>
      </c>
      <c r="I12" s="41">
        <v>3.7070349999999999</v>
      </c>
      <c r="J12" s="41">
        <v>2.9827400000000002</v>
      </c>
      <c r="K12" s="41">
        <v>12.510120000000001</v>
      </c>
      <c r="L12" s="41">
        <v>17.581109999999999</v>
      </c>
      <c r="M12" s="41">
        <v>9.0047879999999996</v>
      </c>
      <c r="N12" s="41">
        <v>8.3168299999999995</v>
      </c>
      <c r="O12" s="42">
        <v>11111</v>
      </c>
      <c r="P12" s="42">
        <v>12417</v>
      </c>
      <c r="Q12" s="42">
        <v>5152</v>
      </c>
      <c r="R12" s="42">
        <v>1542</v>
      </c>
      <c r="S12" s="42">
        <v>5119</v>
      </c>
      <c r="T12" s="42">
        <v>5920</v>
      </c>
      <c r="U12" s="42">
        <v>1165</v>
      </c>
      <c r="V12" s="42">
        <v>1543</v>
      </c>
      <c r="W12" s="42">
        <v>11889</v>
      </c>
      <c r="X12" s="43">
        <v>1222</v>
      </c>
      <c r="Y12" s="41">
        <v>6.6175507141070389</v>
      </c>
      <c r="Z12" s="41">
        <v>7.3953854033900726</v>
      </c>
      <c r="AA12" s="41">
        <v>3.0684565996831488</v>
      </c>
      <c r="AB12" s="41">
        <v>0.9183928720324952</v>
      </c>
      <c r="AC12" s="41">
        <v>3.0488022775190289</v>
      </c>
      <c r="AD12" s="41">
        <v>3.5258662791390214</v>
      </c>
      <c r="AE12" s="41">
        <v>0.69385713094543244</v>
      </c>
      <c r="AF12" s="41">
        <v>0.91898845755262004</v>
      </c>
      <c r="AG12" s="41">
        <v>7.0809162487641606</v>
      </c>
      <c r="AH12" s="41">
        <v>0.72780550559254809</v>
      </c>
    </row>
    <row r="13" spans="1:34" x14ac:dyDescent="0.35">
      <c r="A13" s="39">
        <v>10</v>
      </c>
      <c r="B13" s="40" t="s">
        <v>2</v>
      </c>
      <c r="C13" s="41">
        <v>29.49174</v>
      </c>
      <c r="D13" s="41">
        <v>24.507429999999999</v>
      </c>
      <c r="E13" s="41">
        <v>21.062329999999999</v>
      </c>
      <c r="F13" s="41">
        <v>48.64</v>
      </c>
      <c r="G13" s="41">
        <v>12.50999</v>
      </c>
      <c r="H13" s="41">
        <v>7.968572</v>
      </c>
      <c r="I13" s="41">
        <v>15.56179</v>
      </c>
      <c r="J13" s="41">
        <v>9.8643680000000007</v>
      </c>
      <c r="K13" s="41">
        <v>27.339130000000001</v>
      </c>
      <c r="L13" s="41">
        <v>28.840890000000002</v>
      </c>
      <c r="M13" s="41">
        <v>22.78584</v>
      </c>
      <c r="N13" s="41">
        <v>13.07076</v>
      </c>
      <c r="O13" s="42">
        <v>13597</v>
      </c>
      <c r="P13" s="42">
        <v>14137</v>
      </c>
      <c r="Q13" s="42">
        <v>4053</v>
      </c>
      <c r="R13" s="42">
        <v>1467</v>
      </c>
      <c r="S13" s="42">
        <v>12525</v>
      </c>
      <c r="T13" s="42">
        <v>6616</v>
      </c>
      <c r="U13" s="42">
        <v>2036</v>
      </c>
      <c r="V13" s="42">
        <v>2236</v>
      </c>
      <c r="W13" s="42">
        <v>12156</v>
      </c>
      <c r="X13" s="43">
        <v>1917</v>
      </c>
      <c r="Y13" s="41">
        <v>6.9863274124846502</v>
      </c>
      <c r="Z13" s="41">
        <v>7.2637869111050595</v>
      </c>
      <c r="AA13" s="41">
        <v>2.0824876813120752</v>
      </c>
      <c r="AB13" s="41">
        <v>0.75376497125211306</v>
      </c>
      <c r="AC13" s="41">
        <v>6.4355189263345034</v>
      </c>
      <c r="AD13" s="41">
        <v>3.399392671986353</v>
      </c>
      <c r="AE13" s="41">
        <v>1.0461250725762115</v>
      </c>
      <c r="AF13" s="41">
        <v>1.1488878498430297</v>
      </c>
      <c r="AG13" s="41">
        <v>6.2459216022772237</v>
      </c>
      <c r="AH13" s="41">
        <v>0.98498122010245459</v>
      </c>
    </row>
    <row r="14" spans="1:34" x14ac:dyDescent="0.35">
      <c r="A14" s="39">
        <v>11</v>
      </c>
      <c r="B14" s="40" t="s">
        <v>54</v>
      </c>
      <c r="C14" s="41">
        <v>27.288900000000002</v>
      </c>
      <c r="D14" s="41">
        <v>34.301519999999996</v>
      </c>
      <c r="E14" s="41">
        <v>25.976649999999999</v>
      </c>
      <c r="F14" s="41">
        <v>55.13</v>
      </c>
      <c r="G14" s="41">
        <v>7.9936730000000003</v>
      </c>
      <c r="H14" s="41">
        <v>18.66478</v>
      </c>
      <c r="I14" s="41">
        <v>16.154489999999999</v>
      </c>
      <c r="J14" s="41">
        <v>7.6823819999999996</v>
      </c>
      <c r="K14" s="41">
        <v>16.842759999999998</v>
      </c>
      <c r="L14" s="41">
        <v>20.925039999999999</v>
      </c>
      <c r="M14" s="41">
        <v>13.43167</v>
      </c>
      <c r="N14" s="41">
        <v>10.03121</v>
      </c>
      <c r="O14" s="42">
        <v>870</v>
      </c>
      <c r="P14" s="42">
        <v>623</v>
      </c>
      <c r="Q14" s="42">
        <v>270</v>
      </c>
      <c r="R14" s="42">
        <v>71</v>
      </c>
      <c r="S14" s="42">
        <v>441</v>
      </c>
      <c r="T14" s="42">
        <v>380</v>
      </c>
      <c r="U14" s="42">
        <v>92</v>
      </c>
      <c r="V14" s="42">
        <v>191</v>
      </c>
      <c r="W14" s="42">
        <v>585</v>
      </c>
      <c r="X14" s="43">
        <v>90</v>
      </c>
      <c r="Y14" s="41">
        <v>14.079948211684739</v>
      </c>
      <c r="Z14" s="41">
        <v>10.082537627447808</v>
      </c>
      <c r="AA14" s="41">
        <v>4.3696391001780226</v>
      </c>
      <c r="AB14" s="41">
        <v>1.1490532448616282</v>
      </c>
      <c r="AC14" s="41">
        <v>7.1370771969574367</v>
      </c>
      <c r="AD14" s="41">
        <v>6.1498624372875872</v>
      </c>
      <c r="AE14" s="41">
        <v>1.4889140637643632</v>
      </c>
      <c r="AF14" s="41">
        <v>3.091115067162971</v>
      </c>
      <c r="AG14" s="41">
        <v>9.4675513837190479</v>
      </c>
      <c r="AH14" s="41">
        <v>1.4565463667260075</v>
      </c>
    </row>
    <row r="15" spans="1:34" x14ac:dyDescent="0.35">
      <c r="A15" s="39">
        <v>12</v>
      </c>
      <c r="B15" s="40" t="s">
        <v>55</v>
      </c>
      <c r="C15" s="41">
        <v>30.038920000000001</v>
      </c>
      <c r="D15" s="41">
        <v>31.377469999999999</v>
      </c>
      <c r="E15" s="41">
        <v>26.346640000000001</v>
      </c>
      <c r="F15" s="41">
        <v>53.86</v>
      </c>
      <c r="G15" s="41">
        <v>8.4811119999999995</v>
      </c>
      <c r="H15" s="41">
        <v>20.514119999999998</v>
      </c>
      <c r="I15" s="41">
        <v>16.36589</v>
      </c>
      <c r="J15" s="41">
        <v>10.33526</v>
      </c>
      <c r="K15" s="41">
        <v>22.14057</v>
      </c>
      <c r="L15" s="41">
        <v>27.60792</v>
      </c>
      <c r="M15" s="41">
        <v>15.882860000000001</v>
      </c>
      <c r="N15" s="41">
        <v>10.580109999999999</v>
      </c>
      <c r="O15" s="42">
        <v>4932</v>
      </c>
      <c r="P15" s="42">
        <v>3762</v>
      </c>
      <c r="Q15" s="42">
        <v>1480</v>
      </c>
      <c r="R15" s="42">
        <v>340</v>
      </c>
      <c r="S15" s="42">
        <v>2260</v>
      </c>
      <c r="T15" s="42">
        <v>2077</v>
      </c>
      <c r="U15" s="42">
        <v>537</v>
      </c>
      <c r="V15" s="42">
        <v>959</v>
      </c>
      <c r="W15" s="42">
        <v>3930</v>
      </c>
      <c r="X15" s="43">
        <v>522</v>
      </c>
      <c r="Y15" s="41">
        <v>12.732999432023545</v>
      </c>
      <c r="Z15" s="41">
        <v>9.712397376981464</v>
      </c>
      <c r="AA15" s="41">
        <v>3.8209325140703259</v>
      </c>
      <c r="AB15" s="41">
        <v>0.87778179377291277</v>
      </c>
      <c r="AC15" s="41">
        <v>5.834667217431714</v>
      </c>
      <c r="AD15" s="41">
        <v>5.3622140754892342</v>
      </c>
      <c r="AE15" s="41">
        <v>1.386378891929571</v>
      </c>
      <c r="AF15" s="41">
        <v>2.4758610006712449</v>
      </c>
      <c r="AG15" s="41">
        <v>10.146124851551608</v>
      </c>
      <c r="AH15" s="41">
        <v>1.3476532245572366</v>
      </c>
    </row>
    <row r="16" spans="1:34" x14ac:dyDescent="0.35">
      <c r="A16" s="39">
        <v>13</v>
      </c>
      <c r="B16" s="40" t="s">
        <v>3</v>
      </c>
      <c r="C16" s="41">
        <v>24.073450000000001</v>
      </c>
      <c r="D16" s="41">
        <v>29.99954</v>
      </c>
      <c r="E16" s="41">
        <v>16.10192</v>
      </c>
      <c r="F16" s="41">
        <v>52.21</v>
      </c>
      <c r="G16" s="41">
        <v>11.05034</v>
      </c>
      <c r="H16" s="41">
        <v>13.61586</v>
      </c>
      <c r="I16" s="41">
        <v>12.113390000000001</v>
      </c>
      <c r="J16" s="41">
        <v>8.2154240000000005</v>
      </c>
      <c r="K16" s="41">
        <v>21.784089999999999</v>
      </c>
      <c r="L16" s="41">
        <v>24.442530000000001</v>
      </c>
      <c r="M16" s="41">
        <v>18.274090000000001</v>
      </c>
      <c r="N16" s="41">
        <v>11.101319999999999</v>
      </c>
      <c r="O16" s="42">
        <v>8839</v>
      </c>
      <c r="P16" s="42">
        <v>11064</v>
      </c>
      <c r="Q16" s="42">
        <v>2860</v>
      </c>
      <c r="R16" s="42">
        <v>566</v>
      </c>
      <c r="S16" s="42">
        <v>5166</v>
      </c>
      <c r="T16" s="42">
        <v>3817</v>
      </c>
      <c r="U16" s="42">
        <v>922</v>
      </c>
      <c r="V16" s="42">
        <v>1747</v>
      </c>
      <c r="W16" s="42">
        <v>11032</v>
      </c>
      <c r="X16" s="43">
        <v>973</v>
      </c>
      <c r="Y16" s="41">
        <v>7.4781931859522661</v>
      </c>
      <c r="Z16" s="41">
        <v>9.360643671159167</v>
      </c>
      <c r="AA16" s="41">
        <v>2.4196891630075212</v>
      </c>
      <c r="AB16" s="41">
        <v>0.4788615616301598</v>
      </c>
      <c r="AC16" s="41">
        <v>4.3706693063275717</v>
      </c>
      <c r="AD16" s="41">
        <v>3.2293543829369611</v>
      </c>
      <c r="AE16" s="41">
        <v>0.78005363926326388</v>
      </c>
      <c r="AF16" s="41">
        <v>1.4780408978231259</v>
      </c>
      <c r="AG16" s="41">
        <v>9.3335702259786633</v>
      </c>
      <c r="AH16" s="41">
        <v>0.82320194251969181</v>
      </c>
    </row>
    <row r="17" spans="1:34" x14ac:dyDescent="0.35">
      <c r="A17" s="39">
        <v>14</v>
      </c>
      <c r="B17" s="40" t="s">
        <v>4</v>
      </c>
      <c r="C17" s="41">
        <v>20.88401</v>
      </c>
      <c r="D17" s="41">
        <v>27.619689999999999</v>
      </c>
      <c r="E17" s="41">
        <v>22.421849999999999</v>
      </c>
      <c r="F17" s="41">
        <v>56.14</v>
      </c>
      <c r="G17" s="41">
        <v>8.9456720000000001</v>
      </c>
      <c r="H17" s="41">
        <v>7.8332129999999998</v>
      </c>
      <c r="I17" s="41">
        <v>8.7184919999999995</v>
      </c>
      <c r="J17" s="41">
        <v>6.3424860000000001</v>
      </c>
      <c r="K17" s="41">
        <v>18.05227</v>
      </c>
      <c r="L17" s="41">
        <v>26.429449999999999</v>
      </c>
      <c r="M17" s="41">
        <v>16.198219999999999</v>
      </c>
      <c r="N17" s="41">
        <v>12.454700000000001</v>
      </c>
      <c r="O17" s="42">
        <v>21923</v>
      </c>
      <c r="P17" s="42">
        <v>27974</v>
      </c>
      <c r="Q17" s="42">
        <v>6919</v>
      </c>
      <c r="R17" s="42">
        <v>1702</v>
      </c>
      <c r="S17" s="42">
        <v>18994</v>
      </c>
      <c r="T17" s="42">
        <v>10839</v>
      </c>
      <c r="U17" s="42">
        <v>2842</v>
      </c>
      <c r="V17" s="42">
        <v>4047</v>
      </c>
      <c r="W17" s="42">
        <v>25709</v>
      </c>
      <c r="X17" s="43">
        <v>2693</v>
      </c>
      <c r="Y17" s="41">
        <v>6.0022724472614275</v>
      </c>
      <c r="Z17" s="41">
        <v>7.6589686374899042</v>
      </c>
      <c r="AA17" s="41">
        <v>1.8943448917849663</v>
      </c>
      <c r="AB17" s="41">
        <v>0.46598858300592755</v>
      </c>
      <c r="AC17" s="41">
        <v>5.2003449739216139</v>
      </c>
      <c r="AD17" s="41">
        <v>2.9675970923626607</v>
      </c>
      <c r="AE17" s="41">
        <v>0.77810784541882849</v>
      </c>
      <c r="AF17" s="41">
        <v>1.1080233815657983</v>
      </c>
      <c r="AG17" s="41">
        <v>7.038836945064272</v>
      </c>
      <c r="AH17" s="41">
        <v>0.73731331024380897</v>
      </c>
    </row>
    <row r="18" spans="1:34" x14ac:dyDescent="0.35">
      <c r="A18" s="39">
        <v>15</v>
      </c>
      <c r="B18" s="40" t="s">
        <v>56</v>
      </c>
      <c r="C18" s="41">
        <v>29.690950000000001</v>
      </c>
      <c r="D18" s="41">
        <v>30.967199999999998</v>
      </c>
      <c r="E18" s="41">
        <v>22.442170000000001</v>
      </c>
      <c r="F18" s="41">
        <v>61.36</v>
      </c>
      <c r="G18" s="41">
        <v>9.8650889999999993</v>
      </c>
      <c r="H18" s="41">
        <v>16.379840000000002</v>
      </c>
      <c r="I18" s="41">
        <v>16.183720000000001</v>
      </c>
      <c r="J18" s="41">
        <v>8.5099830000000001</v>
      </c>
      <c r="K18" s="41">
        <v>22.124490000000002</v>
      </c>
      <c r="L18" s="41">
        <v>25.41281</v>
      </c>
      <c r="M18" s="41">
        <v>15.75169</v>
      </c>
      <c r="N18" s="41">
        <v>13.09365</v>
      </c>
      <c r="O18" s="42">
        <v>2240</v>
      </c>
      <c r="P18" s="42">
        <v>1446</v>
      </c>
      <c r="Q18" s="42">
        <v>611</v>
      </c>
      <c r="R18" s="42">
        <v>161</v>
      </c>
      <c r="S18" s="42">
        <v>1018</v>
      </c>
      <c r="T18" s="42">
        <v>936</v>
      </c>
      <c r="U18" s="42">
        <v>157</v>
      </c>
      <c r="V18" s="42">
        <v>633</v>
      </c>
      <c r="W18" s="42">
        <v>1880</v>
      </c>
      <c r="X18" s="43">
        <v>257</v>
      </c>
      <c r="Y18" s="41">
        <v>16.624610360694671</v>
      </c>
      <c r="Z18" s="41">
        <v>10.731779723912721</v>
      </c>
      <c r="AA18" s="41">
        <v>4.5346593439216267</v>
      </c>
      <c r="AB18" s="41">
        <v>1.1948938696749294</v>
      </c>
      <c r="AC18" s="41">
        <v>7.5552916728514177</v>
      </c>
      <c r="AD18" s="41">
        <v>6.9467121864331309</v>
      </c>
      <c r="AE18" s="41">
        <v>1.1652070654594033</v>
      </c>
      <c r="AF18" s="41">
        <v>4.6979367671070209</v>
      </c>
      <c r="AG18" s="41">
        <v>13.952797981297312</v>
      </c>
      <c r="AH18" s="41">
        <v>1.9073771708475584</v>
      </c>
    </row>
    <row r="19" spans="1:34" x14ac:dyDescent="0.35">
      <c r="A19" s="39">
        <v>16</v>
      </c>
      <c r="B19" s="40" t="s">
        <v>57</v>
      </c>
      <c r="C19" s="41">
        <v>26.82837</v>
      </c>
      <c r="D19" s="41">
        <v>27.909680000000002</v>
      </c>
      <c r="E19" s="41">
        <v>17.770879999999998</v>
      </c>
      <c r="F19" s="41">
        <v>55.98</v>
      </c>
      <c r="G19" s="41">
        <v>7.8608500000000001</v>
      </c>
      <c r="H19" s="41">
        <v>13.253869999999999</v>
      </c>
      <c r="I19" s="41">
        <v>14.80931</v>
      </c>
      <c r="J19" s="41">
        <v>6.5536060000000003</v>
      </c>
      <c r="K19" s="41">
        <v>21.595330000000001</v>
      </c>
      <c r="L19" s="41">
        <v>20.639510000000001</v>
      </c>
      <c r="M19" s="41">
        <v>13.41215</v>
      </c>
      <c r="N19" s="41">
        <v>10.04074</v>
      </c>
      <c r="O19" s="42">
        <v>2414</v>
      </c>
      <c r="P19" s="42">
        <v>1901</v>
      </c>
      <c r="Q19" s="42">
        <v>764</v>
      </c>
      <c r="R19" s="42">
        <v>196</v>
      </c>
      <c r="S19" s="42">
        <v>1111</v>
      </c>
      <c r="T19" s="42">
        <v>1045</v>
      </c>
      <c r="U19" s="42">
        <v>249</v>
      </c>
      <c r="V19" s="42">
        <v>499</v>
      </c>
      <c r="W19" s="42">
        <v>2046</v>
      </c>
      <c r="X19" s="43">
        <v>281</v>
      </c>
      <c r="Y19" s="41">
        <v>10.764771460423635</v>
      </c>
      <c r="Z19" s="41">
        <v>8.4771460423634348</v>
      </c>
      <c r="AA19" s="41">
        <v>3.4069119286510587</v>
      </c>
      <c r="AB19" s="41">
        <v>0.87402452619843929</v>
      </c>
      <c r="AC19" s="41">
        <v>4.9542920847268679</v>
      </c>
      <c r="AD19" s="41">
        <v>4.6599777034559642</v>
      </c>
      <c r="AE19" s="41">
        <v>1.1103678929765886</v>
      </c>
      <c r="AF19" s="41">
        <v>2.2251950947603119</v>
      </c>
      <c r="AG19" s="41">
        <v>9.1237458193979943</v>
      </c>
      <c r="AH19" s="41">
        <v>1.2530657748049052</v>
      </c>
    </row>
    <row r="20" spans="1:34" x14ac:dyDescent="0.35">
      <c r="A20" s="39">
        <v>17</v>
      </c>
      <c r="B20" s="40" t="s">
        <v>58</v>
      </c>
      <c r="C20" s="41">
        <v>21.937650000000001</v>
      </c>
      <c r="D20" s="41">
        <v>27.338159999999998</v>
      </c>
      <c r="E20" s="41">
        <v>21.339020000000001</v>
      </c>
      <c r="F20" s="41">
        <v>53.22</v>
      </c>
      <c r="G20" s="41">
        <v>6.6402390000000002</v>
      </c>
      <c r="H20" s="41">
        <v>15.78166</v>
      </c>
      <c r="I20" s="41">
        <v>14.47151</v>
      </c>
      <c r="J20" s="41">
        <v>5.1429340000000003</v>
      </c>
      <c r="K20" s="41">
        <v>12.965579999999999</v>
      </c>
      <c r="L20" s="41">
        <v>18.753170000000001</v>
      </c>
      <c r="M20" s="41">
        <v>12.33089</v>
      </c>
      <c r="N20" s="41">
        <v>8.8209320000000009</v>
      </c>
      <c r="O20" s="42">
        <v>1722</v>
      </c>
      <c r="P20" s="42">
        <v>1522</v>
      </c>
      <c r="Q20" s="42">
        <v>598</v>
      </c>
      <c r="R20" s="42">
        <v>112</v>
      </c>
      <c r="S20" s="42">
        <v>919</v>
      </c>
      <c r="T20" s="42">
        <v>852</v>
      </c>
      <c r="U20" s="42">
        <v>180</v>
      </c>
      <c r="V20" s="42">
        <v>426</v>
      </c>
      <c r="W20" s="42">
        <v>1543</v>
      </c>
      <c r="X20" s="43">
        <v>210</v>
      </c>
      <c r="Y20" s="41">
        <v>10.689676578310262</v>
      </c>
      <c r="Z20" s="41">
        <v>9.4481345831522745</v>
      </c>
      <c r="AA20" s="41">
        <v>3.7122105655223789</v>
      </c>
      <c r="AB20" s="41">
        <v>0.69526351728847224</v>
      </c>
      <c r="AC20" s="41">
        <v>5.7048854677509464</v>
      </c>
      <c r="AD20" s="41">
        <v>5.2889688993730211</v>
      </c>
      <c r="AE20" s="41">
        <v>1.1173877956421876</v>
      </c>
      <c r="AF20" s="41">
        <v>2.6444844496865105</v>
      </c>
      <c r="AG20" s="41">
        <v>9.5784964926438629</v>
      </c>
      <c r="AH20" s="41">
        <v>1.3036190949158855</v>
      </c>
    </row>
    <row r="21" spans="1:34" x14ac:dyDescent="0.35">
      <c r="A21" s="39">
        <v>18</v>
      </c>
      <c r="B21" s="40" t="s">
        <v>5</v>
      </c>
      <c r="C21" s="41">
        <v>18.502970000000001</v>
      </c>
      <c r="D21" s="41">
        <v>15.733879999999999</v>
      </c>
      <c r="E21" s="41">
        <v>16.38297</v>
      </c>
      <c r="F21" s="41">
        <v>52.89</v>
      </c>
      <c r="G21" s="41">
        <v>9.5280609999999992</v>
      </c>
      <c r="H21" s="41">
        <v>15.88552</v>
      </c>
      <c r="I21" s="41">
        <v>9.3652300000000004</v>
      </c>
      <c r="J21" s="41">
        <v>9.6465610000000002</v>
      </c>
      <c r="K21" s="41">
        <v>20.649090000000001</v>
      </c>
      <c r="L21" s="41">
        <v>23.974989999999998</v>
      </c>
      <c r="M21" s="41">
        <v>15.549200000000001</v>
      </c>
      <c r="N21" s="41">
        <v>11.79083</v>
      </c>
      <c r="O21" s="42">
        <v>10759</v>
      </c>
      <c r="P21" s="42">
        <v>12606</v>
      </c>
      <c r="Q21" s="42">
        <v>3442</v>
      </c>
      <c r="R21" s="42">
        <v>1159</v>
      </c>
      <c r="S21" s="42">
        <v>6334</v>
      </c>
      <c r="T21" s="42">
        <v>4664</v>
      </c>
      <c r="U21" s="42">
        <v>1202</v>
      </c>
      <c r="V21" s="42">
        <v>1703</v>
      </c>
      <c r="W21" s="42">
        <v>16395</v>
      </c>
      <c r="X21" s="43">
        <v>1236</v>
      </c>
      <c r="Y21" s="41">
        <v>7.2414605418138986</v>
      </c>
      <c r="Z21" s="41">
        <v>8.4846037354871271</v>
      </c>
      <c r="AA21" s="41">
        <v>2.3166750799259632</v>
      </c>
      <c r="AB21" s="41">
        <v>0.78007740198552922</v>
      </c>
      <c r="AC21" s="41">
        <v>4.2631667507992601</v>
      </c>
      <c r="AD21" s="41">
        <v>3.139155308766616</v>
      </c>
      <c r="AE21" s="41">
        <v>0.80901901396601039</v>
      </c>
      <c r="AF21" s="41">
        <v>1.1462224465758035</v>
      </c>
      <c r="AG21" s="41">
        <v>11.034830893488138</v>
      </c>
      <c r="AH21" s="41">
        <v>0.83190307925290263</v>
      </c>
    </row>
    <row r="22" spans="1:34" x14ac:dyDescent="0.35">
      <c r="A22" s="39">
        <v>19</v>
      </c>
      <c r="B22" s="40" t="s">
        <v>59</v>
      </c>
      <c r="C22" s="41">
        <v>23.64479</v>
      </c>
      <c r="D22" s="41">
        <v>29.228999999999999</v>
      </c>
      <c r="E22" s="41">
        <v>19.17792</v>
      </c>
      <c r="F22" s="41">
        <v>50.81</v>
      </c>
      <c r="G22" s="41">
        <v>6.7445279999999999</v>
      </c>
      <c r="H22" s="41">
        <v>24.834289999999999</v>
      </c>
      <c r="I22" s="41">
        <v>12.42346</v>
      </c>
      <c r="J22" s="41">
        <v>5.4972859999999999</v>
      </c>
      <c r="K22" s="41">
        <v>19.013529999999999</v>
      </c>
      <c r="L22" s="41">
        <v>19.55274</v>
      </c>
      <c r="M22" s="41">
        <v>13.18684</v>
      </c>
      <c r="N22" s="41">
        <v>9.4185440000000007</v>
      </c>
      <c r="O22" s="42">
        <v>6640</v>
      </c>
      <c r="P22" s="42">
        <v>4478</v>
      </c>
      <c r="Q22" s="42">
        <v>2176</v>
      </c>
      <c r="R22" s="42">
        <v>337</v>
      </c>
      <c r="S22" s="42">
        <v>2758</v>
      </c>
      <c r="T22" s="42">
        <v>3102</v>
      </c>
      <c r="U22" s="42">
        <v>556</v>
      </c>
      <c r="V22" s="42">
        <v>1709</v>
      </c>
      <c r="W22" s="42">
        <v>5113</v>
      </c>
      <c r="X22" s="43">
        <v>757</v>
      </c>
      <c r="Y22" s="41">
        <v>13.628620102214651</v>
      </c>
      <c r="Z22" s="41">
        <v>9.1911085568851227</v>
      </c>
      <c r="AA22" s="41">
        <v>4.4662465877137167</v>
      </c>
      <c r="AB22" s="41">
        <v>0.69169352024794239</v>
      </c>
      <c r="AC22" s="41">
        <v>5.660803349684941</v>
      </c>
      <c r="AD22" s="41">
        <v>6.3668643911249765</v>
      </c>
      <c r="AE22" s="41">
        <v>1.1411916832577327</v>
      </c>
      <c r="AF22" s="41">
        <v>3.507727673898319</v>
      </c>
      <c r="AG22" s="41">
        <v>10.49444797931077</v>
      </c>
      <c r="AH22" s="41">
        <v>1.5537447917735678</v>
      </c>
    </row>
    <row r="23" spans="1:34" x14ac:dyDescent="0.35">
      <c r="A23" s="39">
        <v>20</v>
      </c>
      <c r="B23" s="40" t="s">
        <v>6</v>
      </c>
      <c r="C23" s="41">
        <v>34.042839999999998</v>
      </c>
      <c r="D23" s="41">
        <v>30.410209999999999</v>
      </c>
      <c r="E23" s="41">
        <v>17.714880000000001</v>
      </c>
      <c r="F23" s="41">
        <v>52.1</v>
      </c>
      <c r="G23" s="41">
        <v>12.70828</v>
      </c>
      <c r="H23" s="41">
        <v>14.7074</v>
      </c>
      <c r="I23" s="41">
        <v>17.707630000000002</v>
      </c>
      <c r="J23" s="41">
        <v>10.481389999999999</v>
      </c>
      <c r="K23" s="41">
        <v>27.239439999999998</v>
      </c>
      <c r="L23" s="41">
        <v>30.022680000000001</v>
      </c>
      <c r="M23" s="41">
        <v>22.30735</v>
      </c>
      <c r="N23" s="41">
        <v>14.89461</v>
      </c>
      <c r="O23" s="42">
        <v>12959</v>
      </c>
      <c r="P23" s="42">
        <v>14401</v>
      </c>
      <c r="Q23" s="42">
        <v>4373</v>
      </c>
      <c r="R23" s="42">
        <v>1086</v>
      </c>
      <c r="S23" s="42">
        <v>7141</v>
      </c>
      <c r="T23" s="42">
        <v>5852</v>
      </c>
      <c r="U23" s="42">
        <v>1503</v>
      </c>
      <c r="V23" s="42">
        <v>2892</v>
      </c>
      <c r="W23" s="42">
        <v>16160</v>
      </c>
      <c r="X23" s="43">
        <v>1589</v>
      </c>
      <c r="Y23" s="41">
        <v>9.3042123476999734</v>
      </c>
      <c r="Z23" s="41">
        <v>10.339529440483625</v>
      </c>
      <c r="AA23" s="41">
        <v>3.1396960102239357</v>
      </c>
      <c r="AB23" s="41">
        <v>0.77971869817132278</v>
      </c>
      <c r="AC23" s="41">
        <v>5.1270453256366624</v>
      </c>
      <c r="AD23" s="41">
        <v>4.2015781046948248</v>
      </c>
      <c r="AE23" s="41">
        <v>1.079113446916665</v>
      </c>
      <c r="AF23" s="41">
        <v>2.0763779697158977</v>
      </c>
      <c r="AG23" s="41">
        <v>11.602443980155225</v>
      </c>
      <c r="AH23" s="41">
        <v>1.1408591265140255</v>
      </c>
    </row>
    <row r="24" spans="1:34" x14ac:dyDescent="0.35">
      <c r="A24" s="39">
        <v>21</v>
      </c>
      <c r="B24" s="40" t="s">
        <v>60</v>
      </c>
      <c r="C24" s="41">
        <v>26.24409</v>
      </c>
      <c r="D24" s="41">
        <v>33.391309999999997</v>
      </c>
      <c r="E24" s="41">
        <v>22.880669999999999</v>
      </c>
      <c r="F24" s="41">
        <v>62.67</v>
      </c>
      <c r="G24" s="41">
        <v>7.9620930000000003</v>
      </c>
      <c r="H24" s="41">
        <v>20.85772</v>
      </c>
      <c r="I24" s="41">
        <v>13.02407</v>
      </c>
      <c r="J24" s="41">
        <v>4.8529470000000003</v>
      </c>
      <c r="K24" s="41">
        <v>13.64324</v>
      </c>
      <c r="L24" s="41">
        <v>21.236450000000001</v>
      </c>
      <c r="M24" s="41">
        <v>15.36289</v>
      </c>
      <c r="N24" s="41">
        <v>11.87588</v>
      </c>
      <c r="O24" s="42">
        <v>1551</v>
      </c>
      <c r="P24" s="42">
        <v>1168</v>
      </c>
      <c r="Q24" s="42">
        <v>483</v>
      </c>
      <c r="R24" s="42">
        <v>133</v>
      </c>
      <c r="S24" s="42">
        <v>753</v>
      </c>
      <c r="T24" s="42">
        <v>649</v>
      </c>
      <c r="U24" s="42">
        <v>132</v>
      </c>
      <c r="V24" s="42">
        <v>310</v>
      </c>
      <c r="W24" s="42">
        <v>1020</v>
      </c>
      <c r="X24" s="43">
        <v>168</v>
      </c>
      <c r="Y24" s="41">
        <v>14.517034818420068</v>
      </c>
      <c r="Z24" s="41">
        <v>10.932235117933359</v>
      </c>
      <c r="AA24" s="41">
        <v>4.5207787345563455</v>
      </c>
      <c r="AB24" s="41">
        <v>1.2448521153126171</v>
      </c>
      <c r="AC24" s="41">
        <v>7.047922126544365</v>
      </c>
      <c r="AD24" s="41">
        <v>6.0745039311119431</v>
      </c>
      <c r="AE24" s="41">
        <v>1.2354923249719205</v>
      </c>
      <c r="AF24" s="41">
        <v>2.9015350056158744</v>
      </c>
      <c r="AG24" s="41">
        <v>9.546986147510296</v>
      </c>
      <c r="AH24" s="41">
        <v>1.5724447772369901</v>
      </c>
    </row>
    <row r="25" spans="1:34" x14ac:dyDescent="0.35">
      <c r="A25" s="39">
        <v>22</v>
      </c>
      <c r="B25" s="40" t="s">
        <v>7</v>
      </c>
      <c r="C25" s="41">
        <v>19.718309999999999</v>
      </c>
      <c r="D25" s="41">
        <v>17.99747</v>
      </c>
      <c r="E25" s="41">
        <v>12.39968</v>
      </c>
      <c r="F25" s="41">
        <v>45.16</v>
      </c>
      <c r="G25" s="41">
        <v>3.6077900000000001</v>
      </c>
      <c r="H25" s="41">
        <v>9.386946</v>
      </c>
      <c r="I25" s="41">
        <v>8.7772059999999996</v>
      </c>
      <c r="J25" s="41">
        <v>4.603612</v>
      </c>
      <c r="K25" s="41">
        <v>16.915220000000001</v>
      </c>
      <c r="L25" s="41">
        <v>23.766940000000002</v>
      </c>
      <c r="M25" s="41">
        <v>9.6489089999999997</v>
      </c>
      <c r="N25" s="41">
        <v>7.2043030000000003</v>
      </c>
      <c r="O25" s="42">
        <v>9328</v>
      </c>
      <c r="P25" s="42">
        <v>10622</v>
      </c>
      <c r="Q25" s="42">
        <v>4019</v>
      </c>
      <c r="R25" s="42">
        <v>1099</v>
      </c>
      <c r="S25" s="42">
        <v>5615</v>
      </c>
      <c r="T25" s="42">
        <v>5051</v>
      </c>
      <c r="U25" s="42">
        <v>1169</v>
      </c>
      <c r="V25" s="42">
        <v>1457</v>
      </c>
      <c r="W25" s="42">
        <v>11633</v>
      </c>
      <c r="X25" s="43">
        <v>1039</v>
      </c>
      <c r="Y25" s="41">
        <v>6.264312624658344</v>
      </c>
      <c r="Z25" s="41">
        <v>7.133311395703358</v>
      </c>
      <c r="AA25" s="41">
        <v>2.699000047009207</v>
      </c>
      <c r="AB25" s="41">
        <v>0.73804455129711832</v>
      </c>
      <c r="AC25" s="41">
        <v>3.7708099686381433</v>
      </c>
      <c r="AD25" s="41">
        <v>3.3920500715211506</v>
      </c>
      <c r="AE25" s="41">
        <v>0.7850537583861068</v>
      </c>
      <c r="AF25" s="41">
        <v>0.97846306755223056</v>
      </c>
      <c r="AG25" s="41">
        <v>7.8122586580886058</v>
      </c>
      <c r="AH25" s="41">
        <v>0.69775094522084247</v>
      </c>
    </row>
    <row r="26" spans="1:34" x14ac:dyDescent="0.35">
      <c r="A26" s="39">
        <v>23</v>
      </c>
      <c r="B26" s="40" t="s">
        <v>61</v>
      </c>
      <c r="C26" s="41">
        <v>25.670339999999999</v>
      </c>
      <c r="D26" s="41">
        <v>33.072839999999999</v>
      </c>
      <c r="E26" s="41">
        <v>20.64752</v>
      </c>
      <c r="F26" s="41">
        <v>57.31</v>
      </c>
      <c r="G26" s="41">
        <v>7.0728869999999997</v>
      </c>
      <c r="H26" s="41">
        <v>16.854489999999998</v>
      </c>
      <c r="I26" s="41">
        <v>16.46716</v>
      </c>
      <c r="J26" s="41">
        <v>7.7363489999999997</v>
      </c>
      <c r="K26" s="41">
        <v>20.097670000000001</v>
      </c>
      <c r="L26" s="41">
        <v>23.522310000000001</v>
      </c>
      <c r="M26" s="41">
        <v>12.937239999999999</v>
      </c>
      <c r="N26" s="41">
        <v>5.9807790000000001</v>
      </c>
      <c r="O26" s="42">
        <v>2867</v>
      </c>
      <c r="P26" s="42">
        <v>1797</v>
      </c>
      <c r="Q26" s="42">
        <v>791</v>
      </c>
      <c r="R26" s="42">
        <v>195</v>
      </c>
      <c r="S26" s="42">
        <v>1261</v>
      </c>
      <c r="T26" s="42">
        <v>1047</v>
      </c>
      <c r="U26" s="42">
        <v>242</v>
      </c>
      <c r="V26" s="42">
        <v>565</v>
      </c>
      <c r="W26" s="42">
        <v>2114</v>
      </c>
      <c r="X26" s="43">
        <v>294</v>
      </c>
      <c r="Y26" s="41">
        <v>14.229700218383959</v>
      </c>
      <c r="Z26" s="41">
        <v>8.9189994044073853</v>
      </c>
      <c r="AA26" s="41">
        <v>3.9259479849116543</v>
      </c>
      <c r="AB26" s="41">
        <v>0.96783799880881471</v>
      </c>
      <c r="AC26" s="41">
        <v>6.2586857256303352</v>
      </c>
      <c r="AD26" s="41">
        <v>5.1965455628350208</v>
      </c>
      <c r="AE26" s="41">
        <v>1.2011117728806828</v>
      </c>
      <c r="AF26" s="41">
        <v>2.8042485606511813</v>
      </c>
      <c r="AG26" s="41">
        <v>10.492356561445305</v>
      </c>
      <c r="AH26" s="41">
        <v>1.4592019058963668</v>
      </c>
    </row>
    <row r="27" spans="1:34" x14ac:dyDescent="0.35">
      <c r="A27" s="39">
        <v>24</v>
      </c>
      <c r="B27" s="40" t="s">
        <v>62</v>
      </c>
      <c r="C27" s="41">
        <v>21.258949999999999</v>
      </c>
      <c r="D27" s="41">
        <v>30.440159999999999</v>
      </c>
      <c r="E27" s="41">
        <v>20.439299999999999</v>
      </c>
      <c r="F27" s="41">
        <v>60.64</v>
      </c>
      <c r="G27" s="41">
        <v>6.8773730000000004</v>
      </c>
      <c r="H27" s="41">
        <v>14.68614</v>
      </c>
      <c r="I27" s="41">
        <v>10.042920000000001</v>
      </c>
      <c r="J27" s="41">
        <v>6.3909580000000004</v>
      </c>
      <c r="K27" s="41">
        <v>16.98752</v>
      </c>
      <c r="L27" s="41">
        <v>17.823550000000001</v>
      </c>
      <c r="M27" s="41">
        <v>12.848660000000001</v>
      </c>
      <c r="N27" s="41">
        <v>15.47695</v>
      </c>
      <c r="O27" s="42">
        <v>2224</v>
      </c>
      <c r="P27" s="42">
        <v>2610</v>
      </c>
      <c r="Q27" s="42">
        <v>722</v>
      </c>
      <c r="R27" s="42">
        <v>146</v>
      </c>
      <c r="S27" s="42">
        <v>1048</v>
      </c>
      <c r="T27" s="42">
        <v>926</v>
      </c>
      <c r="U27" s="42">
        <v>224</v>
      </c>
      <c r="V27" s="42">
        <v>431</v>
      </c>
      <c r="W27" s="42">
        <v>2455</v>
      </c>
      <c r="X27" s="43">
        <v>184</v>
      </c>
      <c r="Y27" s="41">
        <v>8.9009845513487544</v>
      </c>
      <c r="Z27" s="41">
        <v>10.445849675818458</v>
      </c>
      <c r="AA27" s="41">
        <v>2.8896181861842631</v>
      </c>
      <c r="AB27" s="41">
        <v>0.58432722324501718</v>
      </c>
      <c r="AC27" s="41">
        <v>4.1943488353477951</v>
      </c>
      <c r="AD27" s="41">
        <v>3.7060754022252458</v>
      </c>
      <c r="AE27" s="41">
        <v>0.89650204114304011</v>
      </c>
      <c r="AF27" s="41">
        <v>1.7249659809493316</v>
      </c>
      <c r="AG27" s="41">
        <v>9.8255022812775152</v>
      </c>
      <c r="AH27" s="41">
        <v>0.73641239093892574</v>
      </c>
    </row>
    <row r="28" spans="1:34" x14ac:dyDescent="0.35">
      <c r="A28" s="39">
        <v>25</v>
      </c>
      <c r="B28" s="40" t="s">
        <v>63</v>
      </c>
      <c r="C28" s="41">
        <v>21.617370000000001</v>
      </c>
      <c r="D28" s="41">
        <v>28.744330000000001</v>
      </c>
      <c r="E28" s="41">
        <v>16.190110000000001</v>
      </c>
      <c r="F28" s="41">
        <v>52.47</v>
      </c>
      <c r="G28" s="41">
        <v>6.5919999999999996</v>
      </c>
      <c r="H28" s="41">
        <v>15.064080000000001</v>
      </c>
      <c r="I28" s="41">
        <v>9.5885649999999991</v>
      </c>
      <c r="J28" s="41">
        <v>8.4207730000000005</v>
      </c>
      <c r="K28" s="41">
        <v>18.686879999999999</v>
      </c>
      <c r="L28" s="41">
        <v>21.54017</v>
      </c>
      <c r="M28" s="41">
        <v>16.024319999999999</v>
      </c>
      <c r="N28" s="41">
        <v>12.72146</v>
      </c>
      <c r="O28" s="42">
        <v>14231</v>
      </c>
      <c r="P28" s="42">
        <v>12865</v>
      </c>
      <c r="Q28" s="42">
        <v>4256</v>
      </c>
      <c r="R28" s="42">
        <v>941</v>
      </c>
      <c r="S28" s="42">
        <v>6045</v>
      </c>
      <c r="T28" s="42">
        <v>5668</v>
      </c>
      <c r="U28" s="42">
        <v>1346</v>
      </c>
      <c r="V28" s="42">
        <v>2571</v>
      </c>
      <c r="W28" s="42">
        <v>15295</v>
      </c>
      <c r="X28" s="43">
        <v>1365</v>
      </c>
      <c r="Y28" s="41">
        <v>11.715457060063224</v>
      </c>
      <c r="Z28" s="41">
        <v>10.590918071654373</v>
      </c>
      <c r="AA28" s="41">
        <v>3.5036880927291887</v>
      </c>
      <c r="AB28" s="41">
        <v>0.77466412012644892</v>
      </c>
      <c r="AC28" s="41">
        <v>4.9764554794520546</v>
      </c>
      <c r="AD28" s="41">
        <v>4.6660958904109586</v>
      </c>
      <c r="AE28" s="41">
        <v>1.1080742887249737</v>
      </c>
      <c r="AF28" s="41">
        <v>2.116537144362487</v>
      </c>
      <c r="AG28" s="41">
        <v>12.591379083245521</v>
      </c>
      <c r="AH28" s="41">
        <v>1.1237157534246576</v>
      </c>
    </row>
    <row r="29" spans="1:34" x14ac:dyDescent="0.35">
      <c r="A29" s="39">
        <v>26</v>
      </c>
      <c r="B29" s="40" t="s">
        <v>8</v>
      </c>
      <c r="C29" s="41">
        <v>16.60399</v>
      </c>
      <c r="D29" s="41">
        <v>17.005189999999999</v>
      </c>
      <c r="E29" s="41">
        <v>19.967739999999999</v>
      </c>
      <c r="F29" s="41">
        <v>53.71</v>
      </c>
      <c r="G29" s="41">
        <v>11.82</v>
      </c>
      <c r="H29" s="41">
        <v>7.9093980000000004</v>
      </c>
      <c r="I29" s="41">
        <v>13.169499999999999</v>
      </c>
      <c r="J29" s="41">
        <v>5.3109989999999998</v>
      </c>
      <c r="K29" s="41">
        <v>20.706</v>
      </c>
      <c r="L29" s="41">
        <v>33.080750000000002</v>
      </c>
      <c r="M29" s="41">
        <v>17.55283</v>
      </c>
      <c r="N29" s="41">
        <v>17.083480000000002</v>
      </c>
      <c r="O29" s="42">
        <v>9582</v>
      </c>
      <c r="P29" s="42">
        <v>10157</v>
      </c>
      <c r="Q29" s="42">
        <v>2997</v>
      </c>
      <c r="R29" s="42">
        <v>1324</v>
      </c>
      <c r="S29" s="42">
        <v>9662</v>
      </c>
      <c r="T29" s="42">
        <v>5098</v>
      </c>
      <c r="U29" s="42">
        <v>1508</v>
      </c>
      <c r="V29" s="42">
        <v>1805</v>
      </c>
      <c r="W29" s="42">
        <v>9499</v>
      </c>
      <c r="X29" s="43">
        <v>1505</v>
      </c>
      <c r="Y29" s="41">
        <v>6.0566220205174233</v>
      </c>
      <c r="Z29" s="41">
        <v>6.4200699084111328</v>
      </c>
      <c r="AA29" s="41">
        <v>1.89435360003034</v>
      </c>
      <c r="AB29" s="41">
        <v>0.83687826708047053</v>
      </c>
      <c r="AC29" s="41">
        <v>6.1071886831808957</v>
      </c>
      <c r="AD29" s="41">
        <v>3.2223605782297873</v>
      </c>
      <c r="AE29" s="41">
        <v>0.9531815912064574</v>
      </c>
      <c r="AF29" s="41">
        <v>1.1409103263445992</v>
      </c>
      <c r="AG29" s="41">
        <v>6.004159108004071</v>
      </c>
      <c r="AH29" s="41">
        <v>0.95128534135657716</v>
      </c>
    </row>
    <row r="30" spans="1:34" x14ac:dyDescent="0.35">
      <c r="A30" s="39">
        <v>27</v>
      </c>
      <c r="B30" s="40" t="s">
        <v>64</v>
      </c>
      <c r="C30" s="41">
        <v>17.397279999999999</v>
      </c>
      <c r="D30" s="41">
        <v>21.22974</v>
      </c>
      <c r="E30" s="41">
        <v>17.414560000000002</v>
      </c>
      <c r="F30" s="41">
        <v>47.27</v>
      </c>
      <c r="G30" s="41">
        <v>8.5604510000000005</v>
      </c>
      <c r="H30" s="41">
        <v>15.459009999999999</v>
      </c>
      <c r="I30" s="41">
        <v>5.9228699999999996</v>
      </c>
      <c r="J30" s="41">
        <v>6.1975540000000002</v>
      </c>
      <c r="K30" s="41">
        <v>18.46499</v>
      </c>
      <c r="L30" s="41">
        <v>18.692489999999999</v>
      </c>
      <c r="M30" s="41">
        <v>13.057309999999999</v>
      </c>
      <c r="N30" s="41">
        <v>12.592079999999999</v>
      </c>
      <c r="O30" s="42">
        <v>25128</v>
      </c>
      <c r="P30" s="42">
        <v>26642</v>
      </c>
      <c r="Q30" s="42">
        <v>8703</v>
      </c>
      <c r="R30" s="42">
        <v>2477</v>
      </c>
      <c r="S30" s="42">
        <v>13165</v>
      </c>
      <c r="T30" s="42">
        <v>11830</v>
      </c>
      <c r="U30" s="42">
        <v>2694</v>
      </c>
      <c r="V30" s="42">
        <v>5194</v>
      </c>
      <c r="W30" s="42">
        <v>30189</v>
      </c>
      <c r="X30" s="43">
        <v>3028</v>
      </c>
      <c r="Y30" s="41">
        <v>9.270409066761113</v>
      </c>
      <c r="Z30" s="41">
        <v>9.8289652322767243</v>
      </c>
      <c r="AA30" s="41">
        <v>3.2107756330795114</v>
      </c>
      <c r="AB30" s="41">
        <v>0.91383330381913708</v>
      </c>
      <c r="AC30" s="41">
        <v>4.8569299332979163</v>
      </c>
      <c r="AD30" s="41">
        <v>4.3644117820671742</v>
      </c>
      <c r="AE30" s="41">
        <v>0.9938905613600143</v>
      </c>
      <c r="AF30" s="41">
        <v>1.9162091966235761</v>
      </c>
      <c r="AG30" s="41">
        <v>11.137550911988667</v>
      </c>
      <c r="AH30" s="41">
        <v>1.1171123310312261</v>
      </c>
    </row>
    <row r="31" spans="1:34" x14ac:dyDescent="0.35">
      <c r="A31" s="39">
        <v>28</v>
      </c>
      <c r="B31" s="40" t="s">
        <v>65</v>
      </c>
      <c r="C31" s="41">
        <v>25.169779999999999</v>
      </c>
      <c r="D31" s="41">
        <v>32.791759999999996</v>
      </c>
      <c r="E31" s="41">
        <v>24.23359</v>
      </c>
      <c r="F31" s="41">
        <v>63.04</v>
      </c>
      <c r="G31" s="41">
        <v>7.7103739999999998</v>
      </c>
      <c r="H31" s="41">
        <v>18.897500000000001</v>
      </c>
      <c r="I31" s="41">
        <v>14.763859999999999</v>
      </c>
      <c r="J31" s="41">
        <v>6.9847720000000004</v>
      </c>
      <c r="K31" s="41">
        <v>19.30115</v>
      </c>
      <c r="L31" s="41">
        <v>24.35117</v>
      </c>
      <c r="M31" s="41">
        <v>13.29182</v>
      </c>
      <c r="N31" s="41">
        <v>12.986829999999999</v>
      </c>
      <c r="O31" s="42">
        <v>7598</v>
      </c>
      <c r="P31" s="42">
        <v>6664</v>
      </c>
      <c r="Q31" s="42">
        <v>2241</v>
      </c>
      <c r="R31" s="42">
        <v>578</v>
      </c>
      <c r="S31" s="42">
        <v>3718</v>
      </c>
      <c r="T31" s="42">
        <v>3308</v>
      </c>
      <c r="U31" s="42">
        <v>823</v>
      </c>
      <c r="V31" s="42">
        <v>1459</v>
      </c>
      <c r="W31" s="42">
        <v>6909</v>
      </c>
      <c r="X31" s="43">
        <v>791</v>
      </c>
      <c r="Y31" s="41">
        <v>11.107537570902286</v>
      </c>
      <c r="Z31" s="41">
        <v>9.7421203438395416</v>
      </c>
      <c r="AA31" s="41">
        <v>3.2761242032629672</v>
      </c>
      <c r="AB31" s="41">
        <v>0.84497982574118469</v>
      </c>
      <c r="AC31" s="41">
        <v>5.4353546576223613</v>
      </c>
      <c r="AD31" s="41">
        <v>4.8359745044149465</v>
      </c>
      <c r="AE31" s="41">
        <v>1.2031460148529325</v>
      </c>
      <c r="AF31" s="41">
        <v>2.1329162037307761</v>
      </c>
      <c r="AG31" s="41">
        <v>10.100286532951291</v>
      </c>
      <c r="AH31" s="41">
        <v>1.1563651248465001</v>
      </c>
    </row>
    <row r="32" spans="1:34" x14ac:dyDescent="0.35">
      <c r="A32" s="39">
        <v>29</v>
      </c>
      <c r="B32" s="40" t="s">
        <v>66</v>
      </c>
      <c r="C32" s="41">
        <v>24.364830000000001</v>
      </c>
      <c r="D32" s="41">
        <v>21.541370000000001</v>
      </c>
      <c r="E32" s="41">
        <v>15.360889999999999</v>
      </c>
      <c r="F32" s="41">
        <v>54.71</v>
      </c>
      <c r="G32" s="41">
        <v>5.89771</v>
      </c>
      <c r="H32" s="41">
        <v>19.800730000000001</v>
      </c>
      <c r="I32" s="41">
        <v>11.023619999999999</v>
      </c>
      <c r="J32" s="41">
        <v>5.7813140000000001</v>
      </c>
      <c r="K32" s="41">
        <v>20.002510000000001</v>
      </c>
      <c r="L32" s="41">
        <v>23.082339999999999</v>
      </c>
      <c r="M32" s="41">
        <v>16.09299</v>
      </c>
      <c r="N32" s="41">
        <v>10.51829</v>
      </c>
      <c r="O32" s="42">
        <v>2044</v>
      </c>
      <c r="P32" s="42">
        <v>1610</v>
      </c>
      <c r="Q32" s="42">
        <v>715</v>
      </c>
      <c r="R32" s="42">
        <v>159</v>
      </c>
      <c r="S32" s="42">
        <v>852</v>
      </c>
      <c r="T32" s="42">
        <v>978</v>
      </c>
      <c r="U32" s="42">
        <v>178</v>
      </c>
      <c r="V32" s="42">
        <v>533</v>
      </c>
      <c r="W32" s="42">
        <v>1859</v>
      </c>
      <c r="X32" s="43">
        <v>228</v>
      </c>
      <c r="Y32" s="41">
        <v>12.308062865056904</v>
      </c>
      <c r="Z32" s="41">
        <v>9.6947070512434514</v>
      </c>
      <c r="AA32" s="41">
        <v>4.3054133799000427</v>
      </c>
      <c r="AB32" s="41">
        <v>0.9574275907749743</v>
      </c>
      <c r="AC32" s="41">
        <v>5.1303667128319379</v>
      </c>
      <c r="AD32" s="41">
        <v>5.8890829168422956</v>
      </c>
      <c r="AE32" s="41">
        <v>1.0718371770939965</v>
      </c>
      <c r="AF32" s="41">
        <v>3.2094899741073037</v>
      </c>
      <c r="AG32" s="41">
        <v>11.194074787740108</v>
      </c>
      <c r="AH32" s="41">
        <v>1.3729150358282654</v>
      </c>
    </row>
    <row r="33" spans="1:34" x14ac:dyDescent="0.35">
      <c r="A33" s="39">
        <v>30</v>
      </c>
      <c r="B33" s="40" t="s">
        <v>67</v>
      </c>
      <c r="C33" s="41">
        <v>25.525780000000001</v>
      </c>
      <c r="D33" s="41">
        <v>33.165280000000003</v>
      </c>
      <c r="E33" s="41">
        <v>25.448440000000002</v>
      </c>
      <c r="F33" s="41">
        <v>57.46</v>
      </c>
      <c r="G33" s="41">
        <v>8.3800050000000006</v>
      </c>
      <c r="H33" s="41">
        <v>18.708480000000002</v>
      </c>
      <c r="I33" s="41">
        <v>14.997590000000001</v>
      </c>
      <c r="J33" s="41">
        <v>9.0612460000000006</v>
      </c>
      <c r="K33" s="41">
        <v>18.53913</v>
      </c>
      <c r="L33" s="41">
        <v>25.658059999999999</v>
      </c>
      <c r="M33" s="41">
        <v>12.081189999999999</v>
      </c>
      <c r="N33" s="41">
        <v>8.7693340000000006</v>
      </c>
      <c r="O33" s="42">
        <v>832</v>
      </c>
      <c r="P33" s="42">
        <v>576</v>
      </c>
      <c r="Q33" s="42">
        <v>236</v>
      </c>
      <c r="R33" s="42">
        <v>68</v>
      </c>
      <c r="S33" s="42">
        <v>406</v>
      </c>
      <c r="T33" s="42">
        <v>334</v>
      </c>
      <c r="U33" s="42">
        <v>57</v>
      </c>
      <c r="V33" s="42">
        <v>166</v>
      </c>
      <c r="W33" s="42">
        <v>596</v>
      </c>
      <c r="X33" s="43">
        <v>93</v>
      </c>
      <c r="Y33" s="41">
        <v>14.63243053112909</v>
      </c>
      <c r="Z33" s="41">
        <v>10.1301442138586</v>
      </c>
      <c r="AA33" s="41">
        <v>4.1505451987337318</v>
      </c>
      <c r="AB33" s="41">
        <v>1.1959198030249736</v>
      </c>
      <c r="AC33" s="41">
        <v>7.1403447062961662</v>
      </c>
      <c r="AD33" s="41">
        <v>5.8740766795638413</v>
      </c>
      <c r="AE33" s="41">
        <v>1.0024621878297573</v>
      </c>
      <c r="AF33" s="41">
        <v>2.919451283855083</v>
      </c>
      <c r="AG33" s="41">
        <v>10.481885332395358</v>
      </c>
      <c r="AH33" s="41">
        <v>1.63559620119592</v>
      </c>
    </row>
    <row r="34" spans="1:34" x14ac:dyDescent="0.35">
      <c r="A34" s="39">
        <v>31</v>
      </c>
      <c r="B34" s="40" t="s">
        <v>9</v>
      </c>
      <c r="C34" s="41">
        <v>15.39598</v>
      </c>
      <c r="D34" s="41">
        <v>25.805129999999998</v>
      </c>
      <c r="E34" s="41">
        <v>13.810930000000001</v>
      </c>
      <c r="F34" s="41">
        <v>51.99</v>
      </c>
      <c r="G34" s="41">
        <v>6.1176149999999998</v>
      </c>
      <c r="H34" s="41">
        <v>12.49352</v>
      </c>
      <c r="I34" s="41">
        <v>8.8979359999999996</v>
      </c>
      <c r="J34" s="41">
        <v>6.2705739999999999</v>
      </c>
      <c r="K34" s="41">
        <v>17.737200000000001</v>
      </c>
      <c r="L34" s="41">
        <v>21.86364</v>
      </c>
      <c r="M34" s="41">
        <v>14.53406</v>
      </c>
      <c r="N34" s="41">
        <v>12.0352</v>
      </c>
      <c r="O34" s="42">
        <v>6881</v>
      </c>
      <c r="P34" s="42">
        <v>7465</v>
      </c>
      <c r="Q34" s="42">
        <v>2366</v>
      </c>
      <c r="R34" s="42">
        <v>684</v>
      </c>
      <c r="S34" s="42">
        <v>4350</v>
      </c>
      <c r="T34" s="42">
        <v>3267</v>
      </c>
      <c r="U34" s="42">
        <v>871</v>
      </c>
      <c r="V34" s="42">
        <v>1177</v>
      </c>
      <c r="W34" s="42">
        <v>7653</v>
      </c>
      <c r="X34" s="43">
        <v>853</v>
      </c>
      <c r="Y34" s="41">
        <v>7.5350416119141475</v>
      </c>
      <c r="Z34" s="41">
        <v>8.1745510293473505</v>
      </c>
      <c r="AA34" s="41">
        <v>2.5908891809023218</v>
      </c>
      <c r="AB34" s="41">
        <v>0.74901445466491456</v>
      </c>
      <c r="AC34" s="41">
        <v>4.7634691195795007</v>
      </c>
      <c r="AD34" s="41">
        <v>3.5775295663600528</v>
      </c>
      <c r="AE34" s="41">
        <v>0.95378887428821724</v>
      </c>
      <c r="AF34" s="41">
        <v>1.2888742882172579</v>
      </c>
      <c r="AG34" s="41">
        <v>8.3804204993429696</v>
      </c>
      <c r="AH34" s="41">
        <v>0.93407796758650896</v>
      </c>
    </row>
    <row r="35" spans="1:34" x14ac:dyDescent="0.35">
      <c r="A35" s="39">
        <v>32</v>
      </c>
      <c r="B35" s="40" t="s">
        <v>68</v>
      </c>
      <c r="C35" s="41">
        <v>22.783819999999999</v>
      </c>
      <c r="D35" s="41">
        <v>33.831960000000002</v>
      </c>
      <c r="E35" s="41">
        <v>19.471530000000001</v>
      </c>
      <c r="F35" s="41">
        <v>53.35</v>
      </c>
      <c r="G35" s="41">
        <v>5.4097220000000004</v>
      </c>
      <c r="H35" s="41">
        <v>16.67943</v>
      </c>
      <c r="I35" s="41">
        <v>11.62373</v>
      </c>
      <c r="J35" s="41">
        <v>4.0236320000000001</v>
      </c>
      <c r="K35" s="41">
        <v>14.17554</v>
      </c>
      <c r="L35" s="41">
        <v>17.659949999999998</v>
      </c>
      <c r="M35" s="41">
        <v>11.48429</v>
      </c>
      <c r="N35" s="41">
        <v>8.3644639999999999</v>
      </c>
      <c r="O35" s="42">
        <v>2350</v>
      </c>
      <c r="P35" s="42">
        <v>1967</v>
      </c>
      <c r="Q35" s="42">
        <v>767</v>
      </c>
      <c r="R35" s="42">
        <v>129</v>
      </c>
      <c r="S35" s="42">
        <v>1084</v>
      </c>
      <c r="T35" s="42">
        <v>1052</v>
      </c>
      <c r="U35" s="42">
        <v>221</v>
      </c>
      <c r="V35" s="42">
        <v>481</v>
      </c>
      <c r="W35" s="42">
        <v>2065</v>
      </c>
      <c r="X35" s="43">
        <v>289</v>
      </c>
      <c r="Y35" s="41">
        <v>11.501003279009446</v>
      </c>
      <c r="Z35" s="41">
        <v>9.6265844467283319</v>
      </c>
      <c r="AA35" s="41">
        <v>3.7537317085107422</v>
      </c>
      <c r="AB35" s="41">
        <v>0.6313316693583908</v>
      </c>
      <c r="AC35" s="41">
        <v>5.3051436401898888</v>
      </c>
      <c r="AD35" s="41">
        <v>5.1485342338374203</v>
      </c>
      <c r="AE35" s="41">
        <v>1.0815837126217394</v>
      </c>
      <c r="AF35" s="41">
        <v>2.3540351392355503</v>
      </c>
      <c r="AG35" s="41">
        <v>10.106200753682767</v>
      </c>
      <c r="AH35" s="41">
        <v>1.414378701120736</v>
      </c>
    </row>
    <row r="36" spans="1:34" x14ac:dyDescent="0.35">
      <c r="A36" s="39">
        <v>33</v>
      </c>
      <c r="B36" s="40" t="s">
        <v>10</v>
      </c>
      <c r="C36" s="41">
        <v>23.957550000000001</v>
      </c>
      <c r="D36" s="41">
        <v>23.579889999999999</v>
      </c>
      <c r="E36" s="41">
        <v>21.534739999999999</v>
      </c>
      <c r="F36" s="41">
        <v>58.03</v>
      </c>
      <c r="G36" s="41">
        <v>13.33301</v>
      </c>
      <c r="H36" s="41">
        <v>7.6420529999999998</v>
      </c>
      <c r="I36" s="41">
        <v>14.24935</v>
      </c>
      <c r="J36" s="41">
        <v>6.0807700000000002</v>
      </c>
      <c r="K36" s="41">
        <v>20.8507</v>
      </c>
      <c r="L36" s="41">
        <v>25.755009999999999</v>
      </c>
      <c r="M36" s="41">
        <v>18.318850000000001</v>
      </c>
      <c r="N36" s="41">
        <v>11.03622</v>
      </c>
      <c r="O36" s="42">
        <v>16129</v>
      </c>
      <c r="P36" s="42">
        <v>18374</v>
      </c>
      <c r="Q36" s="42">
        <v>4521</v>
      </c>
      <c r="R36" s="42">
        <v>1200</v>
      </c>
      <c r="S36" s="42">
        <v>13300</v>
      </c>
      <c r="T36" s="42">
        <v>7454</v>
      </c>
      <c r="U36" s="42">
        <v>2211</v>
      </c>
      <c r="V36" s="42">
        <v>2841</v>
      </c>
      <c r="W36" s="42">
        <v>16958</v>
      </c>
      <c r="X36" s="43">
        <v>1784</v>
      </c>
      <c r="Y36" s="41">
        <v>6.6130916992968292</v>
      </c>
      <c r="Z36" s="41">
        <v>7.5335697738781029</v>
      </c>
      <c r="AA36" s="41">
        <v>1.8536665368293732</v>
      </c>
      <c r="AB36" s="41">
        <v>0.49201500645769697</v>
      </c>
      <c r="AC36" s="41">
        <v>5.4531663215728079</v>
      </c>
      <c r="AD36" s="41">
        <v>3.0562332151130609</v>
      </c>
      <c r="AE36" s="41">
        <v>0.90653764939830661</v>
      </c>
      <c r="AF36" s="41">
        <v>1.1648455277885974</v>
      </c>
      <c r="AG36" s="41">
        <v>6.9529920662580205</v>
      </c>
      <c r="AH36" s="41">
        <v>0.73146230960044289</v>
      </c>
    </row>
    <row r="37" spans="1:34" x14ac:dyDescent="0.35">
      <c r="A37" s="39">
        <v>34</v>
      </c>
      <c r="B37" s="40" t="s">
        <v>69</v>
      </c>
      <c r="C37" s="41">
        <v>19.492000000000001</v>
      </c>
      <c r="D37" s="41">
        <v>28.59394</v>
      </c>
      <c r="E37" s="41">
        <v>16.21406</v>
      </c>
      <c r="F37" s="41">
        <v>48.94</v>
      </c>
      <c r="G37" s="41">
        <v>4.9054710000000004</v>
      </c>
      <c r="H37" s="41">
        <v>18.233499999999999</v>
      </c>
      <c r="I37" s="41">
        <v>11.402749999999999</v>
      </c>
      <c r="J37" s="41">
        <v>4.426641</v>
      </c>
      <c r="K37" s="41">
        <v>14.03816</v>
      </c>
      <c r="L37" s="41">
        <v>17.149830000000001</v>
      </c>
      <c r="M37" s="41">
        <v>11.127370000000001</v>
      </c>
      <c r="N37" s="41">
        <v>4.6591440000000004</v>
      </c>
      <c r="O37" s="42">
        <v>1886</v>
      </c>
      <c r="P37" s="42">
        <v>1707</v>
      </c>
      <c r="Q37" s="42">
        <v>663</v>
      </c>
      <c r="R37" s="42">
        <v>139</v>
      </c>
      <c r="S37" s="42">
        <v>791</v>
      </c>
      <c r="T37" s="42">
        <v>880</v>
      </c>
      <c r="U37" s="42">
        <v>170</v>
      </c>
      <c r="V37" s="42">
        <v>395</v>
      </c>
      <c r="W37" s="42">
        <v>1604</v>
      </c>
      <c r="X37" s="43">
        <v>191</v>
      </c>
      <c r="Y37" s="41">
        <v>10.862178195012383</v>
      </c>
      <c r="Z37" s="41">
        <v>9.8312503599608352</v>
      </c>
      <c r="AA37" s="41">
        <v>3.8184645510568451</v>
      </c>
      <c r="AB37" s="41">
        <v>0.80055289984449685</v>
      </c>
      <c r="AC37" s="41">
        <v>4.5556643437194033</v>
      </c>
      <c r="AD37" s="41">
        <v>5.0682485745550885</v>
      </c>
      <c r="AE37" s="41">
        <v>0.97909347462996033</v>
      </c>
      <c r="AF37" s="41">
        <v>2.2749524851696132</v>
      </c>
      <c r="AG37" s="41">
        <v>9.2380349018026848</v>
      </c>
      <c r="AH37" s="41">
        <v>1.1000403156136613</v>
      </c>
    </row>
    <row r="38" spans="1:34" x14ac:dyDescent="0.35">
      <c r="A38" s="39">
        <v>35</v>
      </c>
      <c r="B38" s="40" t="s">
        <v>29</v>
      </c>
      <c r="C38" s="41">
        <v>19.121700000000001</v>
      </c>
      <c r="D38" s="41">
        <v>21.120570000000001</v>
      </c>
      <c r="E38" s="41">
        <v>12.19543</v>
      </c>
      <c r="F38" s="41">
        <v>46.51</v>
      </c>
      <c r="G38" s="41">
        <v>5.6206120000000004</v>
      </c>
      <c r="H38" s="41">
        <v>14.53323</v>
      </c>
      <c r="I38" s="41">
        <v>9.6405049999999992</v>
      </c>
      <c r="J38" s="41">
        <v>5.6696</v>
      </c>
      <c r="K38" s="41">
        <v>18.47063</v>
      </c>
      <c r="L38" s="41">
        <v>21.275030000000001</v>
      </c>
      <c r="M38" s="41">
        <v>12.18469</v>
      </c>
      <c r="N38" s="41">
        <v>7.8021700000000003</v>
      </c>
      <c r="O38" s="42">
        <v>12292</v>
      </c>
      <c r="P38" s="42">
        <v>12745</v>
      </c>
      <c r="Q38" s="42">
        <v>4837</v>
      </c>
      <c r="R38" s="42">
        <v>1286</v>
      </c>
      <c r="S38" s="42">
        <v>7242</v>
      </c>
      <c r="T38" s="42">
        <v>6335</v>
      </c>
      <c r="U38" s="42">
        <v>1399</v>
      </c>
      <c r="V38" s="42">
        <v>2242</v>
      </c>
      <c r="W38" s="42">
        <v>12796</v>
      </c>
      <c r="X38" s="43">
        <v>1551</v>
      </c>
      <c r="Y38" s="41">
        <v>7.7733018826163107</v>
      </c>
      <c r="Z38" s="41">
        <v>8.0597732259961674</v>
      </c>
      <c r="AA38" s="41">
        <v>3.0588562647425235</v>
      </c>
      <c r="AB38" s="41">
        <v>0.81324977392162201</v>
      </c>
      <c r="AC38" s="41">
        <v>4.5797471716488225</v>
      </c>
      <c r="AD38" s="41">
        <v>4.0061720978176316</v>
      </c>
      <c r="AE38" s="41">
        <v>0.88470951299871625</v>
      </c>
      <c r="AF38" s="41">
        <v>1.4178118142552694</v>
      </c>
      <c r="AG38" s="41">
        <v>8.0920249666415831</v>
      </c>
      <c r="AH38" s="41">
        <v>0.98083234786348028</v>
      </c>
    </row>
    <row r="39" spans="1:34" x14ac:dyDescent="0.35">
      <c r="A39" s="39">
        <v>36</v>
      </c>
      <c r="B39" s="40" t="s">
        <v>11</v>
      </c>
      <c r="C39" s="41">
        <v>22.743359999999999</v>
      </c>
      <c r="D39" s="41">
        <v>28.978590000000001</v>
      </c>
      <c r="E39" s="41">
        <v>15.14706</v>
      </c>
      <c r="F39" s="41">
        <v>55.87</v>
      </c>
      <c r="G39" s="41">
        <v>7.7174560000000003</v>
      </c>
      <c r="H39" s="41">
        <v>8.8976140000000008</v>
      </c>
      <c r="I39" s="41">
        <v>8.830228</v>
      </c>
      <c r="J39" s="41">
        <v>8.0436700000000005</v>
      </c>
      <c r="K39" s="41">
        <v>15.55199</v>
      </c>
      <c r="L39" s="41">
        <v>24.403420000000001</v>
      </c>
      <c r="M39" s="41">
        <v>16.911010000000001</v>
      </c>
      <c r="N39" s="41">
        <v>14.783379999999999</v>
      </c>
      <c r="O39" s="42">
        <v>13186</v>
      </c>
      <c r="P39" s="42">
        <v>14105</v>
      </c>
      <c r="Q39" s="42">
        <v>4662</v>
      </c>
      <c r="R39" s="42">
        <v>1208</v>
      </c>
      <c r="S39" s="42">
        <v>8534</v>
      </c>
      <c r="T39" s="42">
        <v>6326</v>
      </c>
      <c r="U39" s="42">
        <v>1358</v>
      </c>
      <c r="V39" s="42">
        <v>2331</v>
      </c>
      <c r="W39" s="42">
        <v>13778</v>
      </c>
      <c r="X39" s="43">
        <v>1522</v>
      </c>
      <c r="Y39" s="41">
        <v>8.2874525479548495</v>
      </c>
      <c r="Z39" s="41">
        <v>8.8650476405963232</v>
      </c>
      <c r="AA39" s="41">
        <v>2.9300852251301004</v>
      </c>
      <c r="AB39" s="41">
        <v>0.75923272242753348</v>
      </c>
      <c r="AC39" s="41">
        <v>5.3636523619176906</v>
      </c>
      <c r="AD39" s="41">
        <v>3.9759157301958421</v>
      </c>
      <c r="AE39" s="41">
        <v>0.85350830882168094</v>
      </c>
      <c r="AF39" s="41">
        <v>1.4650426125650502</v>
      </c>
      <c r="AG39" s="41">
        <v>8.6595268622570831</v>
      </c>
      <c r="AH39" s="41">
        <v>0.95658294994594872</v>
      </c>
    </row>
    <row r="40" spans="1:34" x14ac:dyDescent="0.35">
      <c r="A40" s="39">
        <v>37</v>
      </c>
      <c r="B40" s="40" t="s">
        <v>70</v>
      </c>
      <c r="C40" s="41">
        <v>23.09027</v>
      </c>
      <c r="D40" s="41">
        <v>31.92061</v>
      </c>
      <c r="E40" s="41">
        <v>20.70664</v>
      </c>
      <c r="F40" s="41">
        <v>54</v>
      </c>
      <c r="G40" s="41">
        <v>15.194739999999999</v>
      </c>
      <c r="H40" s="41">
        <v>13.90366</v>
      </c>
      <c r="I40" s="41">
        <v>14.882070000000001</v>
      </c>
      <c r="J40" s="41">
        <v>7.6744510000000004</v>
      </c>
      <c r="K40" s="41">
        <v>20.43806</v>
      </c>
      <c r="L40" s="41">
        <v>25.103770000000001</v>
      </c>
      <c r="M40" s="41">
        <v>20.358540000000001</v>
      </c>
      <c r="N40" s="41">
        <v>18.128060000000001</v>
      </c>
      <c r="O40" s="42">
        <v>9456</v>
      </c>
      <c r="P40" s="42">
        <v>8404</v>
      </c>
      <c r="Q40" s="42">
        <v>2609</v>
      </c>
      <c r="R40" s="42">
        <v>576</v>
      </c>
      <c r="S40" s="42">
        <v>5003</v>
      </c>
      <c r="T40" s="42">
        <v>4254</v>
      </c>
      <c r="U40" s="42">
        <v>1045</v>
      </c>
      <c r="V40" s="42">
        <v>2382</v>
      </c>
      <c r="W40" s="42">
        <v>9396</v>
      </c>
      <c r="X40" s="43">
        <v>1029</v>
      </c>
      <c r="Y40" s="41">
        <v>12.229220283744811</v>
      </c>
      <c r="Z40" s="41">
        <v>10.868693661653065</v>
      </c>
      <c r="AA40" s="41">
        <v>3.3741577538377978</v>
      </c>
      <c r="AB40" s="41">
        <v>0.7449271238829327</v>
      </c>
      <c r="AC40" s="41">
        <v>6.4702611124762361</v>
      </c>
      <c r="AD40" s="41">
        <v>5.5015971961770758</v>
      </c>
      <c r="AE40" s="41">
        <v>1.3514736882945566</v>
      </c>
      <c r="AF40" s="41">
        <v>3.0805840435575447</v>
      </c>
      <c r="AG40" s="41">
        <v>12.151623708340338</v>
      </c>
      <c r="AH40" s="41">
        <v>1.3307812681866973</v>
      </c>
    </row>
    <row r="41" spans="1:34" x14ac:dyDescent="0.35">
      <c r="A41" s="39">
        <v>38</v>
      </c>
      <c r="B41" s="40" t="s">
        <v>71</v>
      </c>
      <c r="C41" s="41">
        <v>28.601649999999999</v>
      </c>
      <c r="D41" s="41">
        <v>33.351799999999997</v>
      </c>
      <c r="E41" s="41">
        <v>23.342960000000001</v>
      </c>
      <c r="F41" s="41">
        <v>60.37</v>
      </c>
      <c r="G41" s="41">
        <v>9.6051979999999997</v>
      </c>
      <c r="H41" s="41">
        <v>14.2011</v>
      </c>
      <c r="I41" s="41">
        <v>12.31894</v>
      </c>
      <c r="J41" s="41">
        <v>5.5852199999999996</v>
      </c>
      <c r="K41" s="41">
        <v>17.3733</v>
      </c>
      <c r="L41" s="41">
        <v>20.160640000000001</v>
      </c>
      <c r="M41" s="41">
        <v>13.960179999999999</v>
      </c>
      <c r="N41" s="41">
        <v>14.0479</v>
      </c>
      <c r="O41" s="42">
        <v>1150</v>
      </c>
      <c r="P41" s="42">
        <v>768</v>
      </c>
      <c r="Q41" s="42">
        <v>326</v>
      </c>
      <c r="R41" s="42">
        <v>58</v>
      </c>
      <c r="S41" s="42">
        <v>488</v>
      </c>
      <c r="T41" s="42">
        <v>498</v>
      </c>
      <c r="U41" s="42">
        <v>97</v>
      </c>
      <c r="V41" s="42">
        <v>278</v>
      </c>
      <c r="W41" s="42">
        <v>821</v>
      </c>
      <c r="X41" s="43">
        <v>95</v>
      </c>
      <c r="Y41" s="41">
        <v>14.825319066649477</v>
      </c>
      <c r="Z41" s="41">
        <v>9.9007348201624339</v>
      </c>
      <c r="AA41" s="41">
        <v>4.2026556658501999</v>
      </c>
      <c r="AB41" s="41">
        <v>0.74771174423101716</v>
      </c>
      <c r="AC41" s="41">
        <v>6.2910919169782131</v>
      </c>
      <c r="AD41" s="41">
        <v>6.4200077349490776</v>
      </c>
      <c r="AE41" s="41">
        <v>1.2504834343173907</v>
      </c>
      <c r="AF41" s="41">
        <v>3.5838597395900478</v>
      </c>
      <c r="AG41" s="41">
        <v>10.583988655408019</v>
      </c>
      <c r="AH41" s="41">
        <v>1.2247002707232177</v>
      </c>
    </row>
    <row r="42" spans="1:34" x14ac:dyDescent="0.35">
      <c r="A42" s="39">
        <v>39</v>
      </c>
      <c r="B42" s="40" t="s">
        <v>72</v>
      </c>
      <c r="C42" s="41">
        <v>18.815519999999999</v>
      </c>
      <c r="D42" s="41">
        <v>23.43272</v>
      </c>
      <c r="E42" s="41">
        <v>12.660489999999999</v>
      </c>
      <c r="F42" s="41">
        <v>46.77</v>
      </c>
      <c r="G42" s="41">
        <v>6.6419509999999997</v>
      </c>
      <c r="H42" s="41">
        <v>16.47129</v>
      </c>
      <c r="I42" s="41">
        <v>8.3440480000000008</v>
      </c>
      <c r="J42" s="41">
        <v>4.6924720000000004</v>
      </c>
      <c r="K42" s="41">
        <v>17.150839999999999</v>
      </c>
      <c r="L42" s="41">
        <v>18.477340000000002</v>
      </c>
      <c r="M42" s="41">
        <v>7.6710799999999999</v>
      </c>
      <c r="N42" s="41">
        <v>10.75034</v>
      </c>
      <c r="O42" s="42">
        <v>4599</v>
      </c>
      <c r="P42" s="42">
        <v>4566</v>
      </c>
      <c r="Q42" s="42">
        <v>1733</v>
      </c>
      <c r="R42" s="42">
        <v>418</v>
      </c>
      <c r="S42" s="42">
        <v>2067</v>
      </c>
      <c r="T42" s="42">
        <v>2066</v>
      </c>
      <c r="U42" s="42">
        <v>481</v>
      </c>
      <c r="V42" s="42">
        <v>979</v>
      </c>
      <c r="W42" s="42">
        <v>4684</v>
      </c>
      <c r="X42" s="43">
        <v>456</v>
      </c>
      <c r="Y42" s="41">
        <v>8.937212149478226</v>
      </c>
      <c r="Z42" s="41">
        <v>8.8730834256398303</v>
      </c>
      <c r="AA42" s="41">
        <v>3.3677296488466548</v>
      </c>
      <c r="AB42" s="41">
        <v>0.81229716861967782</v>
      </c>
      <c r="AC42" s="41">
        <v>4.0167900658776894</v>
      </c>
      <c r="AD42" s="41">
        <v>4.014846771215919</v>
      </c>
      <c r="AE42" s="41">
        <v>0.93472473231116027</v>
      </c>
      <c r="AF42" s="41">
        <v>1.9024854738724035</v>
      </c>
      <c r="AG42" s="41">
        <v>9.1023921957286387</v>
      </c>
      <c r="AH42" s="41">
        <v>0.88614236576692129</v>
      </c>
    </row>
    <row r="43" spans="1:34" x14ac:dyDescent="0.35">
      <c r="A43" s="39">
        <v>40</v>
      </c>
      <c r="B43" s="40" t="s">
        <v>12</v>
      </c>
      <c r="C43" s="41">
        <v>17.6023</v>
      </c>
      <c r="D43" s="41">
        <v>14.49643</v>
      </c>
      <c r="E43" s="41">
        <v>15.704129999999999</v>
      </c>
      <c r="F43" s="41">
        <v>50.51</v>
      </c>
      <c r="G43" s="41">
        <v>4.7812340000000004</v>
      </c>
      <c r="H43" s="41">
        <v>10.02609</v>
      </c>
      <c r="I43" s="41">
        <v>5.8945889999999999</v>
      </c>
      <c r="J43" s="41">
        <v>4.74322</v>
      </c>
      <c r="K43" s="41">
        <v>16.206710000000001</v>
      </c>
      <c r="L43" s="41">
        <v>19.731570000000001</v>
      </c>
      <c r="M43" s="41">
        <v>13.917619999999999</v>
      </c>
      <c r="N43" s="41">
        <v>11.39654</v>
      </c>
      <c r="O43" s="42">
        <v>9862</v>
      </c>
      <c r="P43" s="42">
        <v>7721</v>
      </c>
      <c r="Q43" s="42">
        <v>3955</v>
      </c>
      <c r="R43" s="42">
        <v>1432</v>
      </c>
      <c r="S43" s="42">
        <v>5776</v>
      </c>
      <c r="T43" s="42">
        <v>5074</v>
      </c>
      <c r="U43" s="42">
        <v>1113</v>
      </c>
      <c r="V43" s="42">
        <v>1342</v>
      </c>
      <c r="W43" s="42">
        <v>7281</v>
      </c>
      <c r="X43" s="43">
        <v>1292</v>
      </c>
      <c r="Y43" s="41">
        <v>7.908834284981074</v>
      </c>
      <c r="Z43" s="41">
        <v>6.1918586001154807</v>
      </c>
      <c r="AA43" s="41">
        <v>3.171713607493424</v>
      </c>
      <c r="AB43" s="41">
        <v>1.1483928915121575</v>
      </c>
      <c r="AC43" s="41">
        <v>4.6320651825238981</v>
      </c>
      <c r="AD43" s="41">
        <v>4.0690960415731059</v>
      </c>
      <c r="AE43" s="41">
        <v>0.89257073202027337</v>
      </c>
      <c r="AF43" s="41">
        <v>1.0762173606210304</v>
      </c>
      <c r="AG43" s="41">
        <v>5.8390004490921923</v>
      </c>
      <c r="AH43" s="41">
        <v>1.0361198434592929</v>
      </c>
    </row>
    <row r="44" spans="1:34" x14ac:dyDescent="0.35">
      <c r="A44" s="39">
        <v>41</v>
      </c>
      <c r="B44" s="40" t="s">
        <v>73</v>
      </c>
      <c r="C44" s="41">
        <v>18.797049999999999</v>
      </c>
      <c r="D44" s="41">
        <v>26.75403</v>
      </c>
      <c r="E44" s="41">
        <v>17.944420000000001</v>
      </c>
      <c r="F44" s="41">
        <v>50.29</v>
      </c>
      <c r="G44" s="41">
        <v>4.4081859999999997</v>
      </c>
      <c r="H44" s="41">
        <v>23.277539999999998</v>
      </c>
      <c r="I44" s="41">
        <v>9.8930699999999998</v>
      </c>
      <c r="J44" s="41">
        <v>5.3083609999999997</v>
      </c>
      <c r="K44" s="41">
        <v>13.73058</v>
      </c>
      <c r="L44" s="41">
        <v>19.48272</v>
      </c>
      <c r="M44" s="41">
        <v>9.5290579999999991</v>
      </c>
      <c r="N44" s="41">
        <v>8.5443160000000002</v>
      </c>
      <c r="O44" s="42">
        <v>1066</v>
      </c>
      <c r="P44" s="42">
        <v>824</v>
      </c>
      <c r="Q44" s="42">
        <v>412</v>
      </c>
      <c r="R44" s="42">
        <v>67</v>
      </c>
      <c r="S44" s="42">
        <v>451</v>
      </c>
      <c r="T44" s="42">
        <v>517</v>
      </c>
      <c r="U44" s="42">
        <v>120</v>
      </c>
      <c r="V44" s="42">
        <v>225</v>
      </c>
      <c r="W44" s="42">
        <v>842</v>
      </c>
      <c r="X44" s="43">
        <v>141</v>
      </c>
      <c r="Y44" s="41">
        <v>10.474599587304708</v>
      </c>
      <c r="Z44" s="41">
        <v>8.0966886115751198</v>
      </c>
      <c r="AA44" s="41">
        <v>4.0483443057875599</v>
      </c>
      <c r="AB44" s="41">
        <v>0.65834725361108382</v>
      </c>
      <c r="AC44" s="41">
        <v>4.431561363859684</v>
      </c>
      <c r="AD44" s="41">
        <v>5.0800825390586617</v>
      </c>
      <c r="AE44" s="41">
        <v>1.1791294094526874</v>
      </c>
      <c r="AF44" s="41">
        <v>2.2108676427237888</v>
      </c>
      <c r="AG44" s="41">
        <v>8.2735580229930239</v>
      </c>
      <c r="AH44" s="41">
        <v>1.3854770561069076</v>
      </c>
    </row>
    <row r="45" spans="1:34" x14ac:dyDescent="0.35">
      <c r="A45" s="39">
        <v>42</v>
      </c>
      <c r="B45" s="40" t="s">
        <v>13</v>
      </c>
      <c r="C45" s="41">
        <v>23.13766</v>
      </c>
      <c r="D45" s="41">
        <v>17.769629999999999</v>
      </c>
      <c r="E45" s="41">
        <v>16.38758</v>
      </c>
      <c r="F45" s="41">
        <v>52.64</v>
      </c>
      <c r="G45" s="41">
        <v>6.6208450000000001</v>
      </c>
      <c r="H45" s="41">
        <v>10.96787</v>
      </c>
      <c r="I45" s="41">
        <v>11.77267</v>
      </c>
      <c r="J45" s="41">
        <v>6.888039</v>
      </c>
      <c r="K45" s="41">
        <v>22.95382</v>
      </c>
      <c r="L45" s="41">
        <v>27.207660000000001</v>
      </c>
      <c r="M45" s="41">
        <v>16.230340000000002</v>
      </c>
      <c r="N45" s="41">
        <v>7.245844</v>
      </c>
      <c r="O45" s="42">
        <v>4472</v>
      </c>
      <c r="P45" s="42">
        <v>7252</v>
      </c>
      <c r="Q45" s="42">
        <v>1563</v>
      </c>
      <c r="R45" s="42">
        <v>536</v>
      </c>
      <c r="S45" s="42">
        <v>3373</v>
      </c>
      <c r="T45" s="42">
        <v>1979</v>
      </c>
      <c r="U45" s="42">
        <v>612</v>
      </c>
      <c r="V45" s="42">
        <v>753</v>
      </c>
      <c r="W45" s="42">
        <v>8446</v>
      </c>
      <c r="X45" s="43">
        <v>582</v>
      </c>
      <c r="Y45" s="41">
        <v>5.2483950849108636</v>
      </c>
      <c r="Z45" s="41">
        <v>8.5110378255307673</v>
      </c>
      <c r="AA45" s="41">
        <v>1.8343563322262255</v>
      </c>
      <c r="AB45" s="41">
        <v>0.62905629819146314</v>
      </c>
      <c r="AC45" s="41">
        <v>3.9585949511190397</v>
      </c>
      <c r="AD45" s="41">
        <v>2.3225791308225849</v>
      </c>
      <c r="AE45" s="41">
        <v>0.7182508479350288</v>
      </c>
      <c r="AF45" s="41">
        <v>0.88373020995927565</v>
      </c>
      <c r="AG45" s="41">
        <v>9.9123311465020478</v>
      </c>
      <c r="AH45" s="41">
        <v>0.68304247303625287</v>
      </c>
    </row>
    <row r="46" spans="1:34" x14ac:dyDescent="0.35">
      <c r="A46" s="39">
        <v>43</v>
      </c>
      <c r="B46" s="40" t="s">
        <v>14</v>
      </c>
      <c r="C46" s="41">
        <v>23.812149999999999</v>
      </c>
      <c r="D46" s="41">
        <v>24.08165</v>
      </c>
      <c r="E46" s="41">
        <v>15.719939999999999</v>
      </c>
      <c r="F46" s="41">
        <v>51.41</v>
      </c>
      <c r="G46" s="41">
        <v>5.8085599999999999</v>
      </c>
      <c r="H46" s="41">
        <v>9.8120399999999997</v>
      </c>
      <c r="I46" s="41">
        <v>11.0695</v>
      </c>
      <c r="J46" s="41">
        <v>8.1967599999999994</v>
      </c>
      <c r="K46" s="41">
        <v>20.400770000000001</v>
      </c>
      <c r="L46" s="41">
        <v>22</v>
      </c>
      <c r="M46" s="41">
        <v>15.160349999999999</v>
      </c>
      <c r="N46" s="41">
        <v>9.5917619999999992</v>
      </c>
      <c r="O46" s="42">
        <v>9852</v>
      </c>
      <c r="P46" s="42">
        <v>10486</v>
      </c>
      <c r="Q46" s="42">
        <v>3581</v>
      </c>
      <c r="R46" s="42">
        <v>910</v>
      </c>
      <c r="S46" s="42">
        <v>5041</v>
      </c>
      <c r="T46" s="42">
        <v>4350</v>
      </c>
      <c r="U46" s="42">
        <v>982</v>
      </c>
      <c r="V46" s="42">
        <v>1739</v>
      </c>
      <c r="W46" s="42">
        <v>11237</v>
      </c>
      <c r="X46" s="43">
        <v>1135</v>
      </c>
      <c r="Y46" s="41">
        <v>8.5634566742287941</v>
      </c>
      <c r="Z46" s="41">
        <v>9.1145357984128221</v>
      </c>
      <c r="AA46" s="41">
        <v>3.1126409206672054</v>
      </c>
      <c r="AB46" s="41">
        <v>0.79098107729884304</v>
      </c>
      <c r="AC46" s="41">
        <v>4.3816874842455693</v>
      </c>
      <c r="AD46" s="41">
        <v>3.7810633914834808</v>
      </c>
      <c r="AE46" s="41">
        <v>0.85356419550270768</v>
      </c>
      <c r="AF46" s="41">
        <v>1.5115561466183387</v>
      </c>
      <c r="AG46" s="41">
        <v>9.7673124896781314</v>
      </c>
      <c r="AH46" s="41">
        <v>0.98655332168591969</v>
      </c>
    </row>
    <row r="47" spans="1:34" x14ac:dyDescent="0.35">
      <c r="A47" s="39">
        <v>44</v>
      </c>
      <c r="B47" s="40" t="s">
        <v>15</v>
      </c>
      <c r="C47" s="41">
        <v>13.697419999999999</v>
      </c>
      <c r="D47" s="41">
        <v>10.315569999999999</v>
      </c>
      <c r="E47" s="41">
        <v>10.453200000000001</v>
      </c>
      <c r="F47" s="41">
        <v>45.18</v>
      </c>
      <c r="G47" s="41">
        <v>7.1456059999999999</v>
      </c>
      <c r="H47" s="41">
        <v>11.10671</v>
      </c>
      <c r="I47" s="41">
        <v>6.1738799999999996</v>
      </c>
      <c r="J47" s="41">
        <v>5.8833890000000002</v>
      </c>
      <c r="K47" s="41">
        <v>23.90204</v>
      </c>
      <c r="L47" s="41">
        <v>26.601559999999999</v>
      </c>
      <c r="M47" s="41">
        <v>16.140229999999999</v>
      </c>
      <c r="N47" s="41">
        <v>11.74935</v>
      </c>
      <c r="O47" s="42">
        <v>4516</v>
      </c>
      <c r="P47" s="42">
        <v>9483</v>
      </c>
      <c r="Q47" s="42">
        <v>2184</v>
      </c>
      <c r="R47" s="42">
        <v>451</v>
      </c>
      <c r="S47" s="42">
        <v>2776</v>
      </c>
      <c r="T47" s="42">
        <v>2352</v>
      </c>
      <c r="U47" s="42">
        <v>637</v>
      </c>
      <c r="V47" s="42">
        <v>758</v>
      </c>
      <c r="W47" s="42">
        <v>12165</v>
      </c>
      <c r="X47" s="43">
        <v>610</v>
      </c>
      <c r="Y47" s="41">
        <v>3.0185551574782097</v>
      </c>
      <c r="Z47" s="41">
        <v>6.3385647826319449</v>
      </c>
      <c r="AA47" s="41">
        <v>1.459814983155981</v>
      </c>
      <c r="AB47" s="41">
        <v>0.30145446767552542</v>
      </c>
      <c r="AC47" s="41">
        <v>1.8555157478209721</v>
      </c>
      <c r="AD47" s="41">
        <v>1.5721084433987489</v>
      </c>
      <c r="AE47" s="41">
        <v>0.4257793700871611</v>
      </c>
      <c r="AF47" s="41">
        <v>0.5066573980001069</v>
      </c>
      <c r="AG47" s="41">
        <v>8.1312496657932734</v>
      </c>
      <c r="AH47" s="41">
        <v>0.40773220683385913</v>
      </c>
    </row>
    <row r="48" spans="1:34" x14ac:dyDescent="0.35">
      <c r="A48" s="39">
        <v>45</v>
      </c>
      <c r="B48" s="40" t="s">
        <v>16</v>
      </c>
      <c r="C48" s="41">
        <v>23.43571</v>
      </c>
      <c r="D48" s="41">
        <v>30.912189999999999</v>
      </c>
      <c r="E48" s="41">
        <v>23.749130000000001</v>
      </c>
      <c r="F48" s="41">
        <v>57.85</v>
      </c>
      <c r="G48" s="41">
        <v>11.729509999999999</v>
      </c>
      <c r="H48" s="41">
        <v>8.3285520000000002</v>
      </c>
      <c r="I48" s="41">
        <v>10.182539999999999</v>
      </c>
      <c r="J48" s="41">
        <v>9.1525350000000003</v>
      </c>
      <c r="K48" s="41">
        <v>21.897410000000001</v>
      </c>
      <c r="L48" s="41">
        <v>24.209160000000001</v>
      </c>
      <c r="M48" s="41">
        <v>18.718170000000001</v>
      </c>
      <c r="N48" s="41">
        <v>11.619300000000001</v>
      </c>
      <c r="O48" s="42">
        <v>10212</v>
      </c>
      <c r="P48" s="42">
        <v>14945</v>
      </c>
      <c r="Q48" s="42">
        <v>3060</v>
      </c>
      <c r="R48" s="42">
        <v>568</v>
      </c>
      <c r="S48" s="42">
        <v>8778</v>
      </c>
      <c r="T48" s="42">
        <v>4513</v>
      </c>
      <c r="U48" s="42">
        <v>1397</v>
      </c>
      <c r="V48" s="42">
        <v>2080</v>
      </c>
      <c r="W48" s="42">
        <v>12825</v>
      </c>
      <c r="X48" s="43">
        <v>1208</v>
      </c>
      <c r="Y48" s="41">
        <v>5.706590072142653</v>
      </c>
      <c r="Z48" s="41">
        <v>8.3514481617873049</v>
      </c>
      <c r="AA48" s="41">
        <v>1.7099652977630746</v>
      </c>
      <c r="AB48" s="41">
        <v>0.31740532324491061</v>
      </c>
      <c r="AC48" s="41">
        <v>4.9052533933870164</v>
      </c>
      <c r="AD48" s="41">
        <v>2.5219194081061298</v>
      </c>
      <c r="AE48" s="41">
        <v>0.78066062776961287</v>
      </c>
      <c r="AF48" s="41">
        <v>1.1623293527278418</v>
      </c>
      <c r="AG48" s="41">
        <v>7.166766321507005</v>
      </c>
      <c r="AH48" s="41">
        <v>0.67504512408424655</v>
      </c>
    </row>
    <row r="49" spans="1:34" x14ac:dyDescent="0.35">
      <c r="A49" s="39">
        <v>46</v>
      </c>
      <c r="B49" s="40" t="s">
        <v>74</v>
      </c>
      <c r="C49" s="41">
        <v>24.868739999999999</v>
      </c>
      <c r="D49" s="41">
        <v>25.777539999999998</v>
      </c>
      <c r="E49" s="41">
        <v>23.264220000000002</v>
      </c>
      <c r="F49" s="41">
        <v>53.95</v>
      </c>
      <c r="G49" s="41">
        <v>9.9916579999999993</v>
      </c>
      <c r="H49" s="41">
        <v>16.779730000000001</v>
      </c>
      <c r="I49" s="41">
        <v>16.841519999999999</v>
      </c>
      <c r="J49" s="41">
        <v>7.3544939999999999</v>
      </c>
      <c r="K49" s="41">
        <v>20.145879999999998</v>
      </c>
      <c r="L49" s="41">
        <v>23.356290000000001</v>
      </c>
      <c r="M49" s="41">
        <v>17.834409999999998</v>
      </c>
      <c r="N49" s="41">
        <v>14.225490000000001</v>
      </c>
      <c r="O49" s="42">
        <v>5546</v>
      </c>
      <c r="P49" s="42">
        <v>5676</v>
      </c>
      <c r="Q49" s="42">
        <v>1751</v>
      </c>
      <c r="R49" s="42">
        <v>420</v>
      </c>
      <c r="S49" s="42">
        <v>3125</v>
      </c>
      <c r="T49" s="42">
        <v>2721</v>
      </c>
      <c r="U49" s="42">
        <v>716</v>
      </c>
      <c r="V49" s="42">
        <v>1238</v>
      </c>
      <c r="W49" s="42">
        <v>5661</v>
      </c>
      <c r="X49" s="43">
        <v>626</v>
      </c>
      <c r="Y49" s="41">
        <v>9.7337522158063781</v>
      </c>
      <c r="Z49" s="41">
        <v>9.9619144567106019</v>
      </c>
      <c r="AA49" s="41">
        <v>3.0731698755638241</v>
      </c>
      <c r="AB49" s="41">
        <v>0.73713954753672539</v>
      </c>
      <c r="AC49" s="41">
        <v>5.4846692525053964</v>
      </c>
      <c r="AD49" s="41">
        <v>4.7756112115414995</v>
      </c>
      <c r="AE49" s="41">
        <v>1.2566474191340364</v>
      </c>
      <c r="AF49" s="41">
        <v>2.1728065710725377</v>
      </c>
      <c r="AG49" s="41">
        <v>9.9355880442985764</v>
      </c>
      <c r="AH49" s="41">
        <v>1.0986889446618811</v>
      </c>
    </row>
    <row r="50" spans="1:34" x14ac:dyDescent="0.35">
      <c r="A50" s="39">
        <v>47</v>
      </c>
      <c r="B50" s="40" t="s">
        <v>75</v>
      </c>
      <c r="C50" s="41">
        <v>25.862760000000002</v>
      </c>
      <c r="D50" s="41">
        <v>33.227119999999999</v>
      </c>
      <c r="E50" s="41">
        <v>21.57668</v>
      </c>
      <c r="F50" s="41">
        <v>58.48</v>
      </c>
      <c r="G50" s="41">
        <v>8.0259750000000007</v>
      </c>
      <c r="H50" s="41">
        <v>16.1389</v>
      </c>
      <c r="I50" s="41">
        <v>13.56822</v>
      </c>
      <c r="J50" s="41">
        <v>7.0714350000000001</v>
      </c>
      <c r="K50" s="41">
        <v>22.25103</v>
      </c>
      <c r="L50" s="41">
        <v>26.079519999999999</v>
      </c>
      <c r="M50" s="41">
        <v>14.829090000000001</v>
      </c>
      <c r="N50" s="41">
        <v>15.909979999999999</v>
      </c>
      <c r="O50" s="42">
        <v>4487</v>
      </c>
      <c r="P50" s="42">
        <v>4819</v>
      </c>
      <c r="Q50" s="42">
        <v>1389</v>
      </c>
      <c r="R50" s="42">
        <v>235</v>
      </c>
      <c r="S50" s="42">
        <v>2588</v>
      </c>
      <c r="T50" s="42">
        <v>1966</v>
      </c>
      <c r="U50" s="42">
        <v>479</v>
      </c>
      <c r="V50" s="42">
        <v>990</v>
      </c>
      <c r="W50" s="42">
        <v>4941</v>
      </c>
      <c r="X50" s="43">
        <v>453</v>
      </c>
      <c r="Y50" s="41">
        <v>9.0712437328157858</v>
      </c>
      <c r="Z50" s="41">
        <v>9.7424389454957137</v>
      </c>
      <c r="AA50" s="41">
        <v>2.8081028626880156</v>
      </c>
      <c r="AB50" s="41">
        <v>0.47509299692705803</v>
      </c>
      <c r="AC50" s="41">
        <v>5.232087983179686</v>
      </c>
      <c r="AD50" s="41">
        <v>3.9746077955684944</v>
      </c>
      <c r="AE50" s="41">
        <v>0.96838104480025877</v>
      </c>
      <c r="AF50" s="41">
        <v>2.0014556040756917</v>
      </c>
      <c r="AG50" s="41">
        <v>9.9890829694323138</v>
      </c>
      <c r="AH50" s="41">
        <v>0.91581756428917993</v>
      </c>
    </row>
    <row r="51" spans="1:34" x14ac:dyDescent="0.35">
      <c r="A51" s="39">
        <v>48</v>
      </c>
      <c r="B51" s="40" t="s">
        <v>76</v>
      </c>
      <c r="C51" s="41">
        <v>30.122</v>
      </c>
      <c r="D51" s="41">
        <v>29.885010000000001</v>
      </c>
      <c r="E51" s="41">
        <v>23.831150000000001</v>
      </c>
      <c r="F51" s="41">
        <v>56.66</v>
      </c>
      <c r="G51" s="41">
        <v>10.396850000000001</v>
      </c>
      <c r="H51" s="41">
        <v>18.915959999999998</v>
      </c>
      <c r="I51" s="41">
        <v>16.675339999999998</v>
      </c>
      <c r="J51" s="41">
        <v>9.2244460000000004</v>
      </c>
      <c r="K51" s="41">
        <v>19.53734</v>
      </c>
      <c r="L51" s="41">
        <v>21.188590000000001</v>
      </c>
      <c r="M51" s="41">
        <v>13.12025</v>
      </c>
      <c r="N51" s="41">
        <v>12.783670000000001</v>
      </c>
      <c r="O51" s="42">
        <v>4225</v>
      </c>
      <c r="P51" s="42">
        <v>3019</v>
      </c>
      <c r="Q51" s="42">
        <v>1262</v>
      </c>
      <c r="R51" s="42">
        <v>321</v>
      </c>
      <c r="S51" s="42">
        <v>1911</v>
      </c>
      <c r="T51" s="42">
        <v>1823</v>
      </c>
      <c r="U51" s="42">
        <v>425</v>
      </c>
      <c r="V51" s="42">
        <v>1046</v>
      </c>
      <c r="W51" s="42">
        <v>3315</v>
      </c>
      <c r="X51" s="43">
        <v>445</v>
      </c>
      <c r="Y51" s="41">
        <v>13.844742274797653</v>
      </c>
      <c r="Z51" s="41">
        <v>9.8928466100861812</v>
      </c>
      <c r="AA51" s="41">
        <v>4.135399941016483</v>
      </c>
      <c r="AB51" s="41">
        <v>1.0518727266769341</v>
      </c>
      <c r="AC51" s="41">
        <v>6.2620834289084772</v>
      </c>
      <c r="AD51" s="41">
        <v>5.973719566143461</v>
      </c>
      <c r="AE51" s="41">
        <v>1.3926663826719534</v>
      </c>
      <c r="AF51" s="41">
        <v>3.4275977324114431</v>
      </c>
      <c r="AG51" s="41">
        <v>10.862797784841236</v>
      </c>
      <c r="AH51" s="41">
        <v>1.4582036242094569</v>
      </c>
    </row>
    <row r="52" spans="1:34" x14ac:dyDescent="0.35">
      <c r="A52" s="39">
        <v>49</v>
      </c>
      <c r="B52" s="40" t="s">
        <v>17</v>
      </c>
      <c r="C52" s="41">
        <v>17.583480000000002</v>
      </c>
      <c r="D52" s="41">
        <v>15.870649999999999</v>
      </c>
      <c r="E52" s="41">
        <v>15.38302</v>
      </c>
      <c r="F52" s="41">
        <v>52.63</v>
      </c>
      <c r="G52" s="41">
        <v>5.2756179999999997</v>
      </c>
      <c r="H52" s="41">
        <v>6.4369800000000001</v>
      </c>
      <c r="I52" s="41">
        <v>5.318327</v>
      </c>
      <c r="J52" s="41">
        <v>5.1978119999999999</v>
      </c>
      <c r="K52" s="41">
        <v>15.827249999999999</v>
      </c>
      <c r="L52" s="41">
        <v>20.438859999999998</v>
      </c>
      <c r="M52" s="41">
        <v>18.45919</v>
      </c>
      <c r="N52" s="41">
        <v>6.7157549999999997</v>
      </c>
      <c r="O52" s="42">
        <v>12418</v>
      </c>
      <c r="P52" s="42">
        <v>12112</v>
      </c>
      <c r="Q52" s="42">
        <v>4838</v>
      </c>
      <c r="R52" s="42">
        <v>1895</v>
      </c>
      <c r="S52" s="42">
        <v>9090</v>
      </c>
      <c r="T52" s="42">
        <v>7130</v>
      </c>
      <c r="U52" s="42">
        <v>1559</v>
      </c>
      <c r="V52" s="42">
        <v>1973</v>
      </c>
      <c r="W52" s="42">
        <v>11791</v>
      </c>
      <c r="X52" s="43">
        <v>1653</v>
      </c>
      <c r="Y52" s="41">
        <v>6.5218190507701914</v>
      </c>
      <c r="Z52" s="41">
        <v>6.3611106734521323</v>
      </c>
      <c r="AA52" s="41">
        <v>2.5408729721071182</v>
      </c>
      <c r="AB52" s="41">
        <v>0.99523651966576865</v>
      </c>
      <c r="AC52" s="41">
        <v>4.773984149742394</v>
      </c>
      <c r="AD52" s="41">
        <v>3.744610229665926</v>
      </c>
      <c r="AE52" s="41">
        <v>0.81877241908123122</v>
      </c>
      <c r="AF52" s="41">
        <v>1.0362014001586075</v>
      </c>
      <c r="AG52" s="41">
        <v>6.1925244345008323</v>
      </c>
      <c r="AH52" s="41">
        <v>0.86814035198285788</v>
      </c>
    </row>
    <row r="53" spans="1:34" x14ac:dyDescent="0.35">
      <c r="A53" s="39">
        <v>50</v>
      </c>
      <c r="B53" s="40" t="s">
        <v>18</v>
      </c>
      <c r="C53" s="41">
        <v>21.24419</v>
      </c>
      <c r="D53" s="41">
        <v>20.771100000000001</v>
      </c>
      <c r="E53" s="41">
        <v>14.849640000000001</v>
      </c>
      <c r="F53" s="41">
        <v>49.54</v>
      </c>
      <c r="G53" s="41">
        <v>5.6132460000000002</v>
      </c>
      <c r="H53" s="41">
        <v>17.041409999999999</v>
      </c>
      <c r="I53" s="41">
        <v>7.6127609999999999</v>
      </c>
      <c r="J53" s="41">
        <v>6.4018439999999996</v>
      </c>
      <c r="K53" s="41">
        <v>17.645189999999999</v>
      </c>
      <c r="L53" s="41">
        <v>23.78614</v>
      </c>
      <c r="M53" s="41">
        <v>15.25009</v>
      </c>
      <c r="N53" s="41">
        <v>9.6242059999999992</v>
      </c>
      <c r="O53" s="42">
        <v>9242</v>
      </c>
      <c r="P53" s="42">
        <v>9681</v>
      </c>
      <c r="Q53" s="42">
        <v>3458</v>
      </c>
      <c r="R53" s="42">
        <v>1090</v>
      </c>
      <c r="S53" s="42">
        <v>5244</v>
      </c>
      <c r="T53" s="42">
        <v>4528</v>
      </c>
      <c r="U53" s="42">
        <v>1070</v>
      </c>
      <c r="V53" s="42">
        <v>1430</v>
      </c>
      <c r="W53" s="42">
        <v>10265</v>
      </c>
      <c r="X53" s="43">
        <v>1071</v>
      </c>
      <c r="Y53" s="41">
        <v>7.5848598253561814</v>
      </c>
      <c r="Z53" s="41">
        <v>7.9451447705337799</v>
      </c>
      <c r="AA53" s="41">
        <v>2.8379620510800341</v>
      </c>
      <c r="AB53" s="41">
        <v>0.89455715317444695</v>
      </c>
      <c r="AC53" s="41">
        <v>4.3037226708686234</v>
      </c>
      <c r="AD53" s="41">
        <v>3.7161053115356832</v>
      </c>
      <c r="AE53" s="41">
        <v>0.87814326045564972</v>
      </c>
      <c r="AF53" s="41">
        <v>1.1735933293939991</v>
      </c>
      <c r="AG53" s="41">
        <v>8.4244304379226573</v>
      </c>
      <c r="AH53" s="41">
        <v>0.87896395509158942</v>
      </c>
    </row>
    <row r="54" spans="1:34" x14ac:dyDescent="0.35">
      <c r="A54" s="39">
        <v>51</v>
      </c>
      <c r="B54" s="40" t="s">
        <v>77</v>
      </c>
      <c r="C54" s="41">
        <v>22.30339</v>
      </c>
      <c r="D54" s="41">
        <v>30.737159999999999</v>
      </c>
      <c r="E54" s="41">
        <v>17.36458</v>
      </c>
      <c r="F54" s="41">
        <v>55.46</v>
      </c>
      <c r="G54" s="41">
        <v>6.4459200000000001</v>
      </c>
      <c r="H54" s="41">
        <v>18.070499999999999</v>
      </c>
      <c r="I54" s="41">
        <v>12.28938</v>
      </c>
      <c r="J54" s="41">
        <v>7.3154440000000003</v>
      </c>
      <c r="K54" s="41">
        <v>22.6677</v>
      </c>
      <c r="L54" s="41">
        <v>21.155840000000001</v>
      </c>
      <c r="M54" s="41">
        <v>18.516030000000001</v>
      </c>
      <c r="N54" s="41">
        <v>7.5899789999999996</v>
      </c>
      <c r="O54" s="42">
        <v>3683</v>
      </c>
      <c r="P54" s="42">
        <v>3695</v>
      </c>
      <c r="Q54" s="42">
        <v>1168</v>
      </c>
      <c r="R54" s="42">
        <v>257</v>
      </c>
      <c r="S54" s="42">
        <v>1865</v>
      </c>
      <c r="T54" s="42">
        <v>1544</v>
      </c>
      <c r="U54" s="42">
        <v>307</v>
      </c>
      <c r="V54" s="42">
        <v>889</v>
      </c>
      <c r="W54" s="42">
        <v>3852</v>
      </c>
      <c r="X54" s="43">
        <v>422</v>
      </c>
      <c r="Y54" s="41">
        <v>9.7858433414815611</v>
      </c>
      <c r="Z54" s="41">
        <v>9.8177277075140825</v>
      </c>
      <c r="AA54" s="41">
        <v>3.1034116271654799</v>
      </c>
      <c r="AB54" s="41">
        <v>0.68285683919651397</v>
      </c>
      <c r="AC54" s="41">
        <v>4.9553618875544689</v>
      </c>
      <c r="AD54" s="41">
        <v>4.1024550961845039</v>
      </c>
      <c r="AE54" s="41">
        <v>0.81570836433202265</v>
      </c>
      <c r="AF54" s="41">
        <v>2.3621001169093421</v>
      </c>
      <c r="AG54" s="41">
        <v>10.234881496439579</v>
      </c>
      <c r="AH54" s="41">
        <v>1.1212668721436923</v>
      </c>
    </row>
    <row r="55" spans="1:34" x14ac:dyDescent="0.35">
      <c r="A55" s="39">
        <v>52</v>
      </c>
      <c r="B55" s="40" t="s">
        <v>19</v>
      </c>
      <c r="C55" s="41">
        <v>17.338989999999999</v>
      </c>
      <c r="D55" s="41">
        <v>18.290469999999999</v>
      </c>
      <c r="E55" s="41">
        <v>16.072590000000002</v>
      </c>
      <c r="F55" s="41">
        <v>50.03</v>
      </c>
      <c r="G55" s="41">
        <v>6.6615279999999997</v>
      </c>
      <c r="H55" s="41">
        <v>16.518129999999999</v>
      </c>
      <c r="I55" s="41">
        <v>10.42507</v>
      </c>
      <c r="J55" s="41">
        <v>5.6629480000000001</v>
      </c>
      <c r="K55" s="41">
        <v>20.92586</v>
      </c>
      <c r="L55" s="41">
        <v>25.465420000000002</v>
      </c>
      <c r="M55" s="41">
        <v>11.945550000000001</v>
      </c>
      <c r="N55" s="41">
        <v>12.998760000000001</v>
      </c>
      <c r="O55" s="42">
        <v>11679</v>
      </c>
      <c r="P55" s="42">
        <v>14709</v>
      </c>
      <c r="Q55" s="42">
        <v>3893</v>
      </c>
      <c r="R55" s="42">
        <v>1396</v>
      </c>
      <c r="S55" s="42">
        <v>7381</v>
      </c>
      <c r="T55" s="42">
        <v>5295</v>
      </c>
      <c r="U55" s="42">
        <v>1387</v>
      </c>
      <c r="V55" s="42">
        <v>1785</v>
      </c>
      <c r="W55" s="42">
        <v>18904</v>
      </c>
      <c r="X55" s="43">
        <v>1397</v>
      </c>
      <c r="Y55" s="41">
        <v>6.8159932768008771</v>
      </c>
      <c r="Z55" s="41">
        <v>8.5843347126007448</v>
      </c>
      <c r="AA55" s="41">
        <v>2.271997758933626</v>
      </c>
      <c r="AB55" s="41">
        <v>0.81472100474475773</v>
      </c>
      <c r="AC55" s="41">
        <v>4.3076330487256858</v>
      </c>
      <c r="AD55" s="41">
        <v>3.0902204298878884</v>
      </c>
      <c r="AE55" s="41">
        <v>0.80946850543050075</v>
      </c>
      <c r="AF55" s="41">
        <v>1.0417456973276451</v>
      </c>
      <c r="AG55" s="41">
        <v>11.032583004079441</v>
      </c>
      <c r="AH55" s="41">
        <v>0.81530461577967517</v>
      </c>
    </row>
    <row r="56" spans="1:34" x14ac:dyDescent="0.35">
      <c r="A56" s="39">
        <v>53</v>
      </c>
      <c r="B56" s="40" t="s">
        <v>20</v>
      </c>
      <c r="C56" s="41">
        <v>17.905100000000001</v>
      </c>
      <c r="D56" s="41">
        <v>22.694130000000001</v>
      </c>
      <c r="E56" s="41">
        <v>13.321719999999999</v>
      </c>
      <c r="F56" s="41">
        <v>56.13</v>
      </c>
      <c r="G56" s="41">
        <v>5.3251179999999998</v>
      </c>
      <c r="H56" s="41">
        <v>23.111630000000002</v>
      </c>
      <c r="I56" s="41">
        <v>12.1252</v>
      </c>
      <c r="J56" s="41">
        <v>5.1933410000000002</v>
      </c>
      <c r="K56" s="41">
        <v>15.091010000000001</v>
      </c>
      <c r="L56" s="41">
        <v>20.264859999999999</v>
      </c>
      <c r="M56" s="41">
        <v>10.13006</v>
      </c>
      <c r="N56" s="41">
        <v>16.592970000000001</v>
      </c>
      <c r="O56" s="42">
        <v>19782</v>
      </c>
      <c r="P56" s="42">
        <v>15094</v>
      </c>
      <c r="Q56" s="42">
        <v>7858</v>
      </c>
      <c r="R56" s="42">
        <v>1839</v>
      </c>
      <c r="S56" s="42">
        <v>7726</v>
      </c>
      <c r="T56" s="42">
        <v>9434</v>
      </c>
      <c r="U56" s="42">
        <v>1824</v>
      </c>
      <c r="V56" s="42">
        <v>3661</v>
      </c>
      <c r="W56" s="42">
        <v>16505</v>
      </c>
      <c r="X56" s="43">
        <v>2256</v>
      </c>
      <c r="Y56" s="41">
        <v>11.708997496256222</v>
      </c>
      <c r="Z56" s="41">
        <v>8.9341627847786587</v>
      </c>
      <c r="AA56" s="41">
        <v>4.6511627906976747</v>
      </c>
      <c r="AB56" s="41">
        <v>1.0885070465885751</v>
      </c>
      <c r="AC56" s="41">
        <v>4.5730317791970263</v>
      </c>
      <c r="AD56" s="41">
        <v>5.5839997158872308</v>
      </c>
      <c r="AE56" s="41">
        <v>1.0796285225544104</v>
      </c>
      <c r="AF56" s="41">
        <v>2.1669517659384305</v>
      </c>
      <c r="AG56" s="41">
        <v>9.7693359455924043</v>
      </c>
      <c r="AH56" s="41">
        <v>1.33533001473835</v>
      </c>
    </row>
    <row r="57" spans="1:34" x14ac:dyDescent="0.35">
      <c r="A57" s="39">
        <v>54</v>
      </c>
      <c r="B57" s="40" t="s">
        <v>78</v>
      </c>
      <c r="C57" s="41">
        <v>16.964369999999999</v>
      </c>
      <c r="D57" s="41">
        <v>19.380189999999999</v>
      </c>
      <c r="E57" s="41">
        <v>15.20668</v>
      </c>
      <c r="F57" s="41">
        <v>45.37</v>
      </c>
      <c r="G57" s="41">
        <v>6.4607020000000004</v>
      </c>
      <c r="H57" s="41">
        <v>19.73302</v>
      </c>
      <c r="I57" s="41">
        <v>12.40849</v>
      </c>
      <c r="J57" s="41">
        <v>4.6266249999999998</v>
      </c>
      <c r="K57" s="41">
        <v>18.388639999999999</v>
      </c>
      <c r="L57" s="41">
        <v>20.80348</v>
      </c>
      <c r="M57" s="41">
        <v>13.27713</v>
      </c>
      <c r="N57" s="41">
        <v>8.7609680000000001</v>
      </c>
      <c r="O57" s="42">
        <v>2545</v>
      </c>
      <c r="P57" s="42">
        <v>1708</v>
      </c>
      <c r="Q57" s="42">
        <v>919</v>
      </c>
      <c r="R57" s="42">
        <v>126</v>
      </c>
      <c r="S57" s="42">
        <v>848</v>
      </c>
      <c r="T57" s="42">
        <v>1072</v>
      </c>
      <c r="U57" s="42">
        <v>217</v>
      </c>
      <c r="V57" s="42">
        <v>456</v>
      </c>
      <c r="W57" s="42">
        <v>2269</v>
      </c>
      <c r="X57" s="43">
        <v>251</v>
      </c>
      <c r="Y57" s="41">
        <v>12.56479881510738</v>
      </c>
      <c r="Z57" s="41">
        <v>8.432485805973835</v>
      </c>
      <c r="AA57" s="41">
        <v>4.5371513206615655</v>
      </c>
      <c r="AB57" s="41">
        <v>0.62206862503085658</v>
      </c>
      <c r="AC57" s="41">
        <v>4.1866205875092568</v>
      </c>
      <c r="AD57" s="41">
        <v>5.2925203653418906</v>
      </c>
      <c r="AE57" s="41">
        <v>1.071340409775364</v>
      </c>
      <c r="AF57" s="41">
        <v>2.2512959763021474</v>
      </c>
      <c r="AG57" s="41">
        <v>11.202172303135029</v>
      </c>
      <c r="AH57" s="41">
        <v>1.2392001974821032</v>
      </c>
    </row>
    <row r="58" spans="1:34" x14ac:dyDescent="0.35">
      <c r="A58" s="39">
        <v>55</v>
      </c>
      <c r="B58" s="40" t="s">
        <v>79</v>
      </c>
      <c r="C58" s="41">
        <v>19.866019999999999</v>
      </c>
      <c r="D58" s="41">
        <v>30.790150000000001</v>
      </c>
      <c r="E58" s="41">
        <v>19.864470000000001</v>
      </c>
      <c r="F58" s="41">
        <v>55.13</v>
      </c>
      <c r="G58" s="41">
        <v>7.9768309999999998</v>
      </c>
      <c r="H58" s="41">
        <v>19.715789999999998</v>
      </c>
      <c r="I58" s="41">
        <v>8.8971040000000006</v>
      </c>
      <c r="J58" s="41">
        <v>4.8423569999999998</v>
      </c>
      <c r="K58" s="41">
        <v>16.245249999999999</v>
      </c>
      <c r="L58" s="41">
        <v>22.593119999999999</v>
      </c>
      <c r="M58" s="41">
        <v>11.655379999999999</v>
      </c>
      <c r="N58" s="41">
        <v>9.5380260000000003</v>
      </c>
      <c r="O58" s="42">
        <v>1579</v>
      </c>
      <c r="P58" s="42">
        <v>1571</v>
      </c>
      <c r="Q58" s="42">
        <v>564</v>
      </c>
      <c r="R58" s="42">
        <v>81</v>
      </c>
      <c r="S58" s="42">
        <v>713</v>
      </c>
      <c r="T58" s="42">
        <v>744</v>
      </c>
      <c r="U58" s="42">
        <v>153</v>
      </c>
      <c r="V58" s="42">
        <v>352</v>
      </c>
      <c r="W58" s="42">
        <v>1419</v>
      </c>
      <c r="X58" s="43">
        <v>190</v>
      </c>
      <c r="Y58" s="41">
        <v>9.0924795577565352</v>
      </c>
      <c r="Z58" s="41">
        <v>9.0464125302314873</v>
      </c>
      <c r="AA58" s="41">
        <v>3.2477254405159508</v>
      </c>
      <c r="AB58" s="41">
        <v>0.46642865369112058</v>
      </c>
      <c r="AC58" s="41">
        <v>4.105723828169987</v>
      </c>
      <c r="AD58" s="41">
        <v>4.284233559829552</v>
      </c>
      <c r="AE58" s="41">
        <v>0.88103190141656107</v>
      </c>
      <c r="AF58" s="41">
        <v>2.0269492111021536</v>
      </c>
      <c r="AG58" s="41">
        <v>8.1711390072555563</v>
      </c>
      <c r="AH58" s="41">
        <v>1.0940919037199124</v>
      </c>
    </row>
    <row r="59" spans="1:34" x14ac:dyDescent="0.35">
      <c r="A59" s="39">
        <v>56</v>
      </c>
      <c r="B59" s="40" t="s">
        <v>80</v>
      </c>
      <c r="C59" s="41">
        <v>24.27168</v>
      </c>
      <c r="D59" s="41">
        <v>27.062280000000001</v>
      </c>
      <c r="E59" s="41">
        <v>19.334969999999998</v>
      </c>
      <c r="F59" s="41">
        <v>47.53</v>
      </c>
      <c r="G59" s="41">
        <v>9.0831119999999999</v>
      </c>
      <c r="H59" s="41">
        <v>21.18543</v>
      </c>
      <c r="I59" s="41">
        <v>17.36769</v>
      </c>
      <c r="J59" s="41">
        <v>9.2438359999999999</v>
      </c>
      <c r="K59" s="41">
        <v>20.89648</v>
      </c>
      <c r="L59" s="41">
        <v>26.463950000000001</v>
      </c>
      <c r="M59" s="41">
        <v>13.75196</v>
      </c>
      <c r="N59" s="41">
        <v>8.1841080000000002</v>
      </c>
      <c r="O59" s="42">
        <v>1993</v>
      </c>
      <c r="P59" s="42">
        <v>1447</v>
      </c>
      <c r="Q59" s="42">
        <v>648</v>
      </c>
      <c r="R59" s="42">
        <v>94</v>
      </c>
      <c r="S59" s="42">
        <v>843</v>
      </c>
      <c r="T59" s="42">
        <v>801</v>
      </c>
      <c r="U59" s="42">
        <v>193</v>
      </c>
      <c r="V59" s="42">
        <v>409</v>
      </c>
      <c r="W59" s="42">
        <v>1534</v>
      </c>
      <c r="X59" s="43">
        <v>211</v>
      </c>
      <c r="Y59" s="41">
        <v>13.111842105263158</v>
      </c>
      <c r="Z59" s="41">
        <v>9.5197368421052619</v>
      </c>
      <c r="AA59" s="41">
        <v>4.2631578947368425</v>
      </c>
      <c r="AB59" s="41">
        <v>0.61842105263157898</v>
      </c>
      <c r="AC59" s="41">
        <v>5.5460526315789478</v>
      </c>
      <c r="AD59" s="41">
        <v>5.2697368421052628</v>
      </c>
      <c r="AE59" s="41">
        <v>1.2697368421052631</v>
      </c>
      <c r="AF59" s="41">
        <v>2.6907894736842106</v>
      </c>
      <c r="AG59" s="41">
        <v>10.092105263157896</v>
      </c>
      <c r="AH59" s="41">
        <v>1.3881578947368423</v>
      </c>
    </row>
    <row r="60" spans="1:34" x14ac:dyDescent="0.35">
      <c r="A60" s="39">
        <v>57</v>
      </c>
      <c r="B60" s="40" t="s">
        <v>30</v>
      </c>
      <c r="C60" s="41">
        <v>16.951750000000001</v>
      </c>
      <c r="D60" s="41">
        <v>20.470580000000002</v>
      </c>
      <c r="E60" s="41">
        <v>13.891769999999999</v>
      </c>
      <c r="F60" s="41">
        <v>45.84</v>
      </c>
      <c r="G60" s="41">
        <v>2.5610849999999998</v>
      </c>
      <c r="H60" s="41">
        <v>15.98077</v>
      </c>
      <c r="I60" s="41">
        <v>7.9751560000000001</v>
      </c>
      <c r="J60" s="41">
        <v>4.6309339999999999</v>
      </c>
      <c r="K60" s="41">
        <v>16.237500000000001</v>
      </c>
      <c r="L60" s="41">
        <v>20.459620000000001</v>
      </c>
      <c r="M60" s="41">
        <v>11.97617</v>
      </c>
      <c r="N60" s="41">
        <v>9.3390930000000001</v>
      </c>
      <c r="O60" s="42">
        <v>5113</v>
      </c>
      <c r="P60" s="42">
        <v>5220</v>
      </c>
      <c r="Q60" s="42">
        <v>1961</v>
      </c>
      <c r="R60" s="42">
        <v>393</v>
      </c>
      <c r="S60" s="42">
        <v>1997</v>
      </c>
      <c r="T60" s="42">
        <v>2141</v>
      </c>
      <c r="U60" s="42">
        <v>479</v>
      </c>
      <c r="V60" s="42">
        <v>716</v>
      </c>
      <c r="W60" s="42">
        <v>5227</v>
      </c>
      <c r="X60" s="43">
        <v>488</v>
      </c>
      <c r="Y60" s="41">
        <v>8.1296805685847389</v>
      </c>
      <c r="Z60" s="41">
        <v>8.2998107897540265</v>
      </c>
      <c r="AA60" s="41">
        <v>3.1179940533922692</v>
      </c>
      <c r="AB60" s="41">
        <v>0.6248708123320561</v>
      </c>
      <c r="AC60" s="41">
        <v>3.1752341278043659</v>
      </c>
      <c r="AD60" s="41">
        <v>3.404194425452753</v>
      </c>
      <c r="AE60" s="41">
        <v>0.76161099009428712</v>
      </c>
      <c r="AF60" s="41">
        <v>1.138441479973924</v>
      </c>
      <c r="AG60" s="41">
        <v>8.3109408042230459</v>
      </c>
      <c r="AH60" s="41">
        <v>0.77592100869731129</v>
      </c>
    </row>
    <row r="61" spans="1:34" x14ac:dyDescent="0.35">
      <c r="A61" s="39">
        <v>58</v>
      </c>
      <c r="B61" s="40" t="s">
        <v>81</v>
      </c>
      <c r="C61" s="41">
        <v>23.783110000000001</v>
      </c>
      <c r="D61" s="41">
        <v>29.445709999999998</v>
      </c>
      <c r="E61" s="41">
        <v>23.300339999999998</v>
      </c>
      <c r="F61" s="41">
        <v>59.22</v>
      </c>
      <c r="G61" s="41">
        <v>7.9270430000000003</v>
      </c>
      <c r="H61" s="41">
        <v>19.022220000000001</v>
      </c>
      <c r="I61" s="41">
        <v>13.62494</v>
      </c>
      <c r="J61" s="41">
        <v>9.2098420000000001</v>
      </c>
      <c r="K61" s="41">
        <v>23.040289999999999</v>
      </c>
      <c r="L61" s="41">
        <v>25.326460000000001</v>
      </c>
      <c r="M61" s="41">
        <v>16.76305</v>
      </c>
      <c r="N61" s="41">
        <v>13.12824</v>
      </c>
      <c r="O61" s="42">
        <v>1678</v>
      </c>
      <c r="P61" s="42">
        <v>1144</v>
      </c>
      <c r="Q61" s="42">
        <v>516</v>
      </c>
      <c r="R61" s="42">
        <v>55</v>
      </c>
      <c r="S61" s="42">
        <v>765</v>
      </c>
      <c r="T61" s="42">
        <v>663</v>
      </c>
      <c r="U61" s="42">
        <v>122</v>
      </c>
      <c r="V61" s="42">
        <v>374</v>
      </c>
      <c r="W61" s="42">
        <v>1284</v>
      </c>
      <c r="X61" s="43">
        <v>154</v>
      </c>
      <c r="Y61" s="41">
        <v>14.045367037750061</v>
      </c>
      <c r="Z61" s="41">
        <v>9.5756256800870503</v>
      </c>
      <c r="AA61" s="41">
        <v>4.3190759186406629</v>
      </c>
      <c r="AB61" s="41">
        <v>0.46036661923495437</v>
      </c>
      <c r="AC61" s="41">
        <v>6.4032811584498193</v>
      </c>
      <c r="AD61" s="41">
        <v>5.549510337323178</v>
      </c>
      <c r="AE61" s="41">
        <v>1.0211768644848078</v>
      </c>
      <c r="AF61" s="41">
        <v>3.1304930107976898</v>
      </c>
      <c r="AG61" s="41">
        <v>10.747467983594209</v>
      </c>
      <c r="AH61" s="41">
        <v>1.2890265338578721</v>
      </c>
    </row>
    <row r="62" spans="1:34" x14ac:dyDescent="0.35">
      <c r="A62" s="39">
        <v>59</v>
      </c>
      <c r="B62" s="40" t="s">
        <v>21</v>
      </c>
      <c r="C62" s="41">
        <v>14.70359</v>
      </c>
      <c r="D62" s="41">
        <v>15.545859999999999</v>
      </c>
      <c r="E62" s="41">
        <v>10.7202</v>
      </c>
      <c r="F62" s="41">
        <v>44.35</v>
      </c>
      <c r="G62" s="41">
        <v>6.7590050000000002</v>
      </c>
      <c r="H62" s="41">
        <v>19.04541</v>
      </c>
      <c r="I62" s="41">
        <v>6.9127830000000001</v>
      </c>
      <c r="J62" s="41">
        <v>5.3884850000000002</v>
      </c>
      <c r="K62" s="41">
        <v>17.448630000000001</v>
      </c>
      <c r="L62" s="41">
        <v>22.776890000000002</v>
      </c>
      <c r="M62" s="41">
        <v>12.171110000000001</v>
      </c>
      <c r="N62" s="41">
        <v>7.6083970000000001</v>
      </c>
      <c r="O62" s="42">
        <v>5503</v>
      </c>
      <c r="P62" s="42">
        <v>7813</v>
      </c>
      <c r="Q62" s="42">
        <v>2599</v>
      </c>
      <c r="R62" s="42">
        <v>368</v>
      </c>
      <c r="S62" s="42">
        <v>2573</v>
      </c>
      <c r="T62" s="42">
        <v>2706</v>
      </c>
      <c r="U62" s="42">
        <v>639</v>
      </c>
      <c r="V62" s="42">
        <v>1048</v>
      </c>
      <c r="W62" s="42">
        <v>10012</v>
      </c>
      <c r="X62" s="43">
        <v>647</v>
      </c>
      <c r="Y62" s="41">
        <v>5.398008730197656</v>
      </c>
      <c r="Z62" s="41">
        <v>7.6639364363136977</v>
      </c>
      <c r="AA62" s="41">
        <v>2.549413899651773</v>
      </c>
      <c r="AB62" s="41">
        <v>0.36097895924272888</v>
      </c>
      <c r="AC62" s="41">
        <v>2.5239099514444066</v>
      </c>
      <c r="AD62" s="41">
        <v>2.6543724557359361</v>
      </c>
      <c r="AE62" s="41">
        <v>0.62680857325028205</v>
      </c>
      <c r="AF62" s="41">
        <v>1.0280052969738585</v>
      </c>
      <c r="AG62" s="41">
        <v>9.8209819020059825</v>
      </c>
      <c r="AH62" s="41">
        <v>0.63465594192947172</v>
      </c>
    </row>
    <row r="63" spans="1:34" x14ac:dyDescent="0.35">
      <c r="A63" s="39">
        <v>60</v>
      </c>
      <c r="B63" s="40" t="s">
        <v>82</v>
      </c>
      <c r="C63" s="41">
        <v>30.089849999999998</v>
      </c>
      <c r="D63" s="41">
        <v>35.870260000000002</v>
      </c>
      <c r="E63" s="41">
        <v>21.58727</v>
      </c>
      <c r="F63" s="41">
        <v>59.4</v>
      </c>
      <c r="G63" s="41">
        <v>11.96902</v>
      </c>
      <c r="H63" s="41">
        <v>18.016780000000001</v>
      </c>
      <c r="I63" s="41">
        <v>16.031780000000001</v>
      </c>
      <c r="J63" s="41">
        <v>8.0742220000000007</v>
      </c>
      <c r="K63" s="41">
        <v>21.84243</v>
      </c>
      <c r="L63" s="41">
        <v>25.421500000000002</v>
      </c>
      <c r="M63" s="41">
        <v>17.812570000000001</v>
      </c>
      <c r="N63" s="41">
        <v>13.1858</v>
      </c>
      <c r="O63" s="42">
        <v>1044</v>
      </c>
      <c r="P63" s="42">
        <v>763</v>
      </c>
      <c r="Q63" s="42">
        <v>328</v>
      </c>
      <c r="R63" s="42">
        <v>43</v>
      </c>
      <c r="S63" s="42">
        <v>468</v>
      </c>
      <c r="T63" s="42">
        <v>470</v>
      </c>
      <c r="U63" s="42">
        <v>87</v>
      </c>
      <c r="V63" s="42">
        <v>275</v>
      </c>
      <c r="W63" s="42">
        <v>895</v>
      </c>
      <c r="X63" s="43">
        <v>123</v>
      </c>
      <c r="Y63" s="41">
        <v>13.61857552830681</v>
      </c>
      <c r="Z63" s="41">
        <v>9.9530393947299753</v>
      </c>
      <c r="AA63" s="41">
        <v>4.2786329246021397</v>
      </c>
      <c r="AB63" s="41">
        <v>0.56091834072528046</v>
      </c>
      <c r="AC63" s="41">
        <v>6.1048786851030528</v>
      </c>
      <c r="AD63" s="41">
        <v>6.1309679102530659</v>
      </c>
      <c r="AE63" s="41">
        <v>1.1348812940255675</v>
      </c>
      <c r="AF63" s="41">
        <v>3.5872684581267937</v>
      </c>
      <c r="AG63" s="41">
        <v>11.674928254630837</v>
      </c>
      <c r="AH63" s="41">
        <v>1.6044873467258021</v>
      </c>
    </row>
    <row r="64" spans="1:34" x14ac:dyDescent="0.35">
      <c r="A64" s="39">
        <v>61</v>
      </c>
      <c r="B64" s="40" t="s">
        <v>83</v>
      </c>
      <c r="C64" s="41">
        <v>17.667449999999999</v>
      </c>
      <c r="D64" s="41">
        <v>17.577950000000001</v>
      </c>
      <c r="E64" s="41">
        <v>7.7093420000000004</v>
      </c>
      <c r="F64" s="41">
        <v>61.68</v>
      </c>
      <c r="G64" s="41">
        <v>3.0194939999999999</v>
      </c>
      <c r="H64" s="41">
        <v>20.064640000000001</v>
      </c>
      <c r="I64" s="41">
        <v>3.9242859999999999</v>
      </c>
      <c r="J64" s="41">
        <v>5.4177860000000004</v>
      </c>
      <c r="K64" s="41">
        <v>8.0229490000000006</v>
      </c>
      <c r="L64" s="41">
        <v>17.88907</v>
      </c>
      <c r="M64" s="41">
        <v>7.5802490000000002</v>
      </c>
      <c r="N64" s="41">
        <v>3.5917089999999998</v>
      </c>
      <c r="O64" s="42">
        <v>425</v>
      </c>
      <c r="P64" s="42">
        <v>251</v>
      </c>
      <c r="Q64" s="42">
        <v>191</v>
      </c>
      <c r="R64" s="42">
        <v>26</v>
      </c>
      <c r="S64" s="42">
        <v>132</v>
      </c>
      <c r="T64" s="42">
        <v>248</v>
      </c>
      <c r="U64" s="42">
        <v>27</v>
      </c>
      <c r="V64" s="42">
        <v>70</v>
      </c>
      <c r="W64" s="42">
        <v>249</v>
      </c>
      <c r="X64" s="43">
        <v>50</v>
      </c>
      <c r="Y64" s="41">
        <v>12.981062919975564</v>
      </c>
      <c r="Z64" s="41">
        <v>7.6664630421502746</v>
      </c>
      <c r="AA64" s="41">
        <v>5.8338423946243125</v>
      </c>
      <c r="AB64" s="41">
        <v>0.79413561392791698</v>
      </c>
      <c r="AC64" s="41">
        <v>4.0317654245571166</v>
      </c>
      <c r="AD64" s="41">
        <v>7.574832009773977</v>
      </c>
      <c r="AE64" s="41">
        <v>0.82467929138668283</v>
      </c>
      <c r="AF64" s="41">
        <v>2.1380574221136222</v>
      </c>
      <c r="AG64" s="41">
        <v>7.6053756872327432</v>
      </c>
      <c r="AH64" s="41">
        <v>1.5271838729383016</v>
      </c>
    </row>
    <row r="65" spans="1:34" x14ac:dyDescent="0.35">
      <c r="A65" s="39">
        <v>62</v>
      </c>
      <c r="B65" s="40" t="s">
        <v>84</v>
      </c>
      <c r="C65" s="41">
        <v>24.21941</v>
      </c>
      <c r="D65" s="41">
        <v>27.936019999999999</v>
      </c>
      <c r="E65" s="41">
        <v>23.055689999999998</v>
      </c>
      <c r="F65" s="41">
        <v>56.41</v>
      </c>
      <c r="G65" s="41">
        <v>6.7585519999999999</v>
      </c>
      <c r="H65" s="41">
        <v>15.798730000000001</v>
      </c>
      <c r="I65" s="41">
        <v>10.76384</v>
      </c>
      <c r="J65" s="41">
        <v>6.5667270000000002</v>
      </c>
      <c r="K65" s="41">
        <v>13.63298</v>
      </c>
      <c r="L65" s="41">
        <v>17.76491</v>
      </c>
      <c r="M65" s="41">
        <v>9.3694159999999993</v>
      </c>
      <c r="N65" s="41">
        <v>3.9525549999999998</v>
      </c>
      <c r="O65" s="42">
        <v>3743</v>
      </c>
      <c r="P65" s="42">
        <v>2744</v>
      </c>
      <c r="Q65" s="42">
        <v>1224</v>
      </c>
      <c r="R65" s="42">
        <v>223</v>
      </c>
      <c r="S65" s="42">
        <v>1690</v>
      </c>
      <c r="T65" s="42">
        <v>1770</v>
      </c>
      <c r="U65" s="42">
        <v>332</v>
      </c>
      <c r="V65" s="42">
        <v>765</v>
      </c>
      <c r="W65" s="42">
        <v>2961</v>
      </c>
      <c r="X65" s="43">
        <v>411</v>
      </c>
      <c r="Y65" s="41">
        <v>12.241227066095432</v>
      </c>
      <c r="Z65" s="41">
        <v>8.9740654740491212</v>
      </c>
      <c r="AA65" s="41">
        <v>4.0030087974621447</v>
      </c>
      <c r="AB65" s="41">
        <v>0.72930634136769468</v>
      </c>
      <c r="AC65" s="41">
        <v>5.5270301206789423</v>
      </c>
      <c r="AD65" s="41">
        <v>5.7886646826045718</v>
      </c>
      <c r="AE65" s="41">
        <v>1.085783431991366</v>
      </c>
      <c r="AF65" s="41">
        <v>2.5018804984138403</v>
      </c>
      <c r="AG65" s="41">
        <v>9.683749223272395</v>
      </c>
      <c r="AH65" s="41">
        <v>1.3441475618929259</v>
      </c>
    </row>
    <row r="66" spans="1:34" x14ac:dyDescent="0.35">
      <c r="A66" s="39">
        <v>63</v>
      </c>
      <c r="B66" s="40" t="s">
        <v>85</v>
      </c>
      <c r="C66" s="41">
        <v>21.131699999999999</v>
      </c>
      <c r="D66" s="41">
        <v>29.284199999999998</v>
      </c>
      <c r="E66" s="41">
        <v>22.2776</v>
      </c>
      <c r="F66" s="41">
        <v>64.459999999999994</v>
      </c>
      <c r="G66" s="41">
        <v>6.2104929999999996</v>
      </c>
      <c r="H66" s="41">
        <v>20.98169</v>
      </c>
      <c r="I66" s="41">
        <v>11.34699</v>
      </c>
      <c r="J66" s="41">
        <v>5.9527060000000001</v>
      </c>
      <c r="K66" s="41">
        <v>12.7972</v>
      </c>
      <c r="L66" s="41">
        <v>22.508849999999999</v>
      </c>
      <c r="M66" s="41">
        <v>12.462109999999999</v>
      </c>
      <c r="N66" s="41">
        <v>6.5993050000000002</v>
      </c>
      <c r="O66" s="42">
        <v>2066</v>
      </c>
      <c r="P66" s="42">
        <v>1516</v>
      </c>
      <c r="Q66" s="42">
        <v>629</v>
      </c>
      <c r="R66" s="42">
        <v>129</v>
      </c>
      <c r="S66" s="42">
        <v>942</v>
      </c>
      <c r="T66" s="42">
        <v>817</v>
      </c>
      <c r="U66" s="42">
        <v>173</v>
      </c>
      <c r="V66" s="42">
        <v>372</v>
      </c>
      <c r="W66" s="42">
        <v>1614</v>
      </c>
      <c r="X66" s="43">
        <v>209</v>
      </c>
      <c r="Y66" s="41">
        <v>12.45328511151296</v>
      </c>
      <c r="Z66" s="41">
        <v>9.1380349608197715</v>
      </c>
      <c r="AA66" s="41">
        <v>3.7914406268836651</v>
      </c>
      <c r="AB66" s="41">
        <v>0.77757685352622063</v>
      </c>
      <c r="AC66" s="41">
        <v>5.6781193490054251</v>
      </c>
      <c r="AD66" s="41">
        <v>4.9246534056660636</v>
      </c>
      <c r="AE66" s="41">
        <v>1.0427968655816757</v>
      </c>
      <c r="AF66" s="41">
        <v>2.2423146473779387</v>
      </c>
      <c r="AG66" s="41">
        <v>9.7287522603978296</v>
      </c>
      <c r="AH66" s="41">
        <v>1.2597950572634118</v>
      </c>
    </row>
    <row r="67" spans="1:34" x14ac:dyDescent="0.35">
      <c r="A67" s="39">
        <v>64</v>
      </c>
      <c r="B67" s="40" t="s">
        <v>22</v>
      </c>
      <c r="C67" s="41">
        <v>14.50235</v>
      </c>
      <c r="D67" s="41">
        <v>10.040520000000001</v>
      </c>
      <c r="E67" s="41">
        <v>9.5679400000000001</v>
      </c>
      <c r="F67" s="41">
        <v>48.51</v>
      </c>
      <c r="G67" s="41">
        <v>5.0872019999999996</v>
      </c>
      <c r="H67" s="41">
        <v>15.948919999999999</v>
      </c>
      <c r="I67" s="41">
        <v>4.4727540000000001</v>
      </c>
      <c r="J67" s="41">
        <v>4.3452809999999999</v>
      </c>
      <c r="K67" s="41">
        <v>16.69369</v>
      </c>
      <c r="L67" s="41">
        <v>21.726400000000002</v>
      </c>
      <c r="M67" s="41">
        <v>12.06682</v>
      </c>
      <c r="N67" s="41">
        <v>4.92516</v>
      </c>
      <c r="O67" s="42">
        <v>6109</v>
      </c>
      <c r="P67" s="42">
        <v>8002</v>
      </c>
      <c r="Q67" s="42">
        <v>3071</v>
      </c>
      <c r="R67" s="42">
        <v>675</v>
      </c>
      <c r="S67" s="42">
        <v>2816</v>
      </c>
      <c r="T67" s="42">
        <v>3226</v>
      </c>
      <c r="U67" s="42">
        <v>676</v>
      </c>
      <c r="V67" s="42">
        <v>943</v>
      </c>
      <c r="W67" s="42">
        <v>8888</v>
      </c>
      <c r="X67" s="43">
        <v>690</v>
      </c>
      <c r="Y67" s="41">
        <v>5.8351003877968175</v>
      </c>
      <c r="Z67" s="41">
        <v>7.6432269279996943</v>
      </c>
      <c r="AA67" s="41">
        <v>2.9333104093835369</v>
      </c>
      <c r="AB67" s="41">
        <v>0.64473608802796722</v>
      </c>
      <c r="AC67" s="41">
        <v>2.6897434427951934</v>
      </c>
      <c r="AD67" s="41">
        <v>3.0813609184862552</v>
      </c>
      <c r="AE67" s="41">
        <v>0.64569125260282345</v>
      </c>
      <c r="AF67" s="41">
        <v>0.90072019408944159</v>
      </c>
      <c r="AG67" s="41">
        <v>8.4895027413223296</v>
      </c>
      <c r="AH67" s="41">
        <v>0.65906355665081096</v>
      </c>
    </row>
    <row r="68" spans="1:34" x14ac:dyDescent="0.35">
      <c r="A68" s="39">
        <v>65</v>
      </c>
      <c r="B68" s="40" t="s">
        <v>86</v>
      </c>
      <c r="C68" s="41">
        <v>24.31061</v>
      </c>
      <c r="D68" s="41">
        <v>26.20654</v>
      </c>
      <c r="E68" s="41">
        <v>18.80142</v>
      </c>
      <c r="F68" s="41">
        <v>58.32</v>
      </c>
      <c r="G68" s="41">
        <v>5.4299400000000002</v>
      </c>
      <c r="H68" s="41">
        <v>17.311260000000001</v>
      </c>
      <c r="I68" s="41">
        <v>13.4704</v>
      </c>
      <c r="J68" s="41">
        <v>6.0145229999999996</v>
      </c>
      <c r="K68" s="41">
        <v>13.63918</v>
      </c>
      <c r="L68" s="41">
        <v>18.742699999999999</v>
      </c>
      <c r="M68" s="41">
        <v>17.42689</v>
      </c>
      <c r="N68" s="41">
        <v>10.495089999999999</v>
      </c>
      <c r="O68" s="42">
        <v>1589</v>
      </c>
      <c r="P68" s="42">
        <v>992</v>
      </c>
      <c r="Q68" s="42">
        <v>554</v>
      </c>
      <c r="R68" s="42">
        <v>121</v>
      </c>
      <c r="S68" s="42">
        <v>639</v>
      </c>
      <c r="T68" s="42">
        <v>755</v>
      </c>
      <c r="U68" s="42">
        <v>163</v>
      </c>
      <c r="V68" s="42">
        <v>324</v>
      </c>
      <c r="W68" s="42">
        <v>1105</v>
      </c>
      <c r="X68" s="43">
        <v>175</v>
      </c>
      <c r="Y68" s="41">
        <v>13.87046089385475</v>
      </c>
      <c r="Z68" s="41">
        <v>8.6592178770949726</v>
      </c>
      <c r="AA68" s="41">
        <v>4.835893854748603</v>
      </c>
      <c r="AB68" s="41">
        <v>1.0562150837988826</v>
      </c>
      <c r="AC68" s="41">
        <v>5.5778631284916207</v>
      </c>
      <c r="AD68" s="41">
        <v>6.590432960893855</v>
      </c>
      <c r="AE68" s="41">
        <v>1.4228351955307261</v>
      </c>
      <c r="AF68" s="41">
        <v>2.8282122905027935</v>
      </c>
      <c r="AG68" s="41">
        <v>9.6456005586592184</v>
      </c>
      <c r="AH68" s="41">
        <v>1.5275837988826817</v>
      </c>
    </row>
    <row r="69" spans="1:34" x14ac:dyDescent="0.35">
      <c r="A69" s="39">
        <v>66</v>
      </c>
      <c r="B69" s="40" t="s">
        <v>87</v>
      </c>
      <c r="C69" s="41">
        <v>15.25437</v>
      </c>
      <c r="D69" s="41">
        <v>18.071619999999999</v>
      </c>
      <c r="E69" s="41">
        <v>9.9438309999999994</v>
      </c>
      <c r="F69" s="41">
        <v>58.63</v>
      </c>
      <c r="G69" s="41">
        <v>3.0813220000000001</v>
      </c>
      <c r="H69" s="41">
        <v>17.67052</v>
      </c>
      <c r="I69" s="41">
        <v>5.91608</v>
      </c>
      <c r="J69" s="41">
        <v>4.4461779999999997</v>
      </c>
      <c r="K69" s="41">
        <v>15.439500000000001</v>
      </c>
      <c r="L69" s="41">
        <v>20.61946</v>
      </c>
      <c r="M69" s="41">
        <v>9.3316180000000006</v>
      </c>
      <c r="N69" s="41">
        <v>4.4121730000000001</v>
      </c>
      <c r="O69" s="42">
        <v>2949</v>
      </c>
      <c r="P69" s="42">
        <v>3064</v>
      </c>
      <c r="Q69" s="42">
        <v>1281</v>
      </c>
      <c r="R69" s="42">
        <v>309</v>
      </c>
      <c r="S69" s="42">
        <v>1097</v>
      </c>
      <c r="T69" s="42">
        <v>1396</v>
      </c>
      <c r="U69" s="42">
        <v>271</v>
      </c>
      <c r="V69" s="42">
        <v>450</v>
      </c>
      <c r="W69" s="42">
        <v>2843</v>
      </c>
      <c r="X69" s="43">
        <v>315</v>
      </c>
      <c r="Y69" s="41">
        <v>7.8239414199299588</v>
      </c>
      <c r="Z69" s="41">
        <v>8.129045951395522</v>
      </c>
      <c r="AA69" s="41">
        <v>3.3985991722381406</v>
      </c>
      <c r="AB69" s="41">
        <v>0.81980261063355631</v>
      </c>
      <c r="AC69" s="41">
        <v>2.91043192189324</v>
      </c>
      <c r="AD69" s="41">
        <v>3.7037037037037033</v>
      </c>
      <c r="AE69" s="41">
        <v>0.71898546110580497</v>
      </c>
      <c r="AF69" s="41">
        <v>1.1938872970391594</v>
      </c>
      <c r="AG69" s="41">
        <v>7.5427146344051792</v>
      </c>
      <c r="AH69" s="41">
        <v>0.83572110792741161</v>
      </c>
    </row>
    <row r="70" spans="1:34" x14ac:dyDescent="0.35">
      <c r="A70" s="39">
        <v>67</v>
      </c>
      <c r="B70" s="40" t="s">
        <v>88</v>
      </c>
      <c r="C70" s="41">
        <v>21.011369999999999</v>
      </c>
      <c r="D70" s="41">
        <v>32.447240000000001</v>
      </c>
      <c r="E70" s="41">
        <v>24.038029999999999</v>
      </c>
      <c r="F70" s="41">
        <v>50.99</v>
      </c>
      <c r="G70" s="41">
        <v>8.0971980000000006</v>
      </c>
      <c r="H70" s="41">
        <v>16.97955</v>
      </c>
      <c r="I70" s="41">
        <v>18.53096</v>
      </c>
      <c r="J70" s="41">
        <v>4.4772619999999996</v>
      </c>
      <c r="K70" s="41">
        <v>17.243130000000001</v>
      </c>
      <c r="L70" s="41">
        <v>20.66423</v>
      </c>
      <c r="M70" s="41">
        <v>13.001910000000001</v>
      </c>
      <c r="N70" s="41">
        <v>17.119720000000001</v>
      </c>
      <c r="O70" s="42">
        <v>2084</v>
      </c>
      <c r="P70" s="42">
        <v>2050</v>
      </c>
      <c r="Q70" s="42">
        <v>588</v>
      </c>
      <c r="R70" s="42">
        <v>159</v>
      </c>
      <c r="S70" s="42">
        <v>1075</v>
      </c>
      <c r="T70" s="42">
        <v>946</v>
      </c>
      <c r="U70" s="42">
        <v>229</v>
      </c>
      <c r="V70" s="42">
        <v>441</v>
      </c>
      <c r="W70" s="42">
        <v>1617</v>
      </c>
      <c r="X70" s="43">
        <v>208</v>
      </c>
      <c r="Y70" s="41">
        <v>9.7401383436156284</v>
      </c>
      <c r="Z70" s="41">
        <v>9.5812301364741081</v>
      </c>
      <c r="AA70" s="41">
        <v>2.7481772293886708</v>
      </c>
      <c r="AB70" s="41">
        <v>0.74312955692652838</v>
      </c>
      <c r="AC70" s="41">
        <v>5.0243036081510564</v>
      </c>
      <c r="AD70" s="41">
        <v>4.4213871751729288</v>
      </c>
      <c r="AE70" s="41">
        <v>1.0702935128061319</v>
      </c>
      <c r="AF70" s="41">
        <v>2.0611329220415033</v>
      </c>
      <c r="AG70" s="41">
        <v>7.557487380818845</v>
      </c>
      <c r="AH70" s="41">
        <v>0.97214432604225098</v>
      </c>
    </row>
    <row r="71" spans="1:34" x14ac:dyDescent="0.35">
      <c r="A71" s="39">
        <v>68</v>
      </c>
      <c r="B71" s="40" t="s">
        <v>89</v>
      </c>
      <c r="C71" s="41">
        <v>20.263999999999999</v>
      </c>
      <c r="D71" s="41">
        <v>30.42624</v>
      </c>
      <c r="E71" s="41">
        <v>21.146139999999999</v>
      </c>
      <c r="F71" s="41">
        <v>49.51</v>
      </c>
      <c r="G71" s="41">
        <v>6.4927279999999996</v>
      </c>
      <c r="H71" s="41">
        <v>19.678260000000002</v>
      </c>
      <c r="I71" s="41">
        <v>12.89719</v>
      </c>
      <c r="J71" s="41">
        <v>5.9472950000000004</v>
      </c>
      <c r="K71" s="41">
        <v>11.98307</v>
      </c>
      <c r="L71" s="41">
        <v>19.77131</v>
      </c>
      <c r="M71" s="41">
        <v>13.836360000000001</v>
      </c>
      <c r="N71" s="41"/>
      <c r="O71" s="42">
        <v>819</v>
      </c>
      <c r="P71" s="42">
        <v>565</v>
      </c>
      <c r="Q71" s="42">
        <v>266</v>
      </c>
      <c r="R71" s="42">
        <v>54</v>
      </c>
      <c r="S71" s="42">
        <v>330</v>
      </c>
      <c r="T71" s="42">
        <v>351</v>
      </c>
      <c r="U71" s="42">
        <v>71</v>
      </c>
      <c r="V71" s="42">
        <v>159</v>
      </c>
      <c r="W71" s="42">
        <v>630</v>
      </c>
      <c r="X71" s="43">
        <v>70</v>
      </c>
      <c r="Y71" s="41">
        <v>13.167202572347266</v>
      </c>
      <c r="Z71" s="41">
        <v>9.0836012861736322</v>
      </c>
      <c r="AA71" s="41">
        <v>4.2765273311897101</v>
      </c>
      <c r="AB71" s="41">
        <v>0.86816720257234736</v>
      </c>
      <c r="AC71" s="41">
        <v>5.305466237942122</v>
      </c>
      <c r="AD71" s="41">
        <v>5.643086816720257</v>
      </c>
      <c r="AE71" s="41">
        <v>1.1414790996784565</v>
      </c>
      <c r="AF71" s="41">
        <v>2.5562700964630225</v>
      </c>
      <c r="AG71" s="41">
        <v>10.128617363344052</v>
      </c>
      <c r="AH71" s="41">
        <v>1.1254019292604502</v>
      </c>
    </row>
    <row r="72" spans="1:34" x14ac:dyDescent="0.35">
      <c r="A72" s="39">
        <v>69</v>
      </c>
      <c r="B72" s="40" t="s">
        <v>90</v>
      </c>
      <c r="C72" s="41">
        <v>20.45692</v>
      </c>
      <c r="D72" s="41">
        <v>27.47364</v>
      </c>
      <c r="E72" s="41">
        <v>20.119309999999999</v>
      </c>
      <c r="F72" s="41">
        <v>51.23</v>
      </c>
      <c r="G72" s="41">
        <v>7.9724279999999998</v>
      </c>
      <c r="H72" s="41">
        <v>20.051449999999999</v>
      </c>
      <c r="I72" s="41">
        <v>11.913209999999999</v>
      </c>
      <c r="J72" s="41">
        <v>4.9448400000000001</v>
      </c>
      <c r="K72" s="41">
        <v>16.821860000000001</v>
      </c>
      <c r="L72" s="41">
        <v>21.277889999999999</v>
      </c>
      <c r="M72" s="41">
        <v>11.721579999999999</v>
      </c>
      <c r="N72" s="41">
        <v>13.330819999999999</v>
      </c>
      <c r="O72" s="42">
        <v>3599</v>
      </c>
      <c r="P72" s="42">
        <v>3303</v>
      </c>
      <c r="Q72" s="42">
        <v>1121</v>
      </c>
      <c r="R72" s="42">
        <v>255</v>
      </c>
      <c r="S72" s="42">
        <v>1519</v>
      </c>
      <c r="T72" s="42">
        <v>1618</v>
      </c>
      <c r="U72" s="42">
        <v>333</v>
      </c>
      <c r="V72" s="42">
        <v>756</v>
      </c>
      <c r="W72" s="42">
        <v>3188</v>
      </c>
      <c r="X72" s="43">
        <v>403</v>
      </c>
      <c r="Y72" s="41">
        <v>12.07434495252793</v>
      </c>
      <c r="Z72" s="41">
        <v>11.081289629952696</v>
      </c>
      <c r="AA72" s="41">
        <v>3.7608615425906669</v>
      </c>
      <c r="AB72" s="41">
        <v>0.85550374073204294</v>
      </c>
      <c r="AC72" s="41">
        <v>5.0961183614587178</v>
      </c>
      <c r="AD72" s="41">
        <v>5.4282551078605694</v>
      </c>
      <c r="AE72" s="41">
        <v>1.1171872378971384</v>
      </c>
      <c r="AF72" s="41">
        <v>2.5363169725232328</v>
      </c>
      <c r="AG72" s="41">
        <v>10.695474217465696</v>
      </c>
      <c r="AH72" s="41">
        <v>1.3520314020196598</v>
      </c>
    </row>
    <row r="73" spans="1:34" x14ac:dyDescent="0.35">
      <c r="A73" s="39">
        <v>70</v>
      </c>
      <c r="B73" s="40" t="s">
        <v>91</v>
      </c>
      <c r="C73" s="41">
        <v>23.442769999999999</v>
      </c>
      <c r="D73" s="41">
        <v>33.543050000000001</v>
      </c>
      <c r="E73" s="41">
        <v>17.650700000000001</v>
      </c>
      <c r="F73" s="41">
        <v>56.43</v>
      </c>
      <c r="G73" s="41">
        <v>6.240208</v>
      </c>
      <c r="H73" s="41">
        <v>16.74474</v>
      </c>
      <c r="I73" s="41">
        <v>11.297169999999999</v>
      </c>
      <c r="J73" s="41">
        <v>5.2829079999999999</v>
      </c>
      <c r="K73" s="41">
        <v>15.553470000000001</v>
      </c>
      <c r="L73" s="41">
        <v>20.518380000000001</v>
      </c>
      <c r="M73" s="41">
        <v>10.61164</v>
      </c>
      <c r="N73" s="41">
        <v>9.2313089999999995</v>
      </c>
      <c r="O73" s="42">
        <v>3427</v>
      </c>
      <c r="P73" s="42">
        <v>3506</v>
      </c>
      <c r="Q73" s="42">
        <v>1208</v>
      </c>
      <c r="R73" s="42">
        <v>268</v>
      </c>
      <c r="S73" s="42">
        <v>1764</v>
      </c>
      <c r="T73" s="42">
        <v>1729</v>
      </c>
      <c r="U73" s="42">
        <v>362</v>
      </c>
      <c r="V73" s="42">
        <v>713</v>
      </c>
      <c r="W73" s="42">
        <v>3678</v>
      </c>
      <c r="X73" s="43">
        <v>444</v>
      </c>
      <c r="Y73" s="41">
        <v>9.6796972093548739</v>
      </c>
      <c r="Z73" s="41">
        <v>9.9028358377584453</v>
      </c>
      <c r="AA73" s="41">
        <v>3.4120438368545924</v>
      </c>
      <c r="AB73" s="41">
        <v>0.75697661281211159</v>
      </c>
      <c r="AC73" s="41">
        <v>4.9824878544797198</v>
      </c>
      <c r="AD73" s="41">
        <v>4.8836289684781384</v>
      </c>
      <c r="AE73" s="41">
        <v>1.0224833352163598</v>
      </c>
      <c r="AF73" s="41">
        <v>2.0138967348322221</v>
      </c>
      <c r="AG73" s="41">
        <v>10.388656648966219</v>
      </c>
      <c r="AH73" s="41">
        <v>1.2540955824200655</v>
      </c>
    </row>
    <row r="74" spans="1:34" x14ac:dyDescent="0.35">
      <c r="A74" s="39">
        <v>71</v>
      </c>
      <c r="B74" s="40" t="s">
        <v>92</v>
      </c>
      <c r="C74" s="41">
        <v>23.934059999999999</v>
      </c>
      <c r="D74" s="41">
        <v>34.611220000000003</v>
      </c>
      <c r="E74" s="41">
        <v>23.445509999999999</v>
      </c>
      <c r="F74" s="41">
        <v>48.85</v>
      </c>
      <c r="G74" s="41">
        <v>8.6715269999999993</v>
      </c>
      <c r="H74" s="41">
        <v>21.664560000000002</v>
      </c>
      <c r="I74" s="41">
        <v>16.186199999999999</v>
      </c>
      <c r="J74" s="41">
        <v>8.9402620000000006</v>
      </c>
      <c r="K74" s="41">
        <v>19.326319999999999</v>
      </c>
      <c r="L74" s="41">
        <v>25.027049999999999</v>
      </c>
      <c r="M74" s="41">
        <v>13.969239999999999</v>
      </c>
      <c r="N74" s="41">
        <v>12.66489</v>
      </c>
      <c r="O74" s="42">
        <v>5279</v>
      </c>
      <c r="P74" s="42">
        <v>4388</v>
      </c>
      <c r="Q74" s="42">
        <v>1583</v>
      </c>
      <c r="R74" s="42">
        <v>310</v>
      </c>
      <c r="S74" s="42">
        <v>2541</v>
      </c>
      <c r="T74" s="42">
        <v>2493</v>
      </c>
      <c r="U74" s="42">
        <v>530</v>
      </c>
      <c r="V74" s="42">
        <v>1379</v>
      </c>
      <c r="W74" s="42">
        <v>4720</v>
      </c>
      <c r="X74" s="43">
        <v>636</v>
      </c>
      <c r="Y74" s="41">
        <v>11.567115123362111</v>
      </c>
      <c r="Z74" s="41">
        <v>9.614794688636664</v>
      </c>
      <c r="AA74" s="41">
        <v>3.4686007274639552</v>
      </c>
      <c r="AB74" s="41">
        <v>0.67925851264297299</v>
      </c>
      <c r="AC74" s="41">
        <v>5.5677286471799814</v>
      </c>
      <c r="AD74" s="41">
        <v>5.4625531355449404</v>
      </c>
      <c r="AE74" s="41">
        <v>1.1613129409702441</v>
      </c>
      <c r="AF74" s="41">
        <v>3.0216048030150313</v>
      </c>
      <c r="AG74" s="41">
        <v>10.342258644112363</v>
      </c>
      <c r="AH74" s="41">
        <v>1.3935755291642931</v>
      </c>
    </row>
    <row r="75" spans="1:34" x14ac:dyDescent="0.35">
      <c r="A75" s="39">
        <v>72</v>
      </c>
      <c r="B75" s="40" t="s">
        <v>93</v>
      </c>
      <c r="C75" s="41">
        <v>25.992850000000001</v>
      </c>
      <c r="D75" s="41">
        <v>30.20262</v>
      </c>
      <c r="E75" s="41">
        <v>23.127700000000001</v>
      </c>
      <c r="F75" s="41">
        <v>52.91</v>
      </c>
      <c r="G75" s="41">
        <v>5.6856400000000002</v>
      </c>
      <c r="H75" s="41">
        <v>19.177109999999999</v>
      </c>
      <c r="I75" s="41">
        <v>13.376749999999999</v>
      </c>
      <c r="J75" s="41">
        <v>5.4424910000000004</v>
      </c>
      <c r="K75" s="41">
        <v>18.328199999999999</v>
      </c>
      <c r="L75" s="41">
        <v>21.320489999999999</v>
      </c>
      <c r="M75" s="41">
        <v>14.247210000000001</v>
      </c>
      <c r="N75" s="41">
        <v>7.9123559999999999</v>
      </c>
      <c r="O75" s="42">
        <v>554</v>
      </c>
      <c r="P75" s="42">
        <v>345</v>
      </c>
      <c r="Q75" s="42">
        <v>133</v>
      </c>
      <c r="R75" s="42">
        <v>34</v>
      </c>
      <c r="S75" s="42">
        <v>236</v>
      </c>
      <c r="T75" s="42">
        <v>225</v>
      </c>
      <c r="U75" s="42">
        <v>33</v>
      </c>
      <c r="V75" s="42">
        <v>110</v>
      </c>
      <c r="W75" s="42">
        <v>363</v>
      </c>
      <c r="X75" s="43">
        <v>45</v>
      </c>
      <c r="Y75" s="41">
        <v>13.881232773740917</v>
      </c>
      <c r="Z75" s="41">
        <v>8.6444500125281891</v>
      </c>
      <c r="AA75" s="41">
        <v>3.3324981207717359</v>
      </c>
      <c r="AB75" s="41">
        <v>0.85191681282886489</v>
      </c>
      <c r="AC75" s="41">
        <v>5.9133049361062389</v>
      </c>
      <c r="AD75" s="41">
        <v>5.6376847907792538</v>
      </c>
      <c r="AE75" s="41">
        <v>0.82686043598095715</v>
      </c>
      <c r="AF75" s="41">
        <v>2.7562014532698571</v>
      </c>
      <c r="AG75" s="41">
        <v>9.0954647957905284</v>
      </c>
      <c r="AH75" s="41">
        <v>1.1275369581558508</v>
      </c>
    </row>
    <row r="76" spans="1:34" x14ac:dyDescent="0.35">
      <c r="A76" s="39">
        <v>73</v>
      </c>
      <c r="B76" s="40" t="s">
        <v>23</v>
      </c>
      <c r="C76" s="41">
        <v>18.447890000000001</v>
      </c>
      <c r="D76" s="41">
        <v>17.875129999999999</v>
      </c>
      <c r="E76" s="41">
        <v>11.46238</v>
      </c>
      <c r="F76" s="41">
        <v>52.61</v>
      </c>
      <c r="G76" s="41">
        <v>7.6501520000000003</v>
      </c>
      <c r="H76" s="41">
        <v>9.2679290000000005</v>
      </c>
      <c r="I76" s="41">
        <v>5.1701800000000002</v>
      </c>
      <c r="J76" s="41">
        <v>5.8093300000000001</v>
      </c>
      <c r="K76" s="41">
        <v>14.931940000000001</v>
      </c>
      <c r="L76" s="41">
        <v>20.3</v>
      </c>
      <c r="M76" s="41">
        <v>14.118359999999999</v>
      </c>
      <c r="N76" s="41">
        <v>9.4694690000000001</v>
      </c>
      <c r="O76" s="42">
        <v>11911</v>
      </c>
      <c r="P76" s="42">
        <v>12387</v>
      </c>
      <c r="Q76" s="42">
        <v>4777</v>
      </c>
      <c r="R76" s="42">
        <v>1261</v>
      </c>
      <c r="S76" s="42">
        <v>7135</v>
      </c>
      <c r="T76" s="42">
        <v>6144</v>
      </c>
      <c r="U76" s="42">
        <v>1351</v>
      </c>
      <c r="V76" s="42">
        <v>1832</v>
      </c>
      <c r="W76" s="42">
        <v>12498</v>
      </c>
      <c r="X76" s="43">
        <v>1445</v>
      </c>
      <c r="Y76" s="41">
        <v>7.0335289879890874</v>
      </c>
      <c r="Z76" s="41">
        <v>7.3146103244245504</v>
      </c>
      <c r="AA76" s="41">
        <v>2.8208519835130441</v>
      </c>
      <c r="AB76" s="41">
        <v>0.74462933875025095</v>
      </c>
      <c r="AC76" s="41">
        <v>4.2132675114853617</v>
      </c>
      <c r="AD76" s="41">
        <v>3.628075065251025</v>
      </c>
      <c r="AE76" s="41">
        <v>0.79777496958888905</v>
      </c>
      <c r="AF76" s="41">
        <v>1.0818088410709434</v>
      </c>
      <c r="AG76" s="41">
        <v>7.3801566024588707</v>
      </c>
      <c r="AH76" s="41">
        <v>0.85328262846479985</v>
      </c>
    </row>
    <row r="77" spans="1:34" x14ac:dyDescent="0.35">
      <c r="A77" s="39">
        <v>74</v>
      </c>
      <c r="B77" s="40" t="s">
        <v>24</v>
      </c>
      <c r="C77" s="41">
        <v>24.902619999999999</v>
      </c>
      <c r="D77" s="41">
        <v>24.254359999999998</v>
      </c>
      <c r="E77" s="41">
        <v>18.253550000000001</v>
      </c>
      <c r="F77" s="41">
        <v>52</v>
      </c>
      <c r="G77" s="41">
        <v>9.8263499999999997</v>
      </c>
      <c r="H77" s="41">
        <v>7.74587</v>
      </c>
      <c r="I77" s="41">
        <v>12.93778</v>
      </c>
      <c r="J77" s="41">
        <v>5.0581690000000004</v>
      </c>
      <c r="K77" s="41">
        <v>22.41647</v>
      </c>
      <c r="L77" s="41">
        <v>25.760169999999999</v>
      </c>
      <c r="M77" s="41">
        <v>13.01426</v>
      </c>
      <c r="N77" s="41">
        <v>13.1715</v>
      </c>
      <c r="O77" s="42">
        <v>15814</v>
      </c>
      <c r="P77" s="42">
        <v>16661</v>
      </c>
      <c r="Q77" s="42">
        <v>4496</v>
      </c>
      <c r="R77" s="42">
        <v>1245</v>
      </c>
      <c r="S77" s="42">
        <v>12220</v>
      </c>
      <c r="T77" s="42">
        <v>7119</v>
      </c>
      <c r="U77" s="42">
        <v>1962</v>
      </c>
      <c r="V77" s="42">
        <v>2385</v>
      </c>
      <c r="W77" s="42">
        <v>16693</v>
      </c>
      <c r="X77" s="43">
        <v>1772</v>
      </c>
      <c r="Y77" s="41">
        <v>6.8938459325262755</v>
      </c>
      <c r="Z77" s="41">
        <v>7.263081262287864</v>
      </c>
      <c r="AA77" s="41">
        <v>1.9599551860780409</v>
      </c>
      <c r="AB77" s="41">
        <v>0.54273670077116565</v>
      </c>
      <c r="AC77" s="41">
        <v>5.3271023963242117</v>
      </c>
      <c r="AD77" s="41">
        <v>3.1034076889878941</v>
      </c>
      <c r="AE77" s="41">
        <v>0.85530072844419835</v>
      </c>
      <c r="AF77" s="41">
        <v>1.0397004267784979</v>
      </c>
      <c r="AG77" s="41">
        <v>7.2770311212635077</v>
      </c>
      <c r="AH77" s="41">
        <v>0.77247344077630964</v>
      </c>
    </row>
    <row r="78" spans="1:34" x14ac:dyDescent="0.35">
      <c r="A78" s="39">
        <v>75</v>
      </c>
      <c r="B78" s="40" t="s">
        <v>94</v>
      </c>
      <c r="C78" s="41">
        <v>27.523700000000002</v>
      </c>
      <c r="D78" s="41">
        <v>31.44313</v>
      </c>
      <c r="E78" s="41">
        <v>21.546119999999998</v>
      </c>
      <c r="F78" s="41">
        <v>56.9</v>
      </c>
      <c r="G78" s="41">
        <v>13.38133</v>
      </c>
      <c r="H78" s="41">
        <v>16.373670000000001</v>
      </c>
      <c r="I78" s="41">
        <v>14.04349</v>
      </c>
      <c r="J78" s="41">
        <v>7.7671559999999999</v>
      </c>
      <c r="K78" s="41">
        <v>25.414950000000001</v>
      </c>
      <c r="L78" s="41">
        <v>24.927910000000001</v>
      </c>
      <c r="M78" s="41">
        <v>13.99939</v>
      </c>
      <c r="N78" s="41">
        <v>13.477639999999999</v>
      </c>
      <c r="O78" s="42">
        <v>4440</v>
      </c>
      <c r="P78" s="42">
        <v>4731</v>
      </c>
      <c r="Q78" s="42">
        <v>1452</v>
      </c>
      <c r="R78" s="42">
        <v>308</v>
      </c>
      <c r="S78" s="42">
        <v>2222</v>
      </c>
      <c r="T78" s="42">
        <v>2039</v>
      </c>
      <c r="U78" s="42">
        <v>508</v>
      </c>
      <c r="V78" s="42">
        <v>997</v>
      </c>
      <c r="W78" s="42">
        <v>5535</v>
      </c>
      <c r="X78" s="43">
        <v>468</v>
      </c>
      <c r="Y78" s="41">
        <v>10.267795199111974</v>
      </c>
      <c r="Z78" s="41">
        <v>10.940752046621341</v>
      </c>
      <c r="AA78" s="41">
        <v>3.3578465380879696</v>
      </c>
      <c r="AB78" s="41">
        <v>0.71227047777623598</v>
      </c>
      <c r="AC78" s="41">
        <v>5.1385227325285605</v>
      </c>
      <c r="AD78" s="41">
        <v>4.7153230655381346</v>
      </c>
      <c r="AE78" s="41">
        <v>1.1747837750335322</v>
      </c>
      <c r="AF78" s="41">
        <v>2.3056287868276213</v>
      </c>
      <c r="AG78" s="41">
        <v>12.80005550159567</v>
      </c>
      <c r="AH78" s="41">
        <v>1.0822811155820729</v>
      </c>
    </row>
    <row r="79" spans="1:34" x14ac:dyDescent="0.35">
      <c r="A79" s="39">
        <v>76</v>
      </c>
      <c r="B79" s="40" t="s">
        <v>25</v>
      </c>
      <c r="C79" s="41">
        <v>21.480989999999998</v>
      </c>
      <c r="D79" s="41">
        <v>28.662489999999998</v>
      </c>
      <c r="E79" s="41">
        <v>18.01886</v>
      </c>
      <c r="F79" s="41">
        <v>57.39</v>
      </c>
      <c r="G79" s="41">
        <v>9.7036879999999996</v>
      </c>
      <c r="H79" s="41">
        <v>8.3748939999999994</v>
      </c>
      <c r="I79" s="41">
        <v>9.5545310000000008</v>
      </c>
      <c r="J79" s="41">
        <v>7.2960089999999997</v>
      </c>
      <c r="K79" s="41">
        <v>21.476040000000001</v>
      </c>
      <c r="L79" s="41">
        <v>23.549389999999999</v>
      </c>
      <c r="M79" s="41">
        <v>13.15174</v>
      </c>
      <c r="N79" s="41">
        <v>12.36617</v>
      </c>
      <c r="O79" s="42">
        <v>13314</v>
      </c>
      <c r="P79" s="42">
        <v>19105</v>
      </c>
      <c r="Q79" s="42">
        <v>3906</v>
      </c>
      <c r="R79" s="42">
        <v>806</v>
      </c>
      <c r="S79" s="42">
        <v>12826</v>
      </c>
      <c r="T79" s="42">
        <v>6271</v>
      </c>
      <c r="U79" s="42">
        <v>1628</v>
      </c>
      <c r="V79" s="42">
        <v>2435</v>
      </c>
      <c r="W79" s="42">
        <v>16628</v>
      </c>
      <c r="X79" s="43">
        <v>1490</v>
      </c>
      <c r="Y79" s="41">
        <v>4.5594797384994195</v>
      </c>
      <c r="Z79" s="41">
        <v>6.5426513747958106</v>
      </c>
      <c r="AA79" s="41">
        <v>1.3376391661843723</v>
      </c>
      <c r="AB79" s="41">
        <v>0.27602078032375937</v>
      </c>
      <c r="AC79" s="41">
        <v>4.3923604571123294</v>
      </c>
      <c r="AD79" s="41">
        <v>2.1475512573328719</v>
      </c>
      <c r="AE79" s="41">
        <v>0.55752088134873479</v>
      </c>
      <c r="AF79" s="41">
        <v>0.83388411921632022</v>
      </c>
      <c r="AG79" s="41">
        <v>5.6943840387387974</v>
      </c>
      <c r="AH79" s="41">
        <v>0.51026174030074622</v>
      </c>
    </row>
    <row r="80" spans="1:34" x14ac:dyDescent="0.35">
      <c r="A80" s="39">
        <v>77</v>
      </c>
      <c r="B80" s="40" t="s">
        <v>26</v>
      </c>
      <c r="C80" s="41">
        <v>16.025829999999999</v>
      </c>
      <c r="D80" s="41">
        <v>10.98765</v>
      </c>
      <c r="E80" s="41">
        <v>6.7631500000000004</v>
      </c>
      <c r="F80" s="41">
        <v>47.19</v>
      </c>
      <c r="G80" s="41">
        <v>4.4495079999999998</v>
      </c>
      <c r="H80" s="41">
        <v>20.023620000000001</v>
      </c>
      <c r="I80" s="41">
        <v>6.3080590000000001</v>
      </c>
      <c r="J80" s="41">
        <v>3.897465</v>
      </c>
      <c r="K80" s="41">
        <v>17.477959999999999</v>
      </c>
      <c r="L80" s="41">
        <v>20.055250000000001</v>
      </c>
      <c r="M80" s="41">
        <v>10.43024</v>
      </c>
      <c r="N80" s="41">
        <v>7.9545659999999998</v>
      </c>
      <c r="O80" s="42">
        <v>4764</v>
      </c>
      <c r="P80" s="42">
        <v>8350</v>
      </c>
      <c r="Q80" s="42">
        <v>2101</v>
      </c>
      <c r="R80" s="42">
        <v>435</v>
      </c>
      <c r="S80" s="42">
        <v>2383</v>
      </c>
      <c r="T80" s="42">
        <v>2095</v>
      </c>
      <c r="U80" s="42">
        <v>547</v>
      </c>
      <c r="V80" s="42">
        <v>743</v>
      </c>
      <c r="W80" s="42">
        <v>10678</v>
      </c>
      <c r="X80" s="43">
        <v>519</v>
      </c>
      <c r="Y80" s="41">
        <v>3.0526133676784375</v>
      </c>
      <c r="Z80" s="41">
        <v>5.3504033627445322</v>
      </c>
      <c r="AA80" s="41">
        <v>1.346251193428295</v>
      </c>
      <c r="AB80" s="41">
        <v>0.2787335883585475</v>
      </c>
      <c r="AC80" s="41">
        <v>1.5269474507090086</v>
      </c>
      <c r="AD80" s="41">
        <v>1.3424065922095563</v>
      </c>
      <c r="AE80" s="41">
        <v>0.35049947777500112</v>
      </c>
      <c r="AF80" s="41">
        <v>0.47608978425379489</v>
      </c>
      <c r="AG80" s="41">
        <v>6.8421086356151042</v>
      </c>
      <c r="AH80" s="41">
        <v>0.3325580054208877</v>
      </c>
    </row>
    <row r="81" spans="1:34" x14ac:dyDescent="0.35">
      <c r="A81" s="39">
        <v>78</v>
      </c>
      <c r="B81" s="40" t="s">
        <v>27</v>
      </c>
      <c r="C81" s="41">
        <v>22.26332</v>
      </c>
      <c r="D81" s="41">
        <v>24.0397</v>
      </c>
      <c r="E81" s="41">
        <v>17.797529999999998</v>
      </c>
      <c r="F81" s="41">
        <v>52.7</v>
      </c>
      <c r="G81" s="41">
        <v>8.8619280000000007</v>
      </c>
      <c r="H81" s="41">
        <v>17.24352</v>
      </c>
      <c r="I81" s="41">
        <v>7.8020800000000001</v>
      </c>
      <c r="J81" s="41">
        <v>7.1198880000000004</v>
      </c>
      <c r="K81" s="41" t="s">
        <v>145</v>
      </c>
      <c r="L81" s="41">
        <v>22.051069999999999</v>
      </c>
      <c r="M81" s="41">
        <v>11.881320000000001</v>
      </c>
      <c r="N81" s="41">
        <v>11.61368</v>
      </c>
      <c r="O81" s="42">
        <v>14719</v>
      </c>
      <c r="P81" s="42">
        <v>14944</v>
      </c>
      <c r="Q81" s="42">
        <v>4927</v>
      </c>
      <c r="R81" s="42">
        <v>876</v>
      </c>
      <c r="S81" s="42">
        <v>6699</v>
      </c>
      <c r="T81" s="42">
        <v>6142</v>
      </c>
      <c r="U81" s="42">
        <v>1301</v>
      </c>
      <c r="V81" s="42">
        <v>2642</v>
      </c>
      <c r="W81" s="42">
        <v>16047</v>
      </c>
      <c r="X81" s="43">
        <v>1481</v>
      </c>
      <c r="Y81" s="41">
        <v>16.334117542613637</v>
      </c>
      <c r="Z81" s="41">
        <v>16.583806818181817</v>
      </c>
      <c r="AA81" s="41">
        <v>5.4676402698863642</v>
      </c>
      <c r="AB81" s="41">
        <v>0.97212357954545459</v>
      </c>
      <c r="AC81" s="41">
        <v>7.43408203125</v>
      </c>
      <c r="AD81" s="41">
        <v>6.8159623579545459</v>
      </c>
      <c r="AE81" s="41">
        <v>1.4437588778409089</v>
      </c>
      <c r="AF81" s="41">
        <v>2.9319069602272729</v>
      </c>
      <c r="AG81" s="41">
        <v>17.807839133522727</v>
      </c>
      <c r="AH81" s="41">
        <v>1.6435102982954544</v>
      </c>
    </row>
    <row r="82" spans="1:34" x14ac:dyDescent="0.35">
      <c r="A82" s="39">
        <v>79</v>
      </c>
      <c r="B82" s="40" t="s">
        <v>95</v>
      </c>
      <c r="C82" s="41">
        <v>26.42539</v>
      </c>
      <c r="D82" s="41">
        <v>35.686019999999999</v>
      </c>
      <c r="E82" s="41">
        <v>20.195910000000001</v>
      </c>
      <c r="F82" s="41">
        <v>55.82</v>
      </c>
      <c r="G82" s="41">
        <v>7.525112</v>
      </c>
      <c r="H82" s="41">
        <v>17.569320000000001</v>
      </c>
      <c r="I82" s="41">
        <v>16.786709999999999</v>
      </c>
      <c r="J82" s="41">
        <v>8.2853100000000008</v>
      </c>
      <c r="K82" s="41">
        <v>16.658570000000001</v>
      </c>
      <c r="L82" s="41">
        <v>22.8476</v>
      </c>
      <c r="M82" s="41">
        <v>15.10397</v>
      </c>
      <c r="N82" s="41">
        <v>11.194520000000001</v>
      </c>
      <c r="O82" s="42">
        <v>1039</v>
      </c>
      <c r="P82" s="42">
        <v>779</v>
      </c>
      <c r="Q82" s="42">
        <v>271</v>
      </c>
      <c r="R82" s="42">
        <v>60</v>
      </c>
      <c r="S82" s="42">
        <v>466</v>
      </c>
      <c r="T82" s="42">
        <v>420</v>
      </c>
      <c r="U82" s="42">
        <v>78</v>
      </c>
      <c r="V82" s="42">
        <v>217</v>
      </c>
      <c r="W82" s="42">
        <v>780</v>
      </c>
      <c r="X82" s="43">
        <v>103</v>
      </c>
      <c r="Y82" s="41">
        <v>15.845661125514718</v>
      </c>
      <c r="Z82" s="41">
        <v>11.880433124904682</v>
      </c>
      <c r="AA82" s="41">
        <v>4.1329876467896902</v>
      </c>
      <c r="AB82" s="41">
        <v>0.91505261552539263</v>
      </c>
      <c r="AC82" s="41">
        <v>7.1069086472472165</v>
      </c>
      <c r="AD82" s="41">
        <v>6.4053683086777484</v>
      </c>
      <c r="AE82" s="41">
        <v>1.1895684001830105</v>
      </c>
      <c r="AF82" s="41">
        <v>3.3094402928168369</v>
      </c>
      <c r="AG82" s="41">
        <v>11.895684001830105</v>
      </c>
      <c r="AH82" s="41">
        <v>1.5708403233185908</v>
      </c>
    </row>
    <row r="83" spans="1:34" x14ac:dyDescent="0.35">
      <c r="A83" s="39">
        <v>80</v>
      </c>
      <c r="B83" s="40" t="s">
        <v>31</v>
      </c>
      <c r="C83" s="41">
        <v>19.957821666666671</v>
      </c>
      <c r="D83" s="41">
        <v>20.829368666666671</v>
      </c>
      <c r="E83" s="41">
        <v>15.234774199999999</v>
      </c>
      <c r="F83" s="41">
        <v>51.67</v>
      </c>
      <c r="G83" s="41">
        <v>7.5439166999999996</v>
      </c>
      <c r="H83" s="41">
        <v>12.577160733333331</v>
      </c>
      <c r="I83" s="41">
        <v>9.3053390666666687</v>
      </c>
      <c r="J83" s="41">
        <v>6.2996936333333338</v>
      </c>
      <c r="K83" s="41">
        <v>18.840482172413797</v>
      </c>
      <c r="L83" s="41">
        <v>23.47046233333333</v>
      </c>
      <c r="M83" s="41">
        <v>14.437476033333335</v>
      </c>
      <c r="N83" s="41">
        <v>10.983599999999999</v>
      </c>
      <c r="O83" s="42">
        <v>518103</v>
      </c>
      <c r="P83" s="42">
        <v>542307</v>
      </c>
      <c r="Q83" s="42">
        <v>179166</v>
      </c>
      <c r="R83" s="42">
        <v>45919</v>
      </c>
      <c r="S83" s="42">
        <v>303130</v>
      </c>
      <c r="T83" s="42">
        <v>242883</v>
      </c>
      <c r="U83" s="42">
        <v>57362</v>
      </c>
      <c r="V83" s="42">
        <v>97111</v>
      </c>
      <c r="W83" s="42">
        <v>569630</v>
      </c>
      <c r="X83" s="43">
        <v>59775</v>
      </c>
      <c r="Y83" s="41">
        <v>7.9665404164657492</v>
      </c>
      <c r="Z83" s="41">
        <v>8.338709935345463</v>
      </c>
      <c r="AA83" s="41">
        <v>2.7549216666502652</v>
      </c>
      <c r="AB83" s="41">
        <v>0.70606726728795377</v>
      </c>
      <c r="AC83" s="41">
        <v>4.6610372772272353</v>
      </c>
      <c r="AD83" s="41">
        <v>3.7346574638101893</v>
      </c>
      <c r="AE83" s="41">
        <v>0.88201900272592182</v>
      </c>
      <c r="AF83" s="41">
        <v>1.4932141029552142</v>
      </c>
      <c r="AG83" s="41">
        <v>8.7588383341370051</v>
      </c>
      <c r="AH83" s="41">
        <v>0.91912216951887971</v>
      </c>
    </row>
    <row r="84" spans="1:34" x14ac:dyDescent="0.35">
      <c r="A84" s="39">
        <v>81</v>
      </c>
      <c r="B84" s="40" t="s">
        <v>96</v>
      </c>
      <c r="C84" s="41">
        <v>20.92473</v>
      </c>
      <c r="D84" s="41">
        <v>22.996400000000001</v>
      </c>
      <c r="E84" s="41">
        <v>16.79561</v>
      </c>
      <c r="F84" s="41">
        <v>51.010322580645159</v>
      </c>
      <c r="G84" s="41">
        <v>7.976286</v>
      </c>
      <c r="H84" s="41">
        <v>13.115130000000001</v>
      </c>
      <c r="I84" s="41">
        <v>9.9514759999999995</v>
      </c>
      <c r="J84" s="41">
        <v>6.4558270000000002</v>
      </c>
      <c r="K84" s="41">
        <v>19.140740000000001</v>
      </c>
      <c r="L84" s="41">
        <v>23.291060000000002</v>
      </c>
      <c r="M84" s="41">
        <v>14.62068</v>
      </c>
      <c r="N84" s="41">
        <v>10.786945193548386</v>
      </c>
      <c r="O84" s="42">
        <v>334792</v>
      </c>
      <c r="P84" s="42">
        <v>378240</v>
      </c>
      <c r="Q84" s="42">
        <v>120219</v>
      </c>
      <c r="R84" s="42">
        <v>32645</v>
      </c>
      <c r="S84" s="42">
        <v>216243</v>
      </c>
      <c r="T84" s="42">
        <v>160854</v>
      </c>
      <c r="U84" s="42">
        <v>39321</v>
      </c>
      <c r="V84" s="42">
        <v>57411</v>
      </c>
      <c r="W84" s="42">
        <v>390463</v>
      </c>
      <c r="X84" s="43">
        <v>39690</v>
      </c>
      <c r="Y84" s="41">
        <v>6.9265609754684636</v>
      </c>
      <c r="Z84" s="41">
        <v>7.8254630438038904</v>
      </c>
      <c r="AA84" s="41">
        <v>2.4872285894222181</v>
      </c>
      <c r="AB84" s="41">
        <v>0.67539721093744176</v>
      </c>
      <c r="AC84" s="41">
        <v>4.473883261900605</v>
      </c>
      <c r="AD84" s="41">
        <v>3.3279320866329072</v>
      </c>
      <c r="AE84" s="41">
        <v>0.81351795776600255</v>
      </c>
      <c r="AF84" s="41">
        <v>1.1877846309428541</v>
      </c>
      <c r="AG84" s="41">
        <v>8.0783464902516879</v>
      </c>
      <c r="AH84" s="41">
        <v>0.82115225308951023</v>
      </c>
    </row>
    <row r="85" spans="1:34" x14ac:dyDescent="0.35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2"/>
      <c r="P85" s="42"/>
      <c r="Q85" s="42"/>
      <c r="R85" s="42"/>
      <c r="S85" s="42"/>
      <c r="T85" s="42"/>
      <c r="U85" s="42"/>
      <c r="V85" s="42"/>
      <c r="W85" s="42"/>
      <c r="X85" s="43"/>
      <c r="Y85" s="41"/>
      <c r="Z85" s="41"/>
      <c r="AA85" s="41"/>
      <c r="AB85" s="41"/>
      <c r="AC85" s="41"/>
      <c r="AD85" s="41"/>
      <c r="AE85" s="41"/>
      <c r="AF85" s="41"/>
      <c r="AG85" s="41"/>
      <c r="AH85" s="41"/>
    </row>
    <row r="86" spans="1:34" x14ac:dyDescent="0.35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2"/>
      <c r="P86" s="42"/>
      <c r="Q86" s="42"/>
      <c r="R86" s="42"/>
      <c r="S86" s="42"/>
      <c r="T86" s="42"/>
      <c r="U86" s="42"/>
      <c r="V86" s="42"/>
      <c r="W86" s="42"/>
      <c r="X86" s="43"/>
      <c r="Y86" s="41"/>
      <c r="Z86" s="41"/>
      <c r="AA86" s="41"/>
      <c r="AB86" s="41"/>
      <c r="AC86" s="41"/>
      <c r="AD86" s="41"/>
      <c r="AE86" s="41"/>
      <c r="AF86" s="41"/>
      <c r="AG86" s="41"/>
      <c r="AH86" s="41"/>
    </row>
  </sheetData>
  <sheetProtection sheet="1" objects="1" scenarios="1"/>
  <sortState xmlns:xlrd2="http://schemas.microsoft.com/office/spreadsheetml/2017/richdata2" columnSort="1" ref="C43:AF66">
    <sortCondition descending="1" ref="C43:AF43"/>
    <sortCondition ref="C44:AF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36D6-B0DC-4F3B-A689-4FEF360DDDF8}">
  <dimension ref="A1"/>
  <sheetViews>
    <sheetView workbookViewId="0">
      <selection activeCell="K20" sqref="K2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4E3D-89DC-416E-859D-517DA9DFD7B1}">
  <sheetPr>
    <pageSetUpPr fitToPage="1"/>
  </sheetPr>
  <dimension ref="D1:AR146"/>
  <sheetViews>
    <sheetView showGridLines="0" showRowColHeaders="0" tabSelected="1" zoomScale="70" zoomScaleNormal="70" workbookViewId="0">
      <selection activeCell="T58" sqref="T58"/>
    </sheetView>
  </sheetViews>
  <sheetFormatPr defaultColWidth="8.7265625" defaultRowHeight="14.5" x14ac:dyDescent="0.35"/>
  <cols>
    <col min="1" max="3" width="3.08984375" style="1" customWidth="1"/>
    <col min="4" max="4" width="2.26953125" style="1" customWidth="1"/>
    <col min="5" max="7" width="11.08984375" style="1" customWidth="1"/>
    <col min="8" max="8" width="1.36328125" style="1" customWidth="1"/>
    <col min="9" max="9" width="11.08984375" style="1" customWidth="1"/>
    <col min="10" max="10" width="12.26953125" style="1" customWidth="1"/>
    <col min="11" max="11" width="11.08984375" style="1" customWidth="1"/>
    <col min="12" max="12" width="1.54296875" style="1" customWidth="1"/>
    <col min="13" max="14" width="11.08984375" style="1" customWidth="1"/>
    <col min="15" max="15" width="12.7265625" style="1" customWidth="1"/>
    <col min="16" max="16" width="1.81640625" style="1" customWidth="1"/>
    <col min="17" max="17" width="2.36328125" style="1" customWidth="1"/>
    <col min="18" max="19" width="8.1796875" style="19" customWidth="1"/>
    <col min="20" max="20" width="67.1796875" style="19" customWidth="1"/>
    <col min="21" max="21" width="14.54296875" style="57" customWidth="1"/>
    <col min="22" max="22" width="13.08984375" style="57" customWidth="1"/>
    <col min="23" max="23" width="8.1796875" style="57" customWidth="1"/>
    <col min="24" max="25" width="8.1796875" style="19" customWidth="1"/>
    <col min="26" max="27" width="8.1796875" style="58" customWidth="1"/>
    <col min="28" max="28" width="8.1796875" style="59" customWidth="1"/>
    <col min="29" max="29" width="8.1796875" style="60" customWidth="1"/>
    <col min="30" max="34" width="8.1796875" style="19" customWidth="1"/>
    <col min="35" max="35" width="21.08984375" style="19" customWidth="1"/>
    <col min="36" max="40" width="8.7265625" style="19"/>
    <col min="41" max="41" width="14.54296875" style="19" customWidth="1"/>
    <col min="42" max="43" width="8.7265625" style="19"/>
    <col min="44" max="16384" width="8.7265625" style="1"/>
  </cols>
  <sheetData>
    <row r="1" spans="4:44" ht="14" customHeight="1" x14ac:dyDescent="0.35">
      <c r="AJ1" s="19" t="s">
        <v>117</v>
      </c>
      <c r="AR1" s="19"/>
    </row>
    <row r="2" spans="4:44" ht="14.25" customHeight="1" x14ac:dyDescent="0.35">
      <c r="U2" s="61"/>
      <c r="V2" s="61"/>
      <c r="W2" s="61"/>
      <c r="X2" s="61"/>
      <c r="Y2" s="61"/>
      <c r="Z2" s="62"/>
      <c r="AA2" s="62"/>
      <c r="AB2" s="61"/>
      <c r="AC2" s="61"/>
      <c r="AD2" s="61"/>
      <c r="AE2" s="61"/>
      <c r="AJ2" s="19" t="s">
        <v>118</v>
      </c>
      <c r="AR2" s="19"/>
    </row>
    <row r="3" spans="4:44" ht="31" x14ac:dyDescent="0.35">
      <c r="D3" s="76" t="str" cm="1">
        <f t="array" ref="D3">CONCATENATE("Selected Measures of Health in ",INDEX(Data!B4:B84,G4))</f>
        <v>Selected Measures of Health in Greater Dandenong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  <c r="Q3" s="2"/>
      <c r="U3" s="61"/>
      <c r="V3" s="61"/>
      <c r="W3" s="61"/>
      <c r="X3" s="61"/>
      <c r="Y3" s="61"/>
      <c r="Z3" s="62"/>
      <c r="AA3" s="62"/>
      <c r="AB3" s="61"/>
      <c r="AC3" s="61"/>
      <c r="AD3" s="61"/>
      <c r="AE3" s="61"/>
      <c r="AR3" s="19"/>
    </row>
    <row r="4" spans="4:44" ht="19" thickBot="1" x14ac:dyDescent="0.4">
      <c r="D4" s="3"/>
      <c r="G4" s="54">
        <v>26</v>
      </c>
      <c r="K4" s="24"/>
      <c r="L4" s="24"/>
      <c r="M4" s="24"/>
      <c r="N4" s="54">
        <v>81</v>
      </c>
      <c r="O4" s="68"/>
      <c r="P4" s="4"/>
      <c r="U4" s="62" t="str" cm="1">
        <f t="array" ref="U4">INDEX(Data!B4:B84,Front!G4)</f>
        <v>Greater Dandenong</v>
      </c>
      <c r="V4" s="62" t="str" cm="1">
        <f t="array" ref="V4">INDEX(Data!B4:B84,Front!N4)</f>
        <v>Metro Average</v>
      </c>
      <c r="W4" s="61"/>
      <c r="X4" s="61"/>
      <c r="Y4" s="61"/>
      <c r="Z4" s="63" t="str">
        <f>U4</f>
        <v>Greater Dandenong</v>
      </c>
      <c r="AA4" s="63" t="str">
        <f>V4</f>
        <v>Metro Average</v>
      </c>
      <c r="AB4" s="61"/>
      <c r="AC4" s="61"/>
      <c r="AD4" s="61"/>
      <c r="AE4" s="61"/>
      <c r="AN4" s="19">
        <v>1</v>
      </c>
      <c r="AO4" s="19" t="s">
        <v>32</v>
      </c>
      <c r="AR4" s="19"/>
    </row>
    <row r="5" spans="4:44" ht="23.5" x14ac:dyDescent="0.35">
      <c r="D5" s="3"/>
      <c r="E5" s="55" t="s">
        <v>119</v>
      </c>
      <c r="F5" s="56"/>
      <c r="G5" s="56"/>
      <c r="H5" s="56"/>
      <c r="K5" s="55" t="s">
        <v>121</v>
      </c>
      <c r="L5" s="56"/>
      <c r="M5" s="56"/>
      <c r="N5" s="56"/>
      <c r="P5" s="4"/>
      <c r="S5" s="19">
        <v>1</v>
      </c>
      <c r="T5" s="19" t="s">
        <v>139</v>
      </c>
      <c r="U5" s="64">
        <f>VLOOKUP($G$4,Data!$A$4:$AH$84,2+Front!$S5)</f>
        <v>16.60399</v>
      </c>
      <c r="V5" s="64">
        <f>VLOOKUP($N$4,Data!$A$4:$AH$84,2+Front!$S5)</f>
        <v>20.92473</v>
      </c>
      <c r="W5" s="61"/>
      <c r="X5" s="61"/>
      <c r="Y5" s="61">
        <v>1</v>
      </c>
      <c r="Z5" s="65">
        <f>VLOOKUP($G$4,Data!$A$4:$AH$84,2+Front!$Y5)</f>
        <v>16.60399</v>
      </c>
      <c r="AA5" s="65">
        <f>VLOOKUP($N$4,Data!$A$4:$AH$84,2+Front!$Y5)</f>
        <v>20.92473</v>
      </c>
      <c r="AB5" s="61"/>
      <c r="AC5" s="61"/>
      <c r="AD5" s="61"/>
      <c r="AE5" s="61"/>
      <c r="AH5" s="19">
        <v>1</v>
      </c>
      <c r="AI5" s="19" t="s">
        <v>38</v>
      </c>
      <c r="AJ5" s="66">
        <f t="shared" ref="AJ5:AJ14" si="0">VLOOKUP(12+$H$6*10-10+$AH5,$S$5:$V$36,3)</f>
        <v>6.0566220205174233</v>
      </c>
      <c r="AK5" s="66"/>
      <c r="AM5" s="19">
        <f>AJ5+0.0001*AH5</f>
        <v>6.056722020517423</v>
      </c>
      <c r="AN5" s="19">
        <f>RANK(AJ5,AJ$5:AJ$14)</f>
        <v>3</v>
      </c>
      <c r="AO5" s="19" t="str">
        <f>VLOOKUP(MATCH(AH5,AN$5:AN$14,0),$AH$5:$AK$14,2)</f>
        <v>Asthma</v>
      </c>
      <c r="AP5" s="66">
        <f>VLOOKUP(MATCH(AH5,AN$5:AN$14,0),$AH$5:$AK$14,3)</f>
        <v>6.4200699084111328</v>
      </c>
      <c r="AR5" s="19"/>
    </row>
    <row r="6" spans="4:44" ht="13.5" customHeight="1" x14ac:dyDescent="0.35">
      <c r="D6" s="3"/>
      <c r="E6" s="79" t="s">
        <v>120</v>
      </c>
      <c r="F6" s="79"/>
      <c r="G6" s="79"/>
      <c r="H6" s="73">
        <v>2</v>
      </c>
      <c r="I6" s="20"/>
      <c r="J6" s="20"/>
      <c r="M6" s="13"/>
      <c r="N6" s="44"/>
      <c r="P6" s="4"/>
      <c r="S6" s="19">
        <v>2</v>
      </c>
      <c r="T6" s="19" t="s">
        <v>142</v>
      </c>
      <c r="U6" s="64">
        <f>VLOOKUP($G$4,Data!$A$4:$AH$84,2+Front!$S6)</f>
        <v>17.005189999999999</v>
      </c>
      <c r="V6" s="64">
        <f>VLOOKUP($N$4,Data!$A$4:$AH$84,2+Front!$S6)</f>
        <v>22.996400000000001</v>
      </c>
      <c r="W6" s="61"/>
      <c r="X6" s="61"/>
      <c r="Y6" s="61"/>
      <c r="Z6" s="62"/>
      <c r="AA6" s="62"/>
      <c r="AB6" s="61"/>
      <c r="AC6" s="61"/>
      <c r="AD6" s="61"/>
      <c r="AE6" s="61"/>
      <c r="AH6" s="19">
        <v>2</v>
      </c>
      <c r="AI6" s="19" t="s">
        <v>39</v>
      </c>
      <c r="AJ6" s="66">
        <f t="shared" si="0"/>
        <v>6.4200699084111328</v>
      </c>
      <c r="AK6" s="66"/>
      <c r="AM6" s="19">
        <f t="shared" ref="AM6:AM14" si="1">AJ6+0.0001*AH6</f>
        <v>6.4202699084111332</v>
      </c>
      <c r="AN6" s="19">
        <f t="shared" ref="AN6:AN14" si="2">RANK(AJ6,AJ$5:AJ$14)</f>
        <v>1</v>
      </c>
      <c r="AO6" s="19" t="str">
        <f t="shared" ref="AO6:AO14" si="3">VLOOKUP(MATCH(AH6,AN$5:AN$14,0),$AH$5:$AK$14,2)</f>
        <v>Diabetes mellitus</v>
      </c>
      <c r="AP6" s="66">
        <f t="shared" ref="AP6:AP14" si="4">VLOOKUP(MATCH(AH6,AN$5:AN$14,0),$AH$5:$AK$14,3)</f>
        <v>6.1071886831808957</v>
      </c>
      <c r="AR6" s="19"/>
    </row>
    <row r="7" spans="4:44" ht="13.5" customHeight="1" x14ac:dyDescent="0.35">
      <c r="D7" s="3"/>
      <c r="E7" s="17"/>
      <c r="F7" s="17"/>
      <c r="G7" s="17"/>
      <c r="J7" s="5"/>
      <c r="K7" s="47" t="s">
        <v>147</v>
      </c>
      <c r="L7" s="23"/>
      <c r="M7" s="23"/>
      <c r="P7" s="4"/>
      <c r="S7" s="19">
        <v>3</v>
      </c>
      <c r="T7" s="19" t="s">
        <v>136</v>
      </c>
      <c r="U7" s="64">
        <f>VLOOKUP($G$4,Data!$A$4:$AH$84,2+Front!$S7)</f>
        <v>19.967739999999999</v>
      </c>
      <c r="V7" s="64">
        <f>VLOOKUP($N$4,Data!$A$4:$AH$84,2+Front!$S7)</f>
        <v>16.79561</v>
      </c>
      <c r="W7" s="61"/>
      <c r="X7" s="61"/>
      <c r="Y7" s="61"/>
      <c r="Z7" s="62"/>
      <c r="AA7" s="62"/>
      <c r="AB7" s="61"/>
      <c r="AC7" s="61"/>
      <c r="AD7" s="61"/>
      <c r="AE7" s="61"/>
      <c r="AH7" s="19">
        <v>3</v>
      </c>
      <c r="AI7" s="19" t="s">
        <v>40</v>
      </c>
      <c r="AJ7" s="66">
        <f t="shared" si="0"/>
        <v>1.89435360003034</v>
      </c>
      <c r="AK7" s="66"/>
      <c r="AM7" s="19">
        <f t="shared" si="1"/>
        <v>1.89465360003034</v>
      </c>
      <c r="AN7" s="19">
        <f t="shared" si="2"/>
        <v>6</v>
      </c>
      <c r="AO7" s="19" t="str">
        <f t="shared" si="3"/>
        <v>Arthritis</v>
      </c>
      <c r="AP7" s="66">
        <f t="shared" si="4"/>
        <v>6.0566220205174233</v>
      </c>
      <c r="AR7" s="19"/>
    </row>
    <row r="8" spans="4:44" ht="13.5" customHeight="1" x14ac:dyDescent="0.35">
      <c r="D8" s="3"/>
      <c r="F8" s="5"/>
      <c r="G8" s="5"/>
      <c r="J8" s="5"/>
      <c r="K8" s="23"/>
      <c r="L8" s="23"/>
      <c r="M8" s="23"/>
      <c r="P8" s="4"/>
      <c r="S8" s="19">
        <v>4</v>
      </c>
      <c r="T8" s="19" t="s">
        <v>36</v>
      </c>
      <c r="U8" s="64">
        <f>VLOOKUP($G$4,Data!$A$4:$AH$84,2+Front!$S8)</f>
        <v>53.71</v>
      </c>
      <c r="V8" s="64">
        <f>VLOOKUP($N$4,Data!$A$4:$AH$84,2+Front!$S8)</f>
        <v>51.010322580645159</v>
      </c>
      <c r="W8" s="61"/>
      <c r="X8" s="61"/>
      <c r="Y8" s="61"/>
      <c r="Z8" s="62"/>
      <c r="AA8" s="62"/>
      <c r="AB8" s="61"/>
      <c r="AC8" s="61"/>
      <c r="AD8" s="61"/>
      <c r="AE8" s="61"/>
      <c r="AH8" s="19">
        <v>4</v>
      </c>
      <c r="AI8" s="19" t="s">
        <v>41</v>
      </c>
      <c r="AJ8" s="66">
        <f t="shared" si="0"/>
        <v>0.83687826708047053</v>
      </c>
      <c r="AK8" s="66"/>
      <c r="AM8" s="19">
        <f t="shared" si="1"/>
        <v>0.83727826708047048</v>
      </c>
      <c r="AN8" s="19">
        <f t="shared" si="2"/>
        <v>10</v>
      </c>
      <c r="AO8" s="19" t="str">
        <f>VLOOKUP(MATCH(AH8,AN$5:AN$14,0),$AH$5:$AK$14,2)</f>
        <v>Mental condition</v>
      </c>
      <c r="AP8" s="66">
        <f>VLOOKUP(MATCH(AH8,AN$5:AN$14,0),$AH$5:$AK$14,3)</f>
        <v>6.004159108004071</v>
      </c>
      <c r="AR8" s="19"/>
    </row>
    <row r="9" spans="4:44" ht="13.5" customHeight="1" x14ac:dyDescent="0.35">
      <c r="D9" s="3"/>
      <c r="K9" s="23"/>
      <c r="L9" s="23"/>
      <c r="M9" s="23"/>
      <c r="P9" s="4"/>
      <c r="S9" s="19">
        <v>5</v>
      </c>
      <c r="T9" s="19" t="s">
        <v>141</v>
      </c>
      <c r="U9" s="64">
        <f>VLOOKUP($G$4,Data!$A$4:$AH$84,2+Front!$S9)</f>
        <v>11.82</v>
      </c>
      <c r="V9" s="64">
        <f>VLOOKUP($N$4,Data!$A$4:$AH$84,2+Front!$S9)</f>
        <v>7.976286</v>
      </c>
      <c r="W9" s="61"/>
      <c r="X9" s="61"/>
      <c r="Y9" s="61"/>
      <c r="Z9" s="62"/>
      <c r="AA9" s="62"/>
      <c r="AB9" s="61"/>
      <c r="AC9" s="61"/>
      <c r="AD9" s="61"/>
      <c r="AE9" s="61"/>
      <c r="AH9" s="19">
        <v>5</v>
      </c>
      <c r="AI9" s="19" t="s">
        <v>125</v>
      </c>
      <c r="AJ9" s="66">
        <f t="shared" si="0"/>
        <v>6.1071886831808957</v>
      </c>
      <c r="AK9" s="66"/>
      <c r="AM9" s="19">
        <f t="shared" si="1"/>
        <v>6.1076886831808954</v>
      </c>
      <c r="AN9" s="19">
        <f t="shared" si="2"/>
        <v>2</v>
      </c>
      <c r="AO9" s="19" t="str">
        <f t="shared" si="3"/>
        <v xml:space="preserve">Heart disease </v>
      </c>
      <c r="AP9" s="66">
        <f t="shared" si="4"/>
        <v>3.2223605782297873</v>
      </c>
      <c r="AR9" s="19"/>
    </row>
    <row r="10" spans="4:44" ht="13.5" customHeight="1" x14ac:dyDescent="0.35">
      <c r="D10" s="3"/>
      <c r="K10" s="23"/>
      <c r="L10" s="23"/>
      <c r="M10" s="23"/>
      <c r="N10" s="18"/>
      <c r="O10" s="18"/>
      <c r="P10" s="4"/>
      <c r="S10" s="19">
        <v>6</v>
      </c>
      <c r="T10" s="19" t="s">
        <v>137</v>
      </c>
      <c r="U10" s="64">
        <f>VLOOKUP($G$4,Data!$A$4:$AH$84,2+Front!$S10)</f>
        <v>7.9093980000000004</v>
      </c>
      <c r="V10" s="64">
        <f>VLOOKUP($N$4,Data!$A$4:$AH$84,2+Front!$S10)</f>
        <v>13.115130000000001</v>
      </c>
      <c r="W10" s="61"/>
      <c r="X10" s="61"/>
      <c r="Y10" s="61"/>
      <c r="Z10" s="62"/>
      <c r="AA10" s="62"/>
      <c r="AB10" s="61"/>
      <c r="AC10" s="61"/>
      <c r="AD10" s="61"/>
      <c r="AE10" s="61"/>
      <c r="AH10" s="19">
        <v>6</v>
      </c>
      <c r="AI10" s="19" t="s">
        <v>43</v>
      </c>
      <c r="AJ10" s="66">
        <f t="shared" si="0"/>
        <v>3.2223605782297873</v>
      </c>
      <c r="AK10" s="66"/>
      <c r="AM10" s="19">
        <f t="shared" si="1"/>
        <v>3.2229605782297872</v>
      </c>
      <c r="AN10" s="19">
        <f t="shared" si="2"/>
        <v>5</v>
      </c>
      <c r="AO10" s="19" t="str">
        <f t="shared" si="3"/>
        <v>Cancer</v>
      </c>
      <c r="AP10" s="66">
        <f t="shared" si="4"/>
        <v>1.89435360003034</v>
      </c>
      <c r="AR10" s="19"/>
    </row>
    <row r="11" spans="4:44" ht="13.5" customHeight="1" x14ac:dyDescent="0.35">
      <c r="D11" s="3"/>
      <c r="K11" s="22"/>
      <c r="L11" s="22"/>
      <c r="M11" s="22"/>
      <c r="N11" s="22"/>
      <c r="O11" s="22"/>
      <c r="P11" s="4"/>
      <c r="S11" s="19">
        <v>7</v>
      </c>
      <c r="T11" s="19" t="s">
        <v>138</v>
      </c>
      <c r="U11" s="64">
        <f>VLOOKUP($G$4,Data!$A$4:$AH$84,2+Front!$S11)</f>
        <v>13.169499999999999</v>
      </c>
      <c r="V11" s="64">
        <f>VLOOKUP($N$4,Data!$A$4:$AH$84,2+Front!$S11)</f>
        <v>9.9514759999999995</v>
      </c>
      <c r="W11" s="61"/>
      <c r="X11" s="61"/>
      <c r="Y11" s="61"/>
      <c r="Z11" s="62"/>
      <c r="AA11" s="62"/>
      <c r="AB11" s="61"/>
      <c r="AC11" s="61"/>
      <c r="AD11" s="61"/>
      <c r="AE11" s="61"/>
      <c r="AH11" s="19">
        <v>7</v>
      </c>
      <c r="AI11" s="19" t="s">
        <v>44</v>
      </c>
      <c r="AJ11" s="66">
        <f t="shared" si="0"/>
        <v>0.9531815912064574</v>
      </c>
      <c r="AK11" s="66"/>
      <c r="AM11" s="19">
        <f t="shared" si="1"/>
        <v>0.95388159120645744</v>
      </c>
      <c r="AN11" s="19">
        <f t="shared" si="2"/>
        <v>8</v>
      </c>
      <c r="AO11" s="19" t="str">
        <f t="shared" si="3"/>
        <v>Lung condition</v>
      </c>
      <c r="AP11" s="66">
        <f t="shared" si="4"/>
        <v>1.1409103263445992</v>
      </c>
      <c r="AR11" s="19"/>
    </row>
    <row r="12" spans="4:44" ht="13.5" customHeight="1" x14ac:dyDescent="0.35">
      <c r="D12" s="3"/>
      <c r="K12" s="22"/>
      <c r="L12" s="22"/>
      <c r="M12" s="22"/>
      <c r="N12" s="22"/>
      <c r="O12" s="22"/>
      <c r="P12" s="4"/>
      <c r="S12" s="19">
        <v>8</v>
      </c>
      <c r="T12" s="19" t="s">
        <v>140</v>
      </c>
      <c r="U12" s="64">
        <f>VLOOKUP($G$4,Data!$A$4:$AH$84,2+Front!$S12)</f>
        <v>5.3109989999999998</v>
      </c>
      <c r="V12" s="64">
        <f>VLOOKUP($N$4,Data!$A$4:$AH$84,2+Front!$S12)</f>
        <v>6.4558270000000002</v>
      </c>
      <c r="W12" s="61"/>
      <c r="X12" s="61"/>
      <c r="Y12" s="61"/>
      <c r="Z12" s="62"/>
      <c r="AA12" s="62"/>
      <c r="AB12" s="61"/>
      <c r="AC12" s="61"/>
      <c r="AD12" s="61"/>
      <c r="AE12" s="61"/>
      <c r="AH12" s="19">
        <v>8</v>
      </c>
      <c r="AI12" s="19" t="s">
        <v>45</v>
      </c>
      <c r="AJ12" s="66">
        <f t="shared" si="0"/>
        <v>1.1409103263445992</v>
      </c>
      <c r="AK12" s="66"/>
      <c r="AM12" s="19">
        <f t="shared" si="1"/>
        <v>1.1417103263445991</v>
      </c>
      <c r="AN12" s="19">
        <f t="shared" si="2"/>
        <v>7</v>
      </c>
      <c r="AO12" s="19" t="str">
        <f t="shared" si="3"/>
        <v>Kidney disease</v>
      </c>
      <c r="AP12" s="66">
        <f t="shared" si="4"/>
        <v>0.9531815912064574</v>
      </c>
      <c r="AR12" s="19"/>
    </row>
    <row r="13" spans="4:44" ht="13.5" customHeight="1" x14ac:dyDescent="0.35">
      <c r="D13" s="3"/>
      <c r="K13" s="22"/>
      <c r="L13" s="22"/>
      <c r="M13" s="22"/>
      <c r="N13" s="22"/>
      <c r="O13" s="22"/>
      <c r="P13" s="4"/>
      <c r="S13" s="19">
        <v>9</v>
      </c>
      <c r="T13" s="19" t="s">
        <v>143</v>
      </c>
      <c r="U13" s="64">
        <f>VLOOKUP($G$4,Data!$A$4:$AH$84,2+Front!$S13)</f>
        <v>20.706</v>
      </c>
      <c r="V13" s="64">
        <f>VLOOKUP($N$4,Data!$A$4:$AH$84,2+Front!$S13)</f>
        <v>19.140740000000001</v>
      </c>
      <c r="W13" s="61"/>
      <c r="X13" s="61"/>
      <c r="Y13" s="61"/>
      <c r="Z13" s="62"/>
      <c r="AA13" s="62"/>
      <c r="AB13" s="61"/>
      <c r="AC13" s="61"/>
      <c r="AD13" s="61"/>
      <c r="AE13" s="61"/>
      <c r="AH13" s="19">
        <v>9</v>
      </c>
      <c r="AI13" s="19" t="s">
        <v>124</v>
      </c>
      <c r="AJ13" s="66">
        <f t="shared" si="0"/>
        <v>6.004159108004071</v>
      </c>
      <c r="AK13" s="66"/>
      <c r="AM13" s="19">
        <f t="shared" si="1"/>
        <v>6.0050591080040707</v>
      </c>
      <c r="AN13" s="19">
        <f t="shared" si="2"/>
        <v>4</v>
      </c>
      <c r="AO13" s="19" t="str">
        <f t="shared" si="3"/>
        <v>Stroke</v>
      </c>
      <c r="AP13" s="66">
        <f t="shared" si="4"/>
        <v>0.95128534135657716</v>
      </c>
      <c r="AR13" s="19"/>
    </row>
    <row r="14" spans="4:44" ht="13.5" customHeight="1" x14ac:dyDescent="0.35">
      <c r="D14" s="3"/>
      <c r="K14" s="21"/>
      <c r="L14" s="21"/>
      <c r="M14" s="21"/>
      <c r="N14" s="21"/>
      <c r="O14" s="21"/>
      <c r="P14" s="4"/>
      <c r="S14" s="19">
        <v>10</v>
      </c>
      <c r="T14" s="19" t="s">
        <v>144</v>
      </c>
      <c r="U14" s="64">
        <f>VLOOKUP($G$4,Data!$A$4:$AH$84,2+Front!$S14)</f>
        <v>33.080750000000002</v>
      </c>
      <c r="V14" s="64">
        <f>VLOOKUP($N$4,Data!$A$4:$AH$84,2+Front!$S14)</f>
        <v>23.291060000000002</v>
      </c>
      <c r="W14" s="61"/>
      <c r="X14" s="61"/>
      <c r="Y14" s="61"/>
      <c r="Z14" s="62"/>
      <c r="AA14" s="62"/>
      <c r="AB14" s="61"/>
      <c r="AC14" s="61"/>
      <c r="AD14" s="61"/>
      <c r="AE14" s="61"/>
      <c r="AH14" s="19">
        <v>10</v>
      </c>
      <c r="AI14" s="19" t="s">
        <v>47</v>
      </c>
      <c r="AJ14" s="66">
        <f t="shared" si="0"/>
        <v>0.95128534135657716</v>
      </c>
      <c r="AK14" s="66"/>
      <c r="AM14" s="19">
        <f t="shared" si="1"/>
        <v>0.95228534135657716</v>
      </c>
      <c r="AN14" s="19">
        <f t="shared" si="2"/>
        <v>9</v>
      </c>
      <c r="AO14" s="19" t="str">
        <f t="shared" si="3"/>
        <v>Dementia</v>
      </c>
      <c r="AP14" s="66">
        <f t="shared" si="4"/>
        <v>0.83687826708047053</v>
      </c>
      <c r="AR14" s="19"/>
    </row>
    <row r="15" spans="4:44" ht="13.5" customHeight="1" x14ac:dyDescent="0.35">
      <c r="D15" s="3"/>
      <c r="K15" s="21"/>
      <c r="L15" s="21"/>
      <c r="M15" s="21"/>
      <c r="N15" s="21"/>
      <c r="O15" s="21"/>
      <c r="P15" s="4"/>
      <c r="S15" s="19">
        <v>11</v>
      </c>
      <c r="T15" s="19" t="s">
        <v>146</v>
      </c>
      <c r="U15" s="64">
        <f>VLOOKUP($G$4,Data!$A$4:$AH$84,2+Front!$S15)</f>
        <v>17.55283</v>
      </c>
      <c r="V15" s="64">
        <f>VLOOKUP($N$4,Data!$A$4:$AH$84,2+Front!$S15)</f>
        <v>14.62068</v>
      </c>
      <c r="W15" s="61"/>
      <c r="X15" s="61"/>
      <c r="Z15" s="63" t="str">
        <f>$Z$4</f>
        <v>Greater Dandenong</v>
      </c>
      <c r="AA15" s="63" t="str">
        <f>$Z$4</f>
        <v>Greater Dandenong</v>
      </c>
      <c r="AB15" s="61"/>
      <c r="AC15" s="61"/>
      <c r="AD15" s="61"/>
      <c r="AE15" s="61"/>
      <c r="AN15" s="19">
        <v>12</v>
      </c>
      <c r="AO15" s="19" t="s">
        <v>35</v>
      </c>
      <c r="AR15" s="19"/>
    </row>
    <row r="16" spans="4:44" ht="13.5" customHeight="1" x14ac:dyDescent="0.35">
      <c r="D16" s="3"/>
      <c r="I16" s="10"/>
      <c r="J16" s="10"/>
      <c r="K16" s="21"/>
      <c r="L16" s="21"/>
      <c r="M16" s="21"/>
      <c r="N16" s="21"/>
      <c r="O16" s="21"/>
      <c r="P16" s="4"/>
      <c r="S16" s="19">
        <v>12</v>
      </c>
      <c r="T16" s="19" t="s">
        <v>37</v>
      </c>
      <c r="U16" s="64">
        <f>VLOOKUP($G$4,Data!$A$4:$AH$84,2+Front!$S16)</f>
        <v>17.083480000000002</v>
      </c>
      <c r="V16" s="64">
        <f>VLOOKUP($N$4,Data!$A$4:$AH$84,2+Front!$S16)</f>
        <v>10.786945193548386</v>
      </c>
      <c r="W16" s="61"/>
      <c r="X16" s="61"/>
      <c r="Y16" s="61">
        <v>2</v>
      </c>
      <c r="Z16" s="65">
        <f>VLOOKUP($G$4,Data!$A$4:$AH$84,2+Front!$Y16)</f>
        <v>17.005189999999999</v>
      </c>
      <c r="AA16" s="65">
        <f>VLOOKUP($N$4,Data!$A$4:$AH$84,2+Front!$Y16)</f>
        <v>22.996400000000001</v>
      </c>
      <c r="AB16" s="61"/>
      <c r="AC16" s="61"/>
      <c r="AD16" s="61"/>
      <c r="AE16" s="61"/>
      <c r="AN16" s="19">
        <v>13</v>
      </c>
      <c r="AO16" s="19" t="s">
        <v>35</v>
      </c>
      <c r="AR16" s="19"/>
    </row>
    <row r="17" spans="4:44" ht="13.5" customHeight="1" x14ac:dyDescent="0.35">
      <c r="D17" s="3"/>
      <c r="I17" s="10"/>
      <c r="J17" s="10"/>
      <c r="K17" s="21"/>
      <c r="L17" s="21"/>
      <c r="M17" s="21"/>
      <c r="N17" s="21"/>
      <c r="O17" s="21"/>
      <c r="P17" s="4"/>
      <c r="S17" s="19">
        <v>13</v>
      </c>
      <c r="T17" s="19" t="s">
        <v>97</v>
      </c>
      <c r="U17" s="67">
        <f>VLOOKUP($G$4,Data!$A$4:$AH$84,2+Front!$S17)</f>
        <v>9582</v>
      </c>
      <c r="V17" s="67">
        <f>VLOOKUP($N$4,Data!$A$4:$AH$84,2+Front!$S17)</f>
        <v>334792</v>
      </c>
      <c r="W17" s="61"/>
      <c r="X17" s="61"/>
      <c r="Y17" s="61"/>
      <c r="Z17" s="62"/>
      <c r="AA17" s="62"/>
      <c r="AB17" s="61"/>
      <c r="AC17" s="61"/>
      <c r="AD17" s="61"/>
      <c r="AE17" s="61"/>
      <c r="AN17" s="19">
        <v>14</v>
      </c>
      <c r="AO17" s="19" t="s">
        <v>35</v>
      </c>
      <c r="AR17" s="19"/>
    </row>
    <row r="18" spans="4:44" ht="13.5" customHeight="1" x14ac:dyDescent="0.35">
      <c r="D18" s="3"/>
      <c r="I18" s="10"/>
      <c r="J18" s="10"/>
      <c r="K18" s="21"/>
      <c r="L18" s="21"/>
      <c r="M18" s="21"/>
      <c r="N18" s="21"/>
      <c r="O18" s="21"/>
      <c r="P18" s="4"/>
      <c r="S18" s="19">
        <v>14</v>
      </c>
      <c r="T18" s="19" t="s">
        <v>98</v>
      </c>
      <c r="U18" s="67">
        <f>VLOOKUP($G$4,Data!$A$4:$AH$84,2+Front!$S18)</f>
        <v>10157</v>
      </c>
      <c r="V18" s="67">
        <f>VLOOKUP($N$4,Data!$A$4:$AH$84,2+Front!$S18)</f>
        <v>378240</v>
      </c>
      <c r="W18" s="61"/>
      <c r="X18" s="61"/>
      <c r="Y18" s="61"/>
      <c r="Z18" s="62"/>
      <c r="AA18" s="62"/>
      <c r="AB18" s="61"/>
      <c r="AC18" s="61"/>
      <c r="AD18" s="61"/>
      <c r="AE18" s="61"/>
      <c r="AN18" s="19">
        <v>15</v>
      </c>
      <c r="AO18" s="19" t="s">
        <v>35</v>
      </c>
      <c r="AR18" s="19"/>
    </row>
    <row r="19" spans="4:44" ht="13.5" customHeight="1" x14ac:dyDescent="0.35">
      <c r="D19" s="3"/>
      <c r="I19" s="10"/>
      <c r="J19" s="10"/>
      <c r="K19" s="80" t="s">
        <v>148</v>
      </c>
      <c r="L19" s="80"/>
      <c r="M19" s="80"/>
      <c r="N19" s="80"/>
      <c r="O19" s="80"/>
      <c r="P19" s="4"/>
      <c r="S19" s="19">
        <v>15</v>
      </c>
      <c r="T19" s="19" t="s">
        <v>99</v>
      </c>
      <c r="U19" s="67">
        <f>VLOOKUP($G$4,Data!$A$4:$AH$84,2+Front!$S19)</f>
        <v>2997</v>
      </c>
      <c r="V19" s="67">
        <f>VLOOKUP($N$4,Data!$A$4:$AH$84,2+Front!$S19)</f>
        <v>120219</v>
      </c>
      <c r="W19" s="61"/>
      <c r="X19" s="61"/>
      <c r="Y19" s="61"/>
      <c r="Z19" s="62"/>
      <c r="AA19" s="62"/>
      <c r="AB19" s="61"/>
      <c r="AC19" s="61"/>
      <c r="AD19" s="61"/>
      <c r="AE19" s="61"/>
      <c r="AN19" s="19">
        <v>16</v>
      </c>
      <c r="AO19" s="19" t="s">
        <v>35</v>
      </c>
      <c r="AR19" s="19"/>
    </row>
    <row r="20" spans="4:44" ht="21" customHeight="1" x14ac:dyDescent="0.55000000000000004">
      <c r="D20" s="3"/>
      <c r="E20" s="4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4"/>
      <c r="S20" s="19">
        <v>16</v>
      </c>
      <c r="T20" s="19" t="s">
        <v>100</v>
      </c>
      <c r="U20" s="67">
        <f>VLOOKUP($G$4,Data!$A$4:$AH$84,2+Front!$S20)</f>
        <v>1324</v>
      </c>
      <c r="V20" s="67">
        <f>VLOOKUP($N$4,Data!$A$4:$AH$84,2+Front!$S20)</f>
        <v>32645</v>
      </c>
      <c r="W20" s="61"/>
      <c r="X20" s="61"/>
      <c r="Y20" s="61"/>
      <c r="Z20" s="62"/>
      <c r="AA20" s="62"/>
      <c r="AB20" s="61"/>
      <c r="AC20" s="61"/>
      <c r="AD20" s="61"/>
      <c r="AE20" s="61"/>
      <c r="AN20" s="19">
        <v>17</v>
      </c>
      <c r="AO20" s="19" t="s">
        <v>35</v>
      </c>
      <c r="AR20" s="19"/>
    </row>
    <row r="21" spans="4:44" ht="13.5" customHeight="1" x14ac:dyDescent="0.35">
      <c r="D21" s="3"/>
      <c r="E21" s="21"/>
      <c r="F21" s="21"/>
      <c r="G21" s="21"/>
      <c r="H21" s="21"/>
      <c r="I21" s="21"/>
      <c r="J21" s="7"/>
      <c r="K21" s="7"/>
      <c r="M21" s="15"/>
      <c r="N21" s="15"/>
      <c r="P21" s="4"/>
      <c r="S21" s="19">
        <v>17</v>
      </c>
      <c r="T21" s="19" t="s">
        <v>101</v>
      </c>
      <c r="U21" s="67">
        <f>VLOOKUP($G$4,Data!$A$4:$AH$84,2+Front!$S21)</f>
        <v>9662</v>
      </c>
      <c r="V21" s="67">
        <f>VLOOKUP($N$4,Data!$A$4:$AH$84,2+Front!$S21)</f>
        <v>216243</v>
      </c>
      <c r="W21" s="61"/>
      <c r="X21" s="61"/>
      <c r="Y21" s="61"/>
      <c r="Z21" s="62"/>
      <c r="AA21" s="62"/>
      <c r="AB21" s="61"/>
      <c r="AC21" s="61"/>
      <c r="AD21" s="61"/>
      <c r="AE21" s="61"/>
      <c r="AN21" s="19">
        <v>18</v>
      </c>
      <c r="AO21" s="19" t="s">
        <v>35</v>
      </c>
      <c r="AR21" s="19"/>
    </row>
    <row r="22" spans="4:44" ht="13.5" customHeight="1" x14ac:dyDescent="0.35">
      <c r="D22" s="3"/>
      <c r="E22" s="21"/>
      <c r="F22" s="21"/>
      <c r="G22" s="21"/>
      <c r="H22" s="21"/>
      <c r="I22" s="21"/>
      <c r="J22" s="7"/>
      <c r="K22" s="10"/>
      <c r="L22" s="10"/>
      <c r="M22" s="15"/>
      <c r="N22" s="15"/>
      <c r="P22" s="4"/>
      <c r="S22" s="19">
        <v>18</v>
      </c>
      <c r="T22" s="19" t="s">
        <v>102</v>
      </c>
      <c r="U22" s="67">
        <f>VLOOKUP($G$4,Data!$A$4:$AH$84,2+Front!$S22)</f>
        <v>5098</v>
      </c>
      <c r="V22" s="67">
        <f>VLOOKUP($N$4,Data!$A$4:$AH$84,2+Front!$S22)</f>
        <v>160854</v>
      </c>
      <c r="W22" s="61"/>
      <c r="X22" s="61"/>
      <c r="Y22" s="61"/>
      <c r="Z22" s="62"/>
      <c r="AA22" s="62"/>
      <c r="AB22" s="61"/>
      <c r="AC22" s="61"/>
      <c r="AD22" s="61"/>
      <c r="AE22" s="61"/>
      <c r="AN22" s="19">
        <v>19</v>
      </c>
      <c r="AO22" s="19" t="s">
        <v>35</v>
      </c>
      <c r="AR22" s="19"/>
    </row>
    <row r="23" spans="4:44" ht="13.5" customHeight="1" x14ac:dyDescent="0.35">
      <c r="D23" s="3"/>
      <c r="E23" s="21"/>
      <c r="F23" s="21"/>
      <c r="G23" s="21"/>
      <c r="H23" s="21"/>
      <c r="I23" s="21"/>
      <c r="J23" s="7"/>
      <c r="K23" s="7"/>
      <c r="M23" s="14"/>
      <c r="N23" s="14"/>
      <c r="P23" s="4"/>
      <c r="S23" s="19">
        <v>19</v>
      </c>
      <c r="T23" s="19" t="s">
        <v>103</v>
      </c>
      <c r="U23" s="67">
        <f>VLOOKUP($G$4,Data!$A$4:$AH$84,2+Front!$S23)</f>
        <v>1508</v>
      </c>
      <c r="V23" s="67">
        <f>VLOOKUP($N$4,Data!$A$4:$AH$84,2+Front!$S23)</f>
        <v>39321</v>
      </c>
      <c r="W23" s="61"/>
      <c r="X23" s="61"/>
      <c r="Y23" s="61"/>
      <c r="Z23" s="62"/>
      <c r="AA23" s="62"/>
      <c r="AB23" s="61"/>
      <c r="AC23" s="61"/>
      <c r="AD23" s="61"/>
      <c r="AE23" s="61"/>
      <c r="AN23" s="19">
        <v>20</v>
      </c>
      <c r="AO23" s="19" t="s">
        <v>35</v>
      </c>
      <c r="AR23" s="19"/>
    </row>
    <row r="24" spans="4:44" ht="13.5" customHeight="1" x14ac:dyDescent="0.35">
      <c r="D24" s="3"/>
      <c r="E24" s="21"/>
      <c r="F24" s="21"/>
      <c r="G24" s="21"/>
      <c r="H24" s="21"/>
      <c r="I24" s="21"/>
      <c r="J24" s="7"/>
      <c r="N24" s="14"/>
      <c r="P24" s="4"/>
      <c r="S24" s="19">
        <v>20</v>
      </c>
      <c r="T24" s="19" t="s">
        <v>104</v>
      </c>
      <c r="U24" s="67">
        <f>VLOOKUP($G$4,Data!$A$4:$AH$84,2+Front!$S24)</f>
        <v>1805</v>
      </c>
      <c r="V24" s="67">
        <f>VLOOKUP($N$4,Data!$A$4:$AH$84,2+Front!$S24)</f>
        <v>57411</v>
      </c>
      <c r="W24" s="61"/>
      <c r="X24" s="61"/>
      <c r="Y24" s="61"/>
      <c r="Z24" s="62"/>
      <c r="AA24" s="62"/>
      <c r="AB24" s="61"/>
      <c r="AC24" s="61"/>
      <c r="AD24" s="61"/>
      <c r="AE24" s="61"/>
      <c r="AN24" s="19">
        <v>21</v>
      </c>
      <c r="AO24" s="19" t="s">
        <v>32</v>
      </c>
      <c r="AR24" s="19"/>
    </row>
    <row r="25" spans="4:44" ht="13.5" customHeight="1" x14ac:dyDescent="0.35">
      <c r="D25" s="3"/>
      <c r="E25" s="21"/>
      <c r="F25" s="21"/>
      <c r="G25" s="21"/>
      <c r="H25" s="21"/>
      <c r="I25" s="21"/>
      <c r="J25" s="7"/>
      <c r="N25" s="14"/>
      <c r="P25" s="4"/>
      <c r="S25" s="19">
        <v>21</v>
      </c>
      <c r="T25" s="19" t="s">
        <v>105</v>
      </c>
      <c r="U25" s="67">
        <f>VLOOKUP($G$4,Data!$A$4:$AH$84,2+Front!$S25)</f>
        <v>9499</v>
      </c>
      <c r="V25" s="67">
        <f>VLOOKUP($N$4,Data!$A$4:$AH$84,2+Front!$S25)</f>
        <v>390463</v>
      </c>
      <c r="W25" s="61"/>
      <c r="X25" s="61"/>
      <c r="Y25" s="61"/>
      <c r="Z25" s="62"/>
      <c r="AA25" s="62"/>
      <c r="AB25" s="61"/>
      <c r="AC25" s="61"/>
      <c r="AD25" s="61"/>
      <c r="AE25" s="61"/>
      <c r="AN25" s="19">
        <v>22</v>
      </c>
      <c r="AO25" s="19" t="s">
        <v>33</v>
      </c>
      <c r="AR25" s="19"/>
    </row>
    <row r="26" spans="4:44" ht="13.5" customHeight="1" x14ac:dyDescent="0.35">
      <c r="D26" s="3"/>
      <c r="E26" s="7"/>
      <c r="F26" s="7"/>
      <c r="G26" s="7"/>
      <c r="H26" s="7"/>
      <c r="I26" s="7"/>
      <c r="J26" s="7"/>
      <c r="N26" s="14"/>
      <c r="P26" s="4"/>
      <c r="S26" s="19">
        <v>22</v>
      </c>
      <c r="T26" s="19" t="s">
        <v>106</v>
      </c>
      <c r="U26" s="67">
        <f>VLOOKUP($G$4,Data!$A$4:$AH$84,2+Front!$S26)</f>
        <v>1505</v>
      </c>
      <c r="V26" s="67">
        <f>VLOOKUP($N$4,Data!$A$4:$AH$84,2+Front!$S26)</f>
        <v>39690</v>
      </c>
      <c r="W26" s="61"/>
      <c r="X26" s="61"/>
      <c r="Y26" s="61"/>
      <c r="Z26" s="62"/>
      <c r="AA26" s="62"/>
      <c r="AB26" s="61"/>
      <c r="AC26" s="61"/>
      <c r="AD26" s="61"/>
      <c r="AE26" s="61"/>
      <c r="AN26" s="19">
        <v>23</v>
      </c>
      <c r="AO26" s="19" t="s">
        <v>34</v>
      </c>
      <c r="AR26" s="19"/>
    </row>
    <row r="27" spans="4:44" ht="13.5" customHeight="1" x14ac:dyDescent="0.35">
      <c r="D27" s="3"/>
      <c r="E27" s="21"/>
      <c r="F27" s="21"/>
      <c r="G27" s="21"/>
      <c r="H27" s="21"/>
      <c r="I27" s="21"/>
      <c r="P27" s="4"/>
      <c r="S27" s="19">
        <v>23</v>
      </c>
      <c r="T27" s="19" t="s">
        <v>107</v>
      </c>
      <c r="U27" s="64">
        <f>VLOOKUP($G$4,Data!$A$4:$AH$84,2+Front!$S27)</f>
        <v>6.0566220205174233</v>
      </c>
      <c r="V27" s="64">
        <f>VLOOKUP($N$4,Data!$A$4:$AH$84,2+Front!$S27)</f>
        <v>6.9265609754684636</v>
      </c>
      <c r="W27" s="61"/>
      <c r="X27" s="61"/>
      <c r="Y27" s="61"/>
      <c r="Z27" s="63" t="str">
        <f>$Z$4</f>
        <v>Greater Dandenong</v>
      </c>
      <c r="AA27" s="63" t="str">
        <f>$Z$4</f>
        <v>Greater Dandenong</v>
      </c>
      <c r="AB27" s="61"/>
      <c r="AC27" s="61"/>
      <c r="AD27" s="61"/>
      <c r="AE27" s="61"/>
      <c r="AN27" s="19">
        <v>24</v>
      </c>
      <c r="AO27" s="19" t="s">
        <v>35</v>
      </c>
      <c r="AR27" s="19"/>
    </row>
    <row r="28" spans="4:44" ht="13.5" customHeight="1" x14ac:dyDescent="0.35">
      <c r="D28" s="3"/>
      <c r="E28" s="21"/>
      <c r="F28" s="21"/>
      <c r="G28" s="21"/>
      <c r="H28" s="21"/>
      <c r="I28" s="21"/>
      <c r="P28" s="4"/>
      <c r="S28" s="19">
        <v>24</v>
      </c>
      <c r="T28" s="19" t="s">
        <v>108</v>
      </c>
      <c r="U28" s="64">
        <f>VLOOKUP($G$4,Data!$A$4:$AH$84,2+Front!$S28)</f>
        <v>6.4200699084111328</v>
      </c>
      <c r="V28" s="64">
        <f>VLOOKUP($N$4,Data!$A$4:$AH$84,2+Front!$S28)</f>
        <v>7.8254630438038904</v>
      </c>
      <c r="W28" s="61"/>
      <c r="X28" s="61"/>
      <c r="Y28" s="61">
        <v>3</v>
      </c>
      <c r="Z28" s="65">
        <f>VLOOKUP($G$4,Data!$A$4:$AH$84,2+Front!$Y28)</f>
        <v>19.967739999999999</v>
      </c>
      <c r="AA28" s="65">
        <f>VLOOKUP($N$4,Data!$A$4:$AH$84,2+Front!$Y28)</f>
        <v>16.79561</v>
      </c>
      <c r="AB28" s="61"/>
      <c r="AC28" s="61"/>
      <c r="AD28" s="61"/>
      <c r="AE28" s="61"/>
      <c r="AN28" s="19">
        <v>25</v>
      </c>
      <c r="AO28" s="19" t="s">
        <v>35</v>
      </c>
      <c r="AR28" s="19"/>
    </row>
    <row r="29" spans="4:44" ht="13.5" customHeight="1" x14ac:dyDescent="0.35">
      <c r="D29" s="3"/>
      <c r="E29" s="21"/>
      <c r="F29" s="21"/>
      <c r="G29" s="21"/>
      <c r="H29" s="21"/>
      <c r="I29" s="21"/>
      <c r="P29" s="4"/>
      <c r="S29" s="19">
        <v>25</v>
      </c>
      <c r="T29" s="19" t="s">
        <v>109</v>
      </c>
      <c r="U29" s="64">
        <f>VLOOKUP($G$4,Data!$A$4:$AH$84,2+Front!$S29)</f>
        <v>1.89435360003034</v>
      </c>
      <c r="V29" s="64">
        <f>VLOOKUP($N$4,Data!$A$4:$AH$84,2+Front!$S29)</f>
        <v>2.4872285894222181</v>
      </c>
      <c r="W29" s="61"/>
      <c r="X29" s="61"/>
      <c r="Y29" s="61"/>
      <c r="Z29" s="62"/>
      <c r="AA29" s="62"/>
      <c r="AB29" s="61"/>
      <c r="AC29" s="61"/>
      <c r="AD29" s="61"/>
      <c r="AE29" s="61"/>
      <c r="AN29" s="19">
        <v>26</v>
      </c>
      <c r="AO29" s="19" t="s">
        <v>35</v>
      </c>
      <c r="AR29" s="19"/>
    </row>
    <row r="30" spans="4:44" ht="13.5" customHeight="1" thickBot="1" x14ac:dyDescent="0.4">
      <c r="D30" s="3"/>
      <c r="E30" s="21"/>
      <c r="F30" s="21"/>
      <c r="G30" s="21"/>
      <c r="H30" s="21"/>
      <c r="I30" s="21"/>
      <c r="K30" s="48" t="s">
        <v>149</v>
      </c>
      <c r="P30" s="4"/>
      <c r="S30" s="19">
        <v>26</v>
      </c>
      <c r="T30" s="19" t="s">
        <v>110</v>
      </c>
      <c r="U30" s="64">
        <f>VLOOKUP($G$4,Data!$A$4:$AH$84,2+Front!$S30)</f>
        <v>0.83687826708047053</v>
      </c>
      <c r="V30" s="64">
        <f>VLOOKUP($N$4,Data!$A$4:$AH$84,2+Front!$S30)</f>
        <v>0.67539721093744176</v>
      </c>
      <c r="W30" s="61"/>
      <c r="X30" s="61"/>
      <c r="Y30" s="61"/>
      <c r="Z30" s="62"/>
      <c r="AA30" s="62"/>
      <c r="AB30" s="61"/>
      <c r="AC30" s="61"/>
      <c r="AD30" s="61"/>
      <c r="AE30" s="61"/>
      <c r="AN30" s="19">
        <v>27</v>
      </c>
      <c r="AO30" s="19" t="s">
        <v>35</v>
      </c>
      <c r="AR30" s="19"/>
    </row>
    <row r="31" spans="4:44" ht="18" customHeight="1" x14ac:dyDescent="0.35">
      <c r="D31" s="3"/>
      <c r="E31" s="49" t="s">
        <v>122</v>
      </c>
      <c r="F31" s="50"/>
      <c r="G31" s="50"/>
      <c r="H31" s="50"/>
      <c r="I31" s="50"/>
      <c r="P31" s="4"/>
      <c r="S31" s="19">
        <v>27</v>
      </c>
      <c r="T31" s="19" t="s">
        <v>111</v>
      </c>
      <c r="U31" s="64">
        <f>VLOOKUP($G$4,Data!$A$4:$AH$84,2+Front!$S31)</f>
        <v>6.1071886831808957</v>
      </c>
      <c r="V31" s="64">
        <f>VLOOKUP($N$4,Data!$A$4:$AH$84,2+Front!$S31)</f>
        <v>4.473883261900605</v>
      </c>
      <c r="W31" s="61"/>
      <c r="X31" s="61"/>
      <c r="Y31" s="61"/>
      <c r="Z31" s="62"/>
      <c r="AA31" s="62"/>
      <c r="AB31" s="61"/>
      <c r="AC31" s="61"/>
      <c r="AD31" s="61"/>
      <c r="AE31" s="61"/>
      <c r="AN31" s="19">
        <v>28</v>
      </c>
      <c r="AO31" s="19" t="s">
        <v>35</v>
      </c>
      <c r="AR31" s="19"/>
    </row>
    <row r="32" spans="4:44" ht="13.5" customHeight="1" x14ac:dyDescent="0.35">
      <c r="D32" s="3"/>
      <c r="E32" s="48" t="s">
        <v>154</v>
      </c>
      <c r="P32" s="4"/>
      <c r="S32" s="19">
        <v>28</v>
      </c>
      <c r="T32" s="19" t="s">
        <v>112</v>
      </c>
      <c r="U32" s="64">
        <f>VLOOKUP($G$4,Data!$A$4:$AH$84,2+Front!$S32)</f>
        <v>3.2223605782297873</v>
      </c>
      <c r="V32" s="64">
        <f>VLOOKUP($N$4,Data!$A$4:$AH$84,2+Front!$S32)</f>
        <v>3.3279320866329072</v>
      </c>
      <c r="W32" s="61"/>
      <c r="X32" s="61"/>
      <c r="Y32" s="61"/>
      <c r="Z32" s="62"/>
      <c r="AA32" s="62"/>
      <c r="AB32" s="61"/>
      <c r="AC32" s="61"/>
      <c r="AD32" s="61"/>
      <c r="AE32" s="61"/>
      <c r="AN32" s="19">
        <v>29</v>
      </c>
      <c r="AO32" s="19" t="s">
        <v>35</v>
      </c>
      <c r="AR32" s="19"/>
    </row>
    <row r="33" spans="4:44" ht="13.5" customHeight="1" x14ac:dyDescent="0.35">
      <c r="D33" s="3"/>
      <c r="P33" s="4"/>
      <c r="S33" s="19">
        <v>29</v>
      </c>
      <c r="T33" s="19" t="s">
        <v>113</v>
      </c>
      <c r="U33" s="64">
        <f>VLOOKUP($G$4,Data!$A$4:$AH$84,2+Front!$S33)</f>
        <v>0.9531815912064574</v>
      </c>
      <c r="V33" s="64">
        <f>VLOOKUP($N$4,Data!$A$4:$AH$84,2+Front!$S33)</f>
        <v>0.81351795776600255</v>
      </c>
      <c r="W33" s="61"/>
      <c r="X33" s="61"/>
      <c r="Y33" s="61"/>
      <c r="Z33" s="62"/>
      <c r="AA33" s="62"/>
      <c r="AB33" s="61"/>
      <c r="AC33" s="61"/>
      <c r="AD33" s="61"/>
      <c r="AE33" s="61"/>
      <c r="AN33" s="19">
        <v>30</v>
      </c>
      <c r="AO33" s="19" t="s">
        <v>35</v>
      </c>
      <c r="AR33" s="19"/>
    </row>
    <row r="34" spans="4:44" ht="13.5" customHeight="1" x14ac:dyDescent="0.35">
      <c r="D34" s="3"/>
      <c r="P34" s="4"/>
      <c r="S34" s="19">
        <v>30</v>
      </c>
      <c r="T34" s="19" t="s">
        <v>114</v>
      </c>
      <c r="U34" s="64">
        <f>VLOOKUP($G$4,Data!$A$4:$AH$84,2+Front!$S34)</f>
        <v>1.1409103263445992</v>
      </c>
      <c r="V34" s="64">
        <f>VLOOKUP($N$4,Data!$A$4:$AH$84,2+Front!$S34)</f>
        <v>1.1877846309428541</v>
      </c>
      <c r="W34" s="61"/>
      <c r="X34" s="61"/>
      <c r="Y34" s="61"/>
      <c r="Z34" s="62"/>
      <c r="AA34" s="62"/>
      <c r="AB34" s="61"/>
      <c r="AC34" s="61"/>
      <c r="AD34" s="61"/>
      <c r="AE34" s="61"/>
      <c r="AN34" s="19">
        <v>31</v>
      </c>
      <c r="AO34" s="19" t="s">
        <v>32</v>
      </c>
      <c r="AR34" s="19"/>
    </row>
    <row r="35" spans="4:44" ht="21" customHeight="1" x14ac:dyDescent="0.55000000000000004">
      <c r="D35" s="52"/>
      <c r="E35" s="51"/>
      <c r="K35" s="21"/>
      <c r="L35" s="21"/>
      <c r="M35" s="21"/>
      <c r="N35" s="21"/>
      <c r="O35" s="21"/>
      <c r="P35" s="53"/>
      <c r="S35" s="19">
        <v>31</v>
      </c>
      <c r="T35" s="19" t="s">
        <v>115</v>
      </c>
      <c r="U35" s="64">
        <f>VLOOKUP($G$4,Data!$A$4:$AH$84,2+Front!$S35)</f>
        <v>6.004159108004071</v>
      </c>
      <c r="V35" s="64">
        <f>VLOOKUP($N$4,Data!$A$4:$AH$84,2+Front!$S35)</f>
        <v>8.0783464902516879</v>
      </c>
      <c r="W35" s="61"/>
      <c r="X35" s="61"/>
      <c r="Y35" s="61"/>
      <c r="Z35" s="62"/>
      <c r="AA35" s="62"/>
      <c r="AB35" s="61"/>
      <c r="AC35" s="61"/>
      <c r="AD35" s="61"/>
      <c r="AE35" s="61"/>
      <c r="AR35" s="19"/>
    </row>
    <row r="36" spans="4:44" ht="13.5" customHeight="1" x14ac:dyDescent="0.35">
      <c r="D36" s="3"/>
      <c r="E36" s="12"/>
      <c r="F36" s="12"/>
      <c r="G36" s="12"/>
      <c r="I36" s="11"/>
      <c r="J36" s="15"/>
      <c r="K36" s="21"/>
      <c r="L36" s="21"/>
      <c r="M36" s="21"/>
      <c r="N36" s="21"/>
      <c r="O36" s="21"/>
      <c r="P36" s="4"/>
      <c r="S36" s="19">
        <v>32</v>
      </c>
      <c r="T36" s="19" t="s">
        <v>116</v>
      </c>
      <c r="U36" s="64">
        <f>VLOOKUP($G$4,Data!$A$4:$AH$84,2+Front!$S36)</f>
        <v>0.95128534135657716</v>
      </c>
      <c r="V36" s="64">
        <f>VLOOKUP($N$4,Data!$A$4:$AH$84,2+Front!$S36)</f>
        <v>0.82115225308951023</v>
      </c>
      <c r="W36" s="61"/>
      <c r="X36" s="61"/>
      <c r="Y36" s="61"/>
      <c r="Z36" s="62"/>
      <c r="AA36" s="62"/>
      <c r="AB36" s="61"/>
      <c r="AC36" s="61"/>
      <c r="AD36" s="61"/>
      <c r="AE36" s="61"/>
      <c r="AR36" s="19"/>
    </row>
    <row r="37" spans="4:44" ht="13.5" customHeight="1" x14ac:dyDescent="0.35">
      <c r="D37" s="3"/>
      <c r="E37" s="12"/>
      <c r="F37" s="12"/>
      <c r="G37" s="12"/>
      <c r="I37" s="15"/>
      <c r="J37" s="15"/>
      <c r="K37" s="21"/>
      <c r="L37" s="21"/>
      <c r="M37" s="21"/>
      <c r="N37" s="21"/>
      <c r="O37" s="21"/>
      <c r="P37" s="4"/>
      <c r="U37" s="61"/>
      <c r="V37" s="61"/>
      <c r="W37" s="61"/>
      <c r="X37" s="61"/>
      <c r="Y37" s="61"/>
      <c r="Z37" s="62"/>
      <c r="AA37" s="62"/>
      <c r="AB37" s="61"/>
      <c r="AC37" s="61"/>
      <c r="AD37" s="61"/>
      <c r="AE37" s="61"/>
      <c r="AR37" s="19"/>
    </row>
    <row r="38" spans="4:44" ht="13.5" customHeight="1" x14ac:dyDescent="0.35">
      <c r="D38" s="3"/>
      <c r="J38" s="12"/>
      <c r="K38" s="21"/>
      <c r="L38" s="21"/>
      <c r="M38" s="21"/>
      <c r="N38" s="21"/>
      <c r="O38" s="21"/>
      <c r="P38" s="4"/>
      <c r="U38" s="61"/>
      <c r="V38" s="61"/>
      <c r="W38" s="61"/>
      <c r="X38" s="61"/>
      <c r="Y38" s="61"/>
      <c r="Z38" s="62"/>
      <c r="AA38" s="62"/>
      <c r="AB38" s="61"/>
      <c r="AC38" s="61"/>
      <c r="AD38" s="61"/>
      <c r="AE38" s="61"/>
      <c r="AR38" s="19"/>
    </row>
    <row r="39" spans="4:44" ht="13.5" customHeight="1" x14ac:dyDescent="0.35">
      <c r="D39" s="3"/>
      <c r="J39" s="12"/>
      <c r="K39" s="21"/>
      <c r="L39" s="21"/>
      <c r="M39" s="21"/>
      <c r="N39" s="21"/>
      <c r="O39" s="21"/>
      <c r="P39" s="4"/>
      <c r="U39" s="61"/>
      <c r="V39" s="61"/>
      <c r="W39" s="61"/>
      <c r="X39" s="61"/>
      <c r="Y39" s="61"/>
      <c r="Z39" s="63" t="str">
        <f>$Z$4</f>
        <v>Greater Dandenong</v>
      </c>
      <c r="AA39" s="63" t="str">
        <f>$Z$4</f>
        <v>Greater Dandenong</v>
      </c>
      <c r="AB39" s="61"/>
      <c r="AC39" s="61"/>
      <c r="AD39" s="61"/>
      <c r="AE39" s="61"/>
      <c r="AR39" s="19"/>
    </row>
    <row r="40" spans="4:44" ht="13.5" customHeight="1" x14ac:dyDescent="0.35">
      <c r="D40" s="3"/>
      <c r="J40" s="12"/>
      <c r="K40" s="21"/>
      <c r="L40" s="21"/>
      <c r="M40" s="21"/>
      <c r="N40" s="21"/>
      <c r="O40" s="21"/>
      <c r="P40" s="4"/>
      <c r="U40" s="61"/>
      <c r="V40" s="61"/>
      <c r="W40" s="61"/>
      <c r="X40" s="61"/>
      <c r="Y40" s="61">
        <v>4</v>
      </c>
      <c r="Z40" s="65">
        <f>VLOOKUP($G$4,Data!$A$4:$AH$84,2+Front!$Y40)</f>
        <v>53.71</v>
      </c>
      <c r="AA40" s="65">
        <f>VLOOKUP($N$4,Data!$A$4:$AH$84,2+Front!$Y40)</f>
        <v>51.010322580645159</v>
      </c>
      <c r="AB40" s="61"/>
      <c r="AC40" s="61"/>
      <c r="AD40" s="61"/>
      <c r="AE40" s="61"/>
      <c r="AR40" s="19"/>
    </row>
    <row r="41" spans="4:44" ht="13.5" customHeight="1" x14ac:dyDescent="0.35">
      <c r="D41" s="3"/>
      <c r="J41" s="12"/>
      <c r="K41" s="81" t="s">
        <v>153</v>
      </c>
      <c r="L41" s="81"/>
      <c r="M41" s="81"/>
      <c r="N41" s="81"/>
      <c r="O41" s="81"/>
      <c r="P41" s="4"/>
      <c r="U41" s="61"/>
      <c r="V41" s="61"/>
      <c r="W41" s="61"/>
      <c r="X41" s="61"/>
      <c r="Y41" s="61"/>
      <c r="Z41" s="62"/>
      <c r="AA41" s="62"/>
      <c r="AB41" s="61"/>
      <c r="AC41" s="61"/>
      <c r="AD41" s="61"/>
      <c r="AE41" s="61"/>
      <c r="AR41" s="19"/>
    </row>
    <row r="42" spans="4:44" ht="13.5" customHeight="1" x14ac:dyDescent="0.35">
      <c r="D42" s="3"/>
      <c r="K42" s="81"/>
      <c r="L42" s="81"/>
      <c r="M42" s="81"/>
      <c r="N42" s="81"/>
      <c r="O42" s="81"/>
      <c r="P42" s="4"/>
      <c r="U42" s="61"/>
      <c r="V42" s="61"/>
      <c r="W42" s="61"/>
      <c r="X42" s="61"/>
      <c r="Y42" s="61"/>
      <c r="Z42" s="62"/>
      <c r="AA42" s="62"/>
      <c r="AB42" s="61"/>
      <c r="AC42" s="61"/>
      <c r="AD42" s="61"/>
      <c r="AE42" s="61"/>
      <c r="AR42" s="19"/>
    </row>
    <row r="43" spans="4:44" ht="13.5" customHeight="1" x14ac:dyDescent="0.35">
      <c r="D43" s="3"/>
      <c r="K43" s="21"/>
      <c r="L43" s="21"/>
      <c r="M43" s="21"/>
      <c r="N43" s="21"/>
      <c r="O43" s="21"/>
      <c r="P43" s="4"/>
      <c r="U43" s="61"/>
      <c r="V43" s="61"/>
      <c r="W43" s="61"/>
      <c r="X43" s="61"/>
      <c r="Y43" s="61"/>
      <c r="Z43" s="62"/>
      <c r="AA43" s="62"/>
      <c r="AB43" s="61"/>
      <c r="AC43" s="61"/>
      <c r="AD43" s="61"/>
      <c r="AE43" s="61"/>
      <c r="AR43" s="19"/>
    </row>
    <row r="44" spans="4:44" ht="13.5" customHeight="1" x14ac:dyDescent="0.35">
      <c r="D44" s="3"/>
      <c r="K44" s="21"/>
      <c r="L44" s="21"/>
      <c r="M44" s="21"/>
      <c r="N44" s="21"/>
      <c r="O44" s="21"/>
      <c r="P44" s="4"/>
      <c r="U44" s="61"/>
      <c r="V44" s="61"/>
      <c r="W44" s="61"/>
      <c r="X44" s="61"/>
      <c r="Y44" s="61"/>
      <c r="Z44" s="62"/>
      <c r="AA44" s="62"/>
      <c r="AB44" s="61"/>
      <c r="AC44" s="61"/>
      <c r="AD44" s="61"/>
      <c r="AE44" s="61"/>
      <c r="AR44" s="19"/>
    </row>
    <row r="45" spans="4:44" ht="13.5" customHeight="1" x14ac:dyDescent="0.35">
      <c r="D45" s="3"/>
      <c r="E45" s="48" t="s">
        <v>155</v>
      </c>
      <c r="K45" s="21"/>
      <c r="L45" s="21"/>
      <c r="M45" s="21"/>
      <c r="N45" s="21"/>
      <c r="O45" s="21"/>
      <c r="P45" s="4"/>
      <c r="U45" s="61"/>
      <c r="V45" s="61"/>
      <c r="W45" s="61"/>
      <c r="X45" s="61"/>
      <c r="Y45" s="61"/>
      <c r="Z45" s="62"/>
      <c r="AA45" s="62"/>
      <c r="AB45" s="61"/>
      <c r="AC45" s="61"/>
      <c r="AD45" s="61"/>
      <c r="AE45" s="61"/>
      <c r="AR45" s="19"/>
    </row>
    <row r="46" spans="4:44" ht="13.5" customHeight="1" x14ac:dyDescent="0.35">
      <c r="D46" s="3"/>
      <c r="K46" s="21"/>
      <c r="L46" s="21"/>
      <c r="M46" s="21"/>
      <c r="N46" s="21"/>
      <c r="O46" s="21"/>
      <c r="P46" s="4"/>
      <c r="U46" s="61"/>
      <c r="V46" s="61"/>
      <c r="W46" s="61"/>
      <c r="X46" s="61"/>
      <c r="Y46" s="61"/>
      <c r="Z46" s="62"/>
      <c r="AA46" s="62"/>
      <c r="AB46" s="61"/>
      <c r="AC46" s="61"/>
      <c r="AD46" s="61"/>
      <c r="AE46" s="61"/>
      <c r="AR46" s="19"/>
    </row>
    <row r="47" spans="4:44" ht="13.5" customHeight="1" x14ac:dyDescent="0.35">
      <c r="D47" s="3"/>
      <c r="K47" s="21"/>
      <c r="L47" s="21"/>
      <c r="M47" s="21"/>
      <c r="N47" s="21"/>
      <c r="O47" s="21"/>
      <c r="P47" s="4"/>
      <c r="U47" s="61"/>
      <c r="V47" s="61"/>
      <c r="W47" s="61"/>
      <c r="X47" s="61"/>
      <c r="Y47" s="61"/>
      <c r="Z47" s="62"/>
      <c r="AA47" s="62"/>
      <c r="AB47" s="61"/>
      <c r="AC47" s="61"/>
      <c r="AD47" s="61"/>
      <c r="AE47" s="61"/>
      <c r="AR47" s="19"/>
    </row>
    <row r="48" spans="4:44" ht="13.5" customHeight="1" x14ac:dyDescent="0.35">
      <c r="D48" s="3"/>
      <c r="P48" s="4"/>
      <c r="U48" s="61"/>
      <c r="V48" s="61"/>
      <c r="W48" s="61"/>
      <c r="X48" s="61"/>
      <c r="Y48" s="61"/>
      <c r="Z48" s="62"/>
      <c r="AA48" s="62"/>
      <c r="AB48" s="61"/>
      <c r="AC48" s="61"/>
      <c r="AD48" s="61"/>
      <c r="AE48" s="61"/>
      <c r="AR48" s="19"/>
    </row>
    <row r="49" spans="4:44" ht="13.5" customHeight="1" x14ac:dyDescent="0.35">
      <c r="D49" s="3"/>
      <c r="P49" s="4"/>
      <c r="U49" s="61"/>
      <c r="V49" s="61"/>
      <c r="W49" s="61"/>
      <c r="X49" s="61"/>
      <c r="Y49" s="61"/>
      <c r="Z49" s="62"/>
      <c r="AA49" s="62"/>
      <c r="AB49" s="61"/>
      <c r="AC49" s="61"/>
      <c r="AD49" s="61"/>
      <c r="AE49" s="61"/>
      <c r="AR49" s="19"/>
    </row>
    <row r="50" spans="4:44" ht="23.5" x14ac:dyDescent="0.55000000000000004">
      <c r="D50" s="3"/>
      <c r="E50" s="51"/>
      <c r="P50" s="4"/>
      <c r="U50" s="61"/>
      <c r="V50" s="61"/>
      <c r="W50" s="61"/>
      <c r="X50" s="61"/>
      <c r="Y50" s="61"/>
      <c r="Z50" s="62"/>
      <c r="AA50" s="62"/>
      <c r="AB50" s="61"/>
      <c r="AC50" s="61"/>
      <c r="AD50" s="61"/>
      <c r="AE50" s="61"/>
      <c r="AR50" s="19"/>
    </row>
    <row r="51" spans="4:44" ht="13.5" customHeight="1" thickBot="1" x14ac:dyDescent="0.4">
      <c r="D51" s="3"/>
      <c r="E51" s="21"/>
      <c r="F51" s="21"/>
      <c r="G51" s="21"/>
      <c r="H51" s="21"/>
      <c r="I51" s="21"/>
      <c r="J51" s="10"/>
      <c r="K51" s="10"/>
      <c r="M51" s="13"/>
      <c r="P51" s="4"/>
      <c r="U51" s="61"/>
      <c r="V51" s="61"/>
      <c r="W51" s="61"/>
      <c r="X51" s="61"/>
      <c r="Y51" s="61"/>
      <c r="Z51" s="63" t="str">
        <f>$Z$4</f>
        <v>Greater Dandenong</v>
      </c>
      <c r="AA51" s="63" t="str">
        <f>$Z$4</f>
        <v>Greater Dandenong</v>
      </c>
      <c r="AB51" s="61"/>
      <c r="AC51" s="61"/>
      <c r="AD51" s="61"/>
      <c r="AE51" s="61"/>
      <c r="AR51" s="19"/>
    </row>
    <row r="52" spans="4:44" ht="21" customHeight="1" x14ac:dyDescent="0.35">
      <c r="D52" s="3"/>
      <c r="E52" s="49" t="s">
        <v>123</v>
      </c>
      <c r="F52" s="50"/>
      <c r="G52" s="50"/>
      <c r="H52" s="50"/>
      <c r="I52" s="50"/>
      <c r="J52" s="69"/>
      <c r="K52" s="69"/>
      <c r="L52" s="56"/>
      <c r="M52" s="70"/>
      <c r="N52" s="71"/>
      <c r="O52" s="56"/>
      <c r="P52" s="4"/>
      <c r="U52" s="61"/>
      <c r="V52" s="61"/>
      <c r="W52" s="61"/>
      <c r="X52" s="61"/>
      <c r="Y52" s="61">
        <v>5</v>
      </c>
      <c r="Z52" s="65">
        <f>VLOOKUP($G$4,Data!$A$4:$AH$84,2+Front!$Y52)</f>
        <v>11.82</v>
      </c>
      <c r="AA52" s="65">
        <f>VLOOKUP($N$4,Data!$A$4:$AH$84,2+Front!$Y52)</f>
        <v>7.976286</v>
      </c>
      <c r="AB52" s="61"/>
      <c r="AC52" s="61"/>
      <c r="AD52" s="61"/>
      <c r="AE52" s="61"/>
      <c r="AR52" s="19"/>
    </row>
    <row r="53" spans="4:44" ht="13" customHeight="1" x14ac:dyDescent="0.35">
      <c r="D53" s="3"/>
      <c r="E53" s="75" t="s">
        <v>151</v>
      </c>
      <c r="F53" s="75"/>
      <c r="G53" s="75"/>
      <c r="H53" s="21"/>
      <c r="I53" s="75" t="s">
        <v>150</v>
      </c>
      <c r="J53" s="75"/>
      <c r="K53" s="75"/>
      <c r="L53" s="72" t="s">
        <v>152</v>
      </c>
      <c r="M53" s="6"/>
      <c r="P53" s="4"/>
      <c r="U53" s="61"/>
      <c r="V53" s="61"/>
      <c r="W53" s="61"/>
      <c r="X53" s="61"/>
      <c r="Y53" s="61"/>
      <c r="Z53" s="62"/>
      <c r="AA53" s="62"/>
      <c r="AB53" s="61"/>
      <c r="AC53" s="61"/>
      <c r="AD53" s="61"/>
      <c r="AE53" s="61"/>
      <c r="AR53" s="19"/>
    </row>
    <row r="54" spans="4:44" ht="13" customHeight="1" x14ac:dyDescent="0.35">
      <c r="D54" s="3"/>
      <c r="E54" s="21"/>
      <c r="F54" s="21"/>
      <c r="G54" s="21"/>
      <c r="H54" s="21"/>
      <c r="I54" s="21"/>
      <c r="J54" s="10"/>
      <c r="P54" s="4"/>
      <c r="U54" s="61"/>
      <c r="V54" s="61"/>
      <c r="W54" s="61"/>
      <c r="X54" s="61"/>
      <c r="Y54" s="61"/>
      <c r="Z54" s="62"/>
      <c r="AA54" s="62"/>
      <c r="AB54" s="61"/>
      <c r="AC54" s="61"/>
      <c r="AD54" s="61"/>
      <c r="AE54" s="61"/>
      <c r="AR54" s="19"/>
    </row>
    <row r="55" spans="4:44" ht="13" customHeight="1" x14ac:dyDescent="0.35">
      <c r="D55" s="3"/>
      <c r="E55" s="21"/>
      <c r="F55" s="21"/>
      <c r="G55" s="21"/>
      <c r="H55" s="21"/>
      <c r="I55" s="21"/>
      <c r="P55" s="4"/>
      <c r="U55" s="61"/>
      <c r="V55" s="61"/>
      <c r="W55" s="61"/>
      <c r="X55" s="61"/>
      <c r="Y55" s="61"/>
      <c r="Z55" s="62"/>
      <c r="AA55" s="62"/>
      <c r="AB55" s="61"/>
      <c r="AC55" s="61"/>
      <c r="AD55" s="61"/>
      <c r="AE55" s="61"/>
      <c r="AR55" s="19"/>
    </row>
    <row r="56" spans="4:44" ht="13" customHeight="1" x14ac:dyDescent="0.35">
      <c r="D56" s="3"/>
      <c r="P56" s="4"/>
      <c r="U56" s="61"/>
      <c r="V56" s="61"/>
      <c r="W56" s="61"/>
      <c r="X56" s="61"/>
      <c r="Y56" s="61"/>
      <c r="Z56" s="62"/>
      <c r="AA56" s="62"/>
      <c r="AB56" s="61"/>
      <c r="AC56" s="61"/>
      <c r="AD56" s="61"/>
      <c r="AE56" s="61"/>
      <c r="AR56" s="19"/>
    </row>
    <row r="57" spans="4:44" ht="13" customHeight="1" x14ac:dyDescent="0.35">
      <c r="D57" s="3"/>
      <c r="P57" s="4"/>
      <c r="U57" s="61"/>
      <c r="V57" s="61"/>
      <c r="W57" s="61"/>
      <c r="X57" s="61"/>
      <c r="Y57" s="61"/>
      <c r="Z57" s="62"/>
      <c r="AA57" s="62"/>
      <c r="AB57" s="61"/>
      <c r="AC57" s="61"/>
      <c r="AD57" s="61"/>
      <c r="AE57" s="61"/>
      <c r="AR57" s="19"/>
    </row>
    <row r="58" spans="4:44" ht="13" customHeight="1" x14ac:dyDescent="0.35">
      <c r="D58" s="3"/>
      <c r="E58" s="20"/>
      <c r="F58" s="20"/>
      <c r="G58" s="20"/>
      <c r="H58" s="20"/>
      <c r="I58" s="20"/>
      <c r="P58" s="4"/>
      <c r="U58" s="61"/>
      <c r="V58" s="61"/>
      <c r="W58" s="61"/>
      <c r="X58" s="61"/>
      <c r="Y58" s="61"/>
      <c r="Z58" s="62"/>
      <c r="AA58" s="62"/>
      <c r="AB58" s="61"/>
      <c r="AC58" s="61"/>
      <c r="AD58" s="61"/>
      <c r="AE58" s="61"/>
      <c r="AR58" s="19"/>
    </row>
    <row r="59" spans="4:44" ht="13" customHeight="1" x14ac:dyDescent="0.35">
      <c r="D59" s="3"/>
      <c r="E59" s="20"/>
      <c r="F59" s="20"/>
      <c r="G59" s="20"/>
      <c r="H59" s="20"/>
      <c r="I59" s="20"/>
      <c r="P59" s="4"/>
      <c r="U59" s="61"/>
      <c r="V59" s="61"/>
      <c r="W59" s="61"/>
      <c r="X59" s="61"/>
      <c r="Y59" s="61"/>
      <c r="Z59" s="62"/>
      <c r="AA59" s="62"/>
      <c r="AB59" s="61"/>
      <c r="AC59" s="61"/>
      <c r="AD59" s="61"/>
      <c r="AE59" s="61"/>
      <c r="AR59" s="19"/>
    </row>
    <row r="60" spans="4:44" ht="13" customHeight="1" x14ac:dyDescent="0.35">
      <c r="D60" s="3"/>
      <c r="E60" s="20"/>
      <c r="F60" s="20"/>
      <c r="G60" s="20"/>
      <c r="H60" s="20"/>
      <c r="I60" s="20"/>
      <c r="P60" s="4"/>
      <c r="U60" s="61"/>
      <c r="V60" s="61"/>
      <c r="W60" s="61"/>
      <c r="X60" s="61"/>
      <c r="Y60" s="61"/>
      <c r="Z60" s="62"/>
      <c r="AA60" s="62"/>
      <c r="AB60" s="61"/>
      <c r="AC60" s="61"/>
      <c r="AD60" s="61"/>
      <c r="AE60" s="61"/>
      <c r="AR60" s="19"/>
    </row>
    <row r="61" spans="4:44" ht="13" customHeight="1" x14ac:dyDescent="0.35">
      <c r="D61" s="3"/>
      <c r="E61" s="20"/>
      <c r="F61" s="20"/>
      <c r="G61" s="20"/>
      <c r="H61" s="20"/>
      <c r="I61" s="20"/>
      <c r="P61" s="4"/>
      <c r="U61" s="61"/>
      <c r="V61" s="61"/>
      <c r="W61" s="61"/>
      <c r="X61" s="61"/>
      <c r="Y61" s="61"/>
      <c r="Z61" s="62"/>
      <c r="AA61" s="62"/>
      <c r="AB61" s="61"/>
      <c r="AC61" s="61"/>
      <c r="AD61" s="61"/>
      <c r="AE61" s="61"/>
      <c r="AR61" s="19"/>
    </row>
    <row r="62" spans="4:44" ht="13" customHeight="1" x14ac:dyDescent="0.35">
      <c r="D62" s="3"/>
      <c r="E62" s="20"/>
      <c r="F62" s="20"/>
      <c r="G62" s="20"/>
      <c r="H62" s="20"/>
      <c r="I62" s="20"/>
      <c r="P62" s="4"/>
      <c r="U62" s="61"/>
      <c r="V62" s="61"/>
      <c r="W62" s="61"/>
      <c r="X62" s="61"/>
      <c r="Y62" s="61"/>
      <c r="Z62" s="62"/>
      <c r="AA62" s="62"/>
      <c r="AB62" s="61"/>
      <c r="AC62" s="61"/>
      <c r="AD62" s="61"/>
      <c r="AE62" s="61"/>
      <c r="AR62" s="19"/>
    </row>
    <row r="63" spans="4:44" ht="13" customHeight="1" x14ac:dyDescent="0.35">
      <c r="D63" s="3"/>
      <c r="E63" s="20"/>
      <c r="F63" s="20"/>
      <c r="G63" s="20"/>
      <c r="H63" s="20"/>
      <c r="I63" s="20"/>
      <c r="P63" s="4"/>
      <c r="U63" s="61"/>
      <c r="V63" s="61"/>
      <c r="W63" s="61"/>
      <c r="X63" s="61"/>
      <c r="Y63" s="61"/>
      <c r="Z63" s="63" t="str">
        <f>$Z$4</f>
        <v>Greater Dandenong</v>
      </c>
      <c r="AA63" s="63" t="str">
        <f>$Z$4</f>
        <v>Greater Dandenong</v>
      </c>
      <c r="AB63" s="61"/>
      <c r="AC63" s="61"/>
      <c r="AD63" s="61"/>
      <c r="AE63" s="61"/>
      <c r="AR63" s="19"/>
    </row>
    <row r="64" spans="4:44" ht="13" customHeight="1" x14ac:dyDescent="0.35">
      <c r="D64" s="8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9"/>
      <c r="U64" s="61"/>
      <c r="V64" s="61"/>
      <c r="W64" s="61"/>
      <c r="X64" s="61"/>
      <c r="Y64" s="61">
        <v>6</v>
      </c>
      <c r="Z64" s="65">
        <f>VLOOKUP($G$4,Data!$A$4:$AH$84,2+Front!$Y64)</f>
        <v>7.9093980000000004</v>
      </c>
      <c r="AA64" s="65">
        <f>VLOOKUP($N$4,Data!$A$4:$AH$84,2+Front!$Y64)</f>
        <v>13.115130000000001</v>
      </c>
      <c r="AB64" s="61"/>
      <c r="AC64" s="61"/>
      <c r="AD64" s="61"/>
      <c r="AE64" s="61"/>
      <c r="AR64" s="19"/>
    </row>
    <row r="65" spans="21:44" x14ac:dyDescent="0.35">
      <c r="U65" s="61"/>
      <c r="V65" s="61"/>
      <c r="W65" s="61"/>
      <c r="X65" s="61"/>
      <c r="Y65" s="61"/>
      <c r="Z65" s="62"/>
      <c r="AA65" s="62"/>
      <c r="AB65" s="61"/>
      <c r="AC65" s="61"/>
      <c r="AD65" s="61"/>
      <c r="AE65" s="61"/>
      <c r="AR65" s="19"/>
    </row>
    <row r="66" spans="21:44" x14ac:dyDescent="0.35">
      <c r="U66" s="61"/>
      <c r="V66" s="61"/>
      <c r="W66" s="61"/>
      <c r="X66" s="61"/>
      <c r="Y66" s="61"/>
      <c r="Z66" s="62"/>
      <c r="AA66" s="62"/>
      <c r="AB66" s="61"/>
      <c r="AC66" s="61"/>
      <c r="AD66" s="61"/>
      <c r="AE66" s="61"/>
      <c r="AR66" s="19"/>
    </row>
    <row r="67" spans="21:44" x14ac:dyDescent="0.35">
      <c r="U67" s="61"/>
      <c r="V67" s="61"/>
      <c r="W67" s="61"/>
      <c r="X67" s="61"/>
      <c r="Y67" s="61"/>
      <c r="Z67" s="62"/>
      <c r="AA67" s="62"/>
      <c r="AB67" s="61"/>
      <c r="AC67" s="61"/>
      <c r="AD67" s="61"/>
      <c r="AE67" s="61"/>
      <c r="AR67" s="19"/>
    </row>
    <row r="68" spans="21:44" x14ac:dyDescent="0.35">
      <c r="U68" s="61"/>
      <c r="V68" s="61"/>
      <c r="W68" s="61"/>
      <c r="X68" s="61"/>
      <c r="Y68" s="61"/>
      <c r="Z68" s="62"/>
      <c r="AA68" s="62"/>
      <c r="AB68" s="61"/>
      <c r="AC68" s="61"/>
      <c r="AD68" s="61"/>
      <c r="AE68" s="61"/>
      <c r="AR68" s="19"/>
    </row>
    <row r="69" spans="21:44" x14ac:dyDescent="0.35">
      <c r="U69" s="61"/>
      <c r="V69" s="61"/>
      <c r="W69" s="61"/>
      <c r="X69" s="61"/>
      <c r="Y69" s="61"/>
      <c r="Z69" s="62"/>
      <c r="AA69" s="62"/>
      <c r="AB69" s="61"/>
      <c r="AC69" s="61"/>
      <c r="AD69" s="61"/>
      <c r="AE69" s="61"/>
      <c r="AR69" s="19"/>
    </row>
    <row r="70" spans="21:44" x14ac:dyDescent="0.35">
      <c r="U70" s="61"/>
      <c r="V70" s="61"/>
      <c r="W70" s="61"/>
      <c r="X70" s="61"/>
      <c r="Y70" s="61"/>
      <c r="Z70" s="62"/>
      <c r="AA70" s="62"/>
      <c r="AB70" s="61"/>
      <c r="AC70" s="61"/>
      <c r="AD70" s="61"/>
      <c r="AE70" s="61"/>
      <c r="AR70" s="19"/>
    </row>
    <row r="71" spans="21:44" x14ac:dyDescent="0.35">
      <c r="U71" s="61"/>
      <c r="V71" s="61"/>
      <c r="W71" s="61"/>
      <c r="X71" s="61"/>
      <c r="Y71" s="61"/>
      <c r="Z71" s="62"/>
      <c r="AA71" s="62"/>
      <c r="AB71" s="61"/>
      <c r="AC71" s="61"/>
      <c r="AD71" s="61"/>
      <c r="AE71" s="61"/>
      <c r="AR71" s="19"/>
    </row>
    <row r="72" spans="21:44" x14ac:dyDescent="0.35">
      <c r="U72" s="61"/>
      <c r="V72" s="61"/>
      <c r="W72" s="61"/>
      <c r="X72" s="61"/>
      <c r="Y72" s="61"/>
      <c r="Z72" s="62"/>
      <c r="AA72" s="62"/>
      <c r="AB72" s="61"/>
      <c r="AC72" s="61"/>
      <c r="AD72" s="61"/>
      <c r="AE72" s="61"/>
      <c r="AR72" s="19"/>
    </row>
    <row r="73" spans="21:44" x14ac:dyDescent="0.35">
      <c r="U73" s="61"/>
      <c r="V73" s="61"/>
      <c r="W73" s="61"/>
      <c r="X73" s="61"/>
      <c r="Y73" s="61"/>
      <c r="Z73" s="62"/>
      <c r="AA73" s="62"/>
      <c r="AB73" s="61"/>
      <c r="AC73" s="61"/>
      <c r="AD73" s="61"/>
      <c r="AE73" s="61"/>
      <c r="AR73" s="19"/>
    </row>
    <row r="74" spans="21:44" x14ac:dyDescent="0.35">
      <c r="U74" s="61"/>
      <c r="V74" s="61"/>
      <c r="W74" s="61"/>
      <c r="X74" s="61"/>
      <c r="Y74" s="61"/>
      <c r="Z74" s="62"/>
      <c r="AA74" s="62"/>
      <c r="AB74" s="61"/>
      <c r="AC74" s="61"/>
      <c r="AD74" s="61"/>
      <c r="AE74" s="61"/>
      <c r="AR74" s="19"/>
    </row>
    <row r="75" spans="21:44" x14ac:dyDescent="0.35">
      <c r="U75" s="61"/>
      <c r="V75" s="61"/>
      <c r="W75" s="61"/>
      <c r="X75" s="61"/>
      <c r="Y75" s="61"/>
      <c r="Z75" s="63" t="str">
        <f>$Z$4</f>
        <v>Greater Dandenong</v>
      </c>
      <c r="AA75" s="63" t="str">
        <f>$Z$4</f>
        <v>Greater Dandenong</v>
      </c>
      <c r="AB75" s="61"/>
      <c r="AC75" s="61"/>
      <c r="AD75" s="61"/>
      <c r="AE75" s="61"/>
      <c r="AR75" s="19"/>
    </row>
    <row r="76" spans="21:44" x14ac:dyDescent="0.35">
      <c r="U76" s="61"/>
      <c r="V76" s="61"/>
      <c r="W76" s="61"/>
      <c r="X76" s="61"/>
      <c r="Y76" s="61">
        <v>7</v>
      </c>
      <c r="Z76" s="65">
        <f>VLOOKUP($G$4,Data!$A$4:$AH$84,2+Front!$Y76)</f>
        <v>13.169499999999999</v>
      </c>
      <c r="AA76" s="65">
        <f>VLOOKUP($N$4,Data!$A$4:$AH$84,2+Front!$Y76)</f>
        <v>9.9514759999999995</v>
      </c>
      <c r="AB76" s="61"/>
      <c r="AC76" s="61"/>
      <c r="AD76" s="61"/>
      <c r="AE76" s="61"/>
      <c r="AR76" s="19"/>
    </row>
    <row r="77" spans="21:44" x14ac:dyDescent="0.35">
      <c r="U77" s="61"/>
      <c r="V77" s="61"/>
      <c r="W77" s="61"/>
      <c r="X77" s="61"/>
      <c r="Y77" s="61"/>
      <c r="Z77" s="62"/>
      <c r="AA77" s="62"/>
      <c r="AB77" s="61"/>
      <c r="AC77" s="61"/>
      <c r="AD77" s="61"/>
      <c r="AE77" s="61"/>
      <c r="AR77" s="19"/>
    </row>
    <row r="78" spans="21:44" x14ac:dyDescent="0.35">
      <c r="U78" s="61"/>
      <c r="V78" s="61"/>
      <c r="W78" s="61"/>
      <c r="X78" s="61"/>
      <c r="Y78" s="61"/>
      <c r="Z78" s="62"/>
      <c r="AA78" s="62"/>
      <c r="AB78" s="61"/>
      <c r="AC78" s="61"/>
      <c r="AD78" s="61"/>
      <c r="AE78" s="61"/>
      <c r="AR78" s="19"/>
    </row>
    <row r="79" spans="21:44" x14ac:dyDescent="0.35">
      <c r="U79" s="61"/>
      <c r="V79" s="61"/>
      <c r="W79" s="61"/>
      <c r="X79" s="61"/>
      <c r="Y79" s="61"/>
      <c r="Z79" s="62"/>
      <c r="AA79" s="62"/>
      <c r="AB79" s="61"/>
      <c r="AC79" s="61"/>
      <c r="AD79" s="61"/>
      <c r="AE79" s="61"/>
      <c r="AR79" s="19"/>
    </row>
    <row r="80" spans="21:44" x14ac:dyDescent="0.35">
      <c r="U80" s="61"/>
      <c r="V80" s="61"/>
      <c r="W80" s="61"/>
      <c r="X80" s="61"/>
      <c r="Y80" s="61"/>
      <c r="Z80" s="62"/>
      <c r="AA80" s="62"/>
      <c r="AB80" s="61"/>
      <c r="AC80" s="61"/>
      <c r="AD80" s="61"/>
      <c r="AE80" s="61"/>
      <c r="AR80" s="19"/>
    </row>
    <row r="81" spans="21:44" x14ac:dyDescent="0.35">
      <c r="U81" s="61"/>
      <c r="V81" s="61"/>
      <c r="W81" s="61"/>
      <c r="X81" s="61"/>
      <c r="Y81" s="61"/>
      <c r="Z81" s="62"/>
      <c r="AA81" s="62"/>
      <c r="AB81" s="61"/>
      <c r="AC81" s="61"/>
      <c r="AD81" s="61"/>
      <c r="AE81" s="61"/>
      <c r="AR81" s="19"/>
    </row>
    <row r="82" spans="21:44" x14ac:dyDescent="0.35">
      <c r="U82" s="61"/>
      <c r="V82" s="61"/>
      <c r="W82" s="61"/>
      <c r="X82" s="61"/>
      <c r="Y82" s="61"/>
      <c r="Z82" s="62"/>
      <c r="AA82" s="62"/>
      <c r="AB82" s="61"/>
      <c r="AC82" s="61"/>
      <c r="AD82" s="61"/>
      <c r="AE82" s="61"/>
      <c r="AR82" s="19"/>
    </row>
    <row r="83" spans="21:44" x14ac:dyDescent="0.35">
      <c r="U83" s="61"/>
      <c r="V83" s="61"/>
      <c r="W83" s="61"/>
      <c r="X83" s="61"/>
      <c r="Y83" s="61"/>
      <c r="Z83" s="62"/>
      <c r="AA83" s="62"/>
      <c r="AB83" s="61"/>
      <c r="AC83" s="61"/>
      <c r="AD83" s="61"/>
      <c r="AE83" s="61"/>
      <c r="AR83" s="19"/>
    </row>
    <row r="84" spans="21:44" x14ac:dyDescent="0.35">
      <c r="U84" s="61"/>
      <c r="V84" s="61"/>
      <c r="W84" s="61"/>
      <c r="X84" s="61"/>
      <c r="Y84" s="61"/>
      <c r="Z84" s="62"/>
      <c r="AA84" s="62"/>
      <c r="AB84" s="61"/>
      <c r="AC84" s="61"/>
      <c r="AD84" s="61"/>
      <c r="AE84" s="61"/>
      <c r="AR84" s="19"/>
    </row>
    <row r="85" spans="21:44" x14ac:dyDescent="0.35">
      <c r="U85" s="61"/>
      <c r="V85" s="61"/>
      <c r="W85" s="61"/>
      <c r="X85" s="61"/>
      <c r="Y85" s="61"/>
      <c r="Z85" s="62"/>
      <c r="AA85" s="62"/>
      <c r="AB85" s="61"/>
      <c r="AC85" s="61"/>
      <c r="AD85" s="61"/>
      <c r="AE85" s="61"/>
      <c r="AR85" s="19"/>
    </row>
    <row r="86" spans="21:44" x14ac:dyDescent="0.35">
      <c r="U86" s="61"/>
      <c r="V86" s="61"/>
      <c r="W86" s="61"/>
      <c r="X86" s="61"/>
      <c r="Y86" s="61"/>
      <c r="Z86" s="62"/>
      <c r="AA86" s="62"/>
      <c r="AB86" s="61"/>
      <c r="AC86" s="61"/>
      <c r="AD86" s="61"/>
      <c r="AE86" s="61"/>
      <c r="AR86" s="19"/>
    </row>
    <row r="87" spans="21:44" x14ac:dyDescent="0.35">
      <c r="U87" s="61"/>
      <c r="V87" s="61"/>
      <c r="W87" s="61"/>
      <c r="X87" s="61"/>
      <c r="Y87" s="61"/>
      <c r="Z87" s="63" t="str">
        <f>$Z$4</f>
        <v>Greater Dandenong</v>
      </c>
      <c r="AA87" s="63" t="str">
        <f>$Z$4</f>
        <v>Greater Dandenong</v>
      </c>
      <c r="AB87" s="61"/>
      <c r="AC87" s="61"/>
      <c r="AD87" s="61"/>
      <c r="AE87" s="61"/>
      <c r="AR87" s="19"/>
    </row>
    <row r="88" spans="21:44" x14ac:dyDescent="0.35">
      <c r="U88" s="61"/>
      <c r="V88" s="61"/>
      <c r="W88" s="61"/>
      <c r="X88" s="61"/>
      <c r="Y88" s="61">
        <v>8</v>
      </c>
      <c r="Z88" s="65">
        <f>VLOOKUP($G$4,Data!$A$4:$AH$84,2+Front!$Y88)</f>
        <v>5.3109989999999998</v>
      </c>
      <c r="AA88" s="65">
        <f>VLOOKUP($N$4,Data!$A$4:$AH$84,2+Front!$Y88)</f>
        <v>6.4558270000000002</v>
      </c>
      <c r="AB88" s="61"/>
      <c r="AC88" s="61"/>
      <c r="AD88" s="61"/>
      <c r="AE88" s="61"/>
      <c r="AR88" s="19"/>
    </row>
    <row r="89" spans="21:44" x14ac:dyDescent="0.35">
      <c r="U89" s="61"/>
      <c r="V89" s="61"/>
      <c r="W89" s="61"/>
      <c r="X89" s="61"/>
      <c r="Y89" s="61"/>
      <c r="Z89" s="62"/>
      <c r="AA89" s="62"/>
      <c r="AB89" s="61"/>
      <c r="AC89" s="61"/>
      <c r="AD89" s="61"/>
      <c r="AE89" s="61"/>
      <c r="AR89" s="19"/>
    </row>
    <row r="90" spans="21:44" x14ac:dyDescent="0.35">
      <c r="U90" s="61"/>
      <c r="V90" s="61"/>
      <c r="W90" s="61"/>
      <c r="X90" s="61"/>
      <c r="Y90" s="61"/>
      <c r="Z90" s="62"/>
      <c r="AA90" s="62"/>
      <c r="AB90" s="61"/>
      <c r="AC90" s="61"/>
      <c r="AD90" s="61"/>
      <c r="AE90" s="61"/>
      <c r="AR90" s="19"/>
    </row>
    <row r="91" spans="21:44" x14ac:dyDescent="0.35">
      <c r="U91" s="61"/>
      <c r="V91" s="61"/>
      <c r="W91" s="61"/>
      <c r="X91" s="61"/>
      <c r="Y91" s="61"/>
      <c r="Z91" s="62"/>
      <c r="AA91" s="62"/>
      <c r="AB91" s="61"/>
      <c r="AC91" s="61"/>
      <c r="AD91" s="61"/>
      <c r="AE91" s="61"/>
      <c r="AR91" s="19"/>
    </row>
    <row r="92" spans="21:44" x14ac:dyDescent="0.35">
      <c r="U92" s="61"/>
      <c r="V92" s="61"/>
      <c r="W92" s="61"/>
      <c r="X92" s="61"/>
      <c r="Y92" s="61"/>
      <c r="Z92" s="62"/>
      <c r="AA92" s="62"/>
      <c r="AB92" s="61"/>
      <c r="AC92" s="61"/>
      <c r="AD92" s="61"/>
      <c r="AE92" s="61"/>
      <c r="AR92" s="19"/>
    </row>
    <row r="93" spans="21:44" x14ac:dyDescent="0.35">
      <c r="U93" s="61"/>
      <c r="V93" s="61"/>
      <c r="W93" s="61"/>
      <c r="X93" s="61"/>
      <c r="Y93" s="61"/>
      <c r="Z93" s="62"/>
      <c r="AA93" s="62"/>
      <c r="AB93" s="61"/>
      <c r="AC93" s="61"/>
      <c r="AD93" s="61"/>
      <c r="AE93" s="61"/>
      <c r="AR93" s="19"/>
    </row>
    <row r="94" spans="21:44" x14ac:dyDescent="0.35">
      <c r="U94" s="61"/>
      <c r="V94" s="61"/>
      <c r="W94" s="61"/>
      <c r="X94" s="61"/>
      <c r="Y94" s="61"/>
      <c r="Z94" s="62"/>
      <c r="AA94" s="62"/>
      <c r="AB94" s="61"/>
      <c r="AC94" s="61"/>
      <c r="AD94" s="61"/>
      <c r="AE94" s="61"/>
      <c r="AR94" s="19"/>
    </row>
    <row r="95" spans="21:44" x14ac:dyDescent="0.35">
      <c r="U95" s="61"/>
      <c r="V95" s="61"/>
      <c r="W95" s="61"/>
      <c r="X95" s="61"/>
      <c r="Y95" s="61"/>
      <c r="Z95" s="62"/>
      <c r="AA95" s="62"/>
      <c r="AB95" s="61"/>
      <c r="AC95" s="61"/>
      <c r="AD95" s="61"/>
      <c r="AE95" s="61"/>
      <c r="AR95" s="19"/>
    </row>
    <row r="96" spans="21:44" x14ac:dyDescent="0.35">
      <c r="U96" s="61"/>
      <c r="V96" s="61"/>
      <c r="W96" s="61"/>
      <c r="X96" s="61"/>
      <c r="Y96" s="61"/>
      <c r="Z96" s="62"/>
      <c r="AA96" s="62"/>
      <c r="AB96" s="61"/>
      <c r="AC96" s="61"/>
      <c r="AD96" s="61"/>
      <c r="AE96" s="61"/>
      <c r="AR96" s="19"/>
    </row>
    <row r="97" spans="21:44" x14ac:dyDescent="0.35">
      <c r="U97" s="61"/>
      <c r="V97" s="61"/>
      <c r="W97" s="61"/>
      <c r="X97" s="61"/>
      <c r="Y97" s="61"/>
      <c r="Z97" s="62"/>
      <c r="AA97" s="62"/>
      <c r="AB97" s="61"/>
      <c r="AC97" s="61"/>
      <c r="AD97" s="61"/>
      <c r="AE97" s="61"/>
      <c r="AR97" s="19"/>
    </row>
    <row r="98" spans="21:44" x14ac:dyDescent="0.35">
      <c r="U98" s="61"/>
      <c r="V98" s="61"/>
      <c r="W98" s="61"/>
      <c r="X98" s="61"/>
      <c r="Y98" s="61"/>
      <c r="Z98" s="62"/>
      <c r="AA98" s="62"/>
      <c r="AB98" s="61"/>
      <c r="AC98" s="61"/>
      <c r="AD98" s="61"/>
      <c r="AE98" s="61"/>
      <c r="AR98" s="19"/>
    </row>
    <row r="99" spans="21:44" x14ac:dyDescent="0.35">
      <c r="U99" s="61"/>
      <c r="V99" s="61"/>
      <c r="W99" s="61"/>
      <c r="X99" s="61"/>
      <c r="Y99" s="61"/>
      <c r="Z99" s="63" t="str">
        <f>$Z$4</f>
        <v>Greater Dandenong</v>
      </c>
      <c r="AA99" s="63" t="str">
        <f>$Z$4</f>
        <v>Greater Dandenong</v>
      </c>
      <c r="AB99" s="61"/>
      <c r="AC99" s="61"/>
      <c r="AD99" s="61"/>
      <c r="AE99" s="61"/>
      <c r="AR99" s="19"/>
    </row>
    <row r="100" spans="21:44" x14ac:dyDescent="0.35">
      <c r="U100" s="61"/>
      <c r="V100" s="61"/>
      <c r="W100" s="61"/>
      <c r="X100" s="61"/>
      <c r="Y100" s="61">
        <v>9</v>
      </c>
      <c r="Z100" s="65">
        <f>VLOOKUP($G$4,Data!$A$4:$AH$84,2+Front!$Y100)</f>
        <v>20.706</v>
      </c>
      <c r="AA100" s="65">
        <f>VLOOKUP($N$4,Data!$A$4:$AH$84,2+Front!$Y100)</f>
        <v>19.140740000000001</v>
      </c>
      <c r="AB100" s="61"/>
      <c r="AC100" s="61"/>
      <c r="AD100" s="61"/>
      <c r="AE100" s="61"/>
      <c r="AR100" s="19"/>
    </row>
    <row r="101" spans="21:44" x14ac:dyDescent="0.35">
      <c r="U101" s="61"/>
      <c r="V101" s="61"/>
      <c r="W101" s="61"/>
      <c r="X101" s="61"/>
      <c r="Y101" s="61"/>
      <c r="Z101" s="62"/>
      <c r="AA101" s="62"/>
      <c r="AB101" s="61"/>
      <c r="AC101" s="61"/>
      <c r="AD101" s="61"/>
      <c r="AE101" s="61"/>
      <c r="AR101" s="19"/>
    </row>
    <row r="102" spans="21:44" x14ac:dyDescent="0.35">
      <c r="U102" s="61"/>
      <c r="V102" s="61"/>
      <c r="W102" s="61"/>
      <c r="X102" s="61"/>
      <c r="Y102" s="61"/>
      <c r="Z102" s="62"/>
      <c r="AA102" s="62"/>
      <c r="AB102" s="61"/>
      <c r="AC102" s="61"/>
      <c r="AD102" s="61"/>
      <c r="AE102" s="61"/>
      <c r="AR102" s="19"/>
    </row>
    <row r="103" spans="21:44" x14ac:dyDescent="0.35">
      <c r="U103" s="61"/>
      <c r="V103" s="61"/>
      <c r="W103" s="61"/>
      <c r="X103" s="61"/>
      <c r="Y103" s="61"/>
      <c r="Z103" s="62"/>
      <c r="AA103" s="62"/>
      <c r="AB103" s="61"/>
      <c r="AC103" s="61"/>
      <c r="AD103" s="61"/>
      <c r="AE103" s="61"/>
      <c r="AR103" s="19"/>
    </row>
    <row r="104" spans="21:44" x14ac:dyDescent="0.35">
      <c r="U104" s="61"/>
      <c r="V104" s="61"/>
      <c r="W104" s="61"/>
      <c r="X104" s="61"/>
      <c r="Y104" s="61"/>
      <c r="Z104" s="62"/>
      <c r="AA104" s="62"/>
      <c r="AB104" s="61"/>
      <c r="AC104" s="61"/>
      <c r="AD104" s="61"/>
      <c r="AE104" s="61"/>
      <c r="AR104" s="19"/>
    </row>
    <row r="105" spans="21:44" x14ac:dyDescent="0.35">
      <c r="U105" s="61"/>
      <c r="V105" s="61"/>
      <c r="W105" s="61"/>
      <c r="X105" s="61"/>
      <c r="Y105" s="61"/>
      <c r="Z105" s="62"/>
      <c r="AA105" s="62"/>
      <c r="AB105" s="61"/>
      <c r="AC105" s="61"/>
      <c r="AD105" s="61"/>
      <c r="AE105" s="61"/>
      <c r="AR105" s="19"/>
    </row>
    <row r="106" spans="21:44" x14ac:dyDescent="0.35">
      <c r="U106" s="61"/>
      <c r="V106" s="61"/>
      <c r="W106" s="61"/>
      <c r="X106" s="61"/>
      <c r="Y106" s="61"/>
      <c r="Z106" s="62"/>
      <c r="AA106" s="62"/>
      <c r="AB106" s="61"/>
      <c r="AC106" s="61"/>
      <c r="AD106" s="61"/>
      <c r="AE106" s="61"/>
      <c r="AR106" s="19"/>
    </row>
    <row r="107" spans="21:44" x14ac:dyDescent="0.35">
      <c r="U107" s="61"/>
      <c r="V107" s="61"/>
      <c r="W107" s="61"/>
      <c r="X107" s="61"/>
      <c r="Y107" s="61"/>
      <c r="Z107" s="62"/>
      <c r="AA107" s="62"/>
      <c r="AB107" s="61"/>
      <c r="AC107" s="61"/>
      <c r="AD107" s="61"/>
      <c r="AE107" s="61"/>
      <c r="AR107" s="19"/>
    </row>
    <row r="108" spans="21:44" x14ac:dyDescent="0.35">
      <c r="U108" s="61"/>
      <c r="V108" s="61"/>
      <c r="W108" s="61"/>
      <c r="X108" s="61"/>
      <c r="Y108" s="61"/>
      <c r="Z108" s="62"/>
      <c r="AA108" s="62"/>
      <c r="AB108" s="61"/>
      <c r="AC108" s="61"/>
      <c r="AD108" s="61"/>
      <c r="AE108" s="61"/>
      <c r="AR108" s="19"/>
    </row>
    <row r="109" spans="21:44" x14ac:dyDescent="0.35">
      <c r="U109" s="61"/>
      <c r="V109" s="61"/>
      <c r="W109" s="61"/>
      <c r="X109" s="61"/>
      <c r="Y109" s="61"/>
      <c r="Z109" s="62"/>
      <c r="AA109" s="62"/>
      <c r="AB109" s="61"/>
      <c r="AC109" s="61"/>
      <c r="AD109" s="61"/>
      <c r="AE109" s="61"/>
      <c r="AR109" s="19"/>
    </row>
    <row r="110" spans="21:44" x14ac:dyDescent="0.35">
      <c r="U110" s="61"/>
      <c r="V110" s="61"/>
      <c r="W110" s="61"/>
      <c r="X110" s="61"/>
      <c r="Y110" s="61"/>
      <c r="Z110" s="62"/>
      <c r="AA110" s="62"/>
      <c r="AB110" s="61"/>
      <c r="AC110" s="61"/>
      <c r="AD110" s="61"/>
      <c r="AE110" s="61"/>
      <c r="AR110" s="19"/>
    </row>
    <row r="111" spans="21:44" x14ac:dyDescent="0.35">
      <c r="U111" s="61"/>
      <c r="V111" s="61"/>
      <c r="W111" s="61"/>
      <c r="X111" s="61"/>
      <c r="Y111" s="61"/>
      <c r="Z111" s="63" t="str">
        <f>$Z$4</f>
        <v>Greater Dandenong</v>
      </c>
      <c r="AA111" s="63" t="str">
        <f>$Z$4</f>
        <v>Greater Dandenong</v>
      </c>
      <c r="AB111" s="61"/>
      <c r="AC111" s="61"/>
      <c r="AD111" s="61"/>
      <c r="AE111" s="61"/>
      <c r="AR111" s="19"/>
    </row>
    <row r="112" spans="21:44" x14ac:dyDescent="0.35">
      <c r="Y112" s="61">
        <v>10</v>
      </c>
      <c r="Z112" s="65">
        <f>VLOOKUP($G$4,Data!$A$4:$AH$84,2+Front!$Y112)</f>
        <v>33.080750000000002</v>
      </c>
      <c r="AA112" s="65">
        <f>VLOOKUP($N$4,Data!$A$4:$AH$84,2+Front!$Y112)</f>
        <v>23.291060000000002</v>
      </c>
      <c r="AR112" s="19"/>
    </row>
    <row r="113" spans="25:44" x14ac:dyDescent="0.35">
      <c r="Z113" s="62"/>
      <c r="AA113" s="62"/>
      <c r="AR113" s="19"/>
    </row>
    <row r="114" spans="25:44" x14ac:dyDescent="0.35">
      <c r="Z114" s="62"/>
      <c r="AA114" s="62"/>
      <c r="AR114" s="19"/>
    </row>
    <row r="115" spans="25:44" x14ac:dyDescent="0.35">
      <c r="Z115" s="62"/>
      <c r="AA115" s="62"/>
      <c r="AR115" s="19"/>
    </row>
    <row r="116" spans="25:44" x14ac:dyDescent="0.35">
      <c r="Z116" s="62"/>
      <c r="AA116" s="62"/>
      <c r="AR116" s="19"/>
    </row>
    <row r="117" spans="25:44" x14ac:dyDescent="0.35">
      <c r="Z117" s="62"/>
      <c r="AA117" s="62"/>
      <c r="AR117" s="19"/>
    </row>
    <row r="118" spans="25:44" x14ac:dyDescent="0.35">
      <c r="Z118" s="62"/>
      <c r="AA118" s="62"/>
      <c r="AR118" s="19"/>
    </row>
    <row r="119" spans="25:44" x14ac:dyDescent="0.35">
      <c r="Z119" s="62"/>
      <c r="AA119" s="62"/>
      <c r="AR119" s="19"/>
    </row>
    <row r="120" spans="25:44" x14ac:dyDescent="0.35">
      <c r="Z120" s="62"/>
      <c r="AA120" s="62"/>
      <c r="AR120" s="19"/>
    </row>
    <row r="121" spans="25:44" x14ac:dyDescent="0.35">
      <c r="Z121" s="62"/>
      <c r="AA121" s="62"/>
      <c r="AR121" s="19"/>
    </row>
    <row r="122" spans="25:44" x14ac:dyDescent="0.35">
      <c r="Z122" s="62"/>
      <c r="AA122" s="62"/>
      <c r="AR122" s="19"/>
    </row>
    <row r="123" spans="25:44" x14ac:dyDescent="0.35">
      <c r="Z123" s="63" t="str">
        <f>$Z$4</f>
        <v>Greater Dandenong</v>
      </c>
      <c r="AA123" s="63" t="str">
        <f>$Z$4</f>
        <v>Greater Dandenong</v>
      </c>
      <c r="AR123" s="19"/>
    </row>
    <row r="124" spans="25:44" x14ac:dyDescent="0.35">
      <c r="Y124" s="19">
        <v>11</v>
      </c>
      <c r="Z124" s="65">
        <f>VLOOKUP($G$4,Data!$A$4:$AH$84,2+Front!$Y124)</f>
        <v>17.55283</v>
      </c>
      <c r="AA124" s="65">
        <f>VLOOKUP($N$4,Data!$A$4:$AH$84,2+Front!$Y124)</f>
        <v>14.62068</v>
      </c>
      <c r="AR124" s="19"/>
    </row>
    <row r="125" spans="25:44" x14ac:dyDescent="0.35">
      <c r="Z125" s="62"/>
      <c r="AA125" s="62"/>
      <c r="AR125" s="19"/>
    </row>
    <row r="126" spans="25:44" x14ac:dyDescent="0.35">
      <c r="Z126" s="62"/>
      <c r="AA126" s="62"/>
      <c r="AR126" s="19"/>
    </row>
    <row r="127" spans="25:44" x14ac:dyDescent="0.35">
      <c r="Z127" s="62"/>
      <c r="AA127" s="62"/>
      <c r="AR127" s="19"/>
    </row>
    <row r="128" spans="25:44" x14ac:dyDescent="0.35">
      <c r="Z128" s="62"/>
      <c r="AA128" s="62"/>
      <c r="AR128" s="19"/>
    </row>
    <row r="129" spans="25:44" x14ac:dyDescent="0.35">
      <c r="Z129" s="62"/>
      <c r="AA129" s="62"/>
      <c r="AR129" s="19"/>
    </row>
    <row r="130" spans="25:44" x14ac:dyDescent="0.35">
      <c r="Z130" s="62"/>
      <c r="AA130" s="62"/>
      <c r="AR130" s="19"/>
    </row>
    <row r="131" spans="25:44" x14ac:dyDescent="0.35">
      <c r="Z131" s="62"/>
      <c r="AA131" s="62"/>
      <c r="AR131" s="19"/>
    </row>
    <row r="132" spans="25:44" x14ac:dyDescent="0.35">
      <c r="Z132" s="62"/>
      <c r="AA132" s="62"/>
      <c r="AR132" s="19"/>
    </row>
    <row r="133" spans="25:44" x14ac:dyDescent="0.35">
      <c r="Z133" s="62"/>
      <c r="AA133" s="62"/>
      <c r="AR133" s="19"/>
    </row>
    <row r="134" spans="25:44" x14ac:dyDescent="0.35">
      <c r="Z134" s="62"/>
      <c r="AA134" s="62"/>
      <c r="AR134" s="19"/>
    </row>
    <row r="135" spans="25:44" x14ac:dyDescent="0.35">
      <c r="Z135" s="63" t="str">
        <f>$Z$4</f>
        <v>Greater Dandenong</v>
      </c>
      <c r="AA135" s="63" t="str">
        <f>$Z$4</f>
        <v>Greater Dandenong</v>
      </c>
      <c r="AR135" s="19"/>
    </row>
    <row r="136" spans="25:44" x14ac:dyDescent="0.35">
      <c r="Y136" s="19">
        <v>12</v>
      </c>
      <c r="Z136" s="65">
        <f>VLOOKUP($G$4,Data!$A$4:$AH$84,2+Front!$Y136)</f>
        <v>17.083480000000002</v>
      </c>
      <c r="AA136" s="65">
        <f>VLOOKUP($N$4,Data!$A$4:$AH$84,2+Front!$Y136)</f>
        <v>10.786945193548386</v>
      </c>
      <c r="AR136" s="19"/>
    </row>
    <row r="137" spans="25:44" x14ac:dyDescent="0.35">
      <c r="Z137" s="62"/>
      <c r="AA137" s="62"/>
      <c r="AR137" s="19"/>
    </row>
    <row r="138" spans="25:44" x14ac:dyDescent="0.35">
      <c r="Z138" s="62"/>
      <c r="AA138" s="62"/>
      <c r="AR138" s="19"/>
    </row>
    <row r="139" spans="25:44" x14ac:dyDescent="0.35">
      <c r="Z139" s="62"/>
      <c r="AA139" s="62"/>
      <c r="AR139" s="19"/>
    </row>
    <row r="140" spans="25:44" x14ac:dyDescent="0.35">
      <c r="Z140" s="62"/>
      <c r="AA140" s="62"/>
      <c r="AR140" s="19"/>
    </row>
    <row r="141" spans="25:44" x14ac:dyDescent="0.35">
      <c r="Z141" s="62"/>
      <c r="AA141" s="62"/>
      <c r="AR141" s="19"/>
    </row>
    <row r="142" spans="25:44" x14ac:dyDescent="0.35">
      <c r="Z142" s="62"/>
      <c r="AA142" s="62"/>
      <c r="AR142" s="19"/>
    </row>
    <row r="143" spans="25:44" x14ac:dyDescent="0.35">
      <c r="Z143" s="62"/>
      <c r="AA143" s="62"/>
      <c r="AR143" s="19"/>
    </row>
    <row r="144" spans="25:44" x14ac:dyDescent="0.35">
      <c r="Z144" s="62"/>
      <c r="AA144" s="62"/>
      <c r="AR144" s="19"/>
    </row>
    <row r="145" spans="26:43" x14ac:dyDescent="0.35">
      <c r="Z145" s="62"/>
      <c r="AA145" s="62"/>
      <c r="AP145" s="1"/>
      <c r="AQ145" s="1"/>
    </row>
    <row r="146" spans="26:43" x14ac:dyDescent="0.35">
      <c r="Z146" s="62"/>
      <c r="AA146" s="62"/>
    </row>
  </sheetData>
  <sheetProtection sheet="1" objects="1" scenarios="1"/>
  <mergeCells count="6">
    <mergeCell ref="E53:G53"/>
    <mergeCell ref="I53:K53"/>
    <mergeCell ref="D3:P3"/>
    <mergeCell ref="E6:G6"/>
    <mergeCell ref="K19:O19"/>
    <mergeCell ref="K41:O42"/>
  </mergeCells>
  <pageMargins left="0.39370078740157483" right="0.39370078740157483" top="0.39370078740157483" bottom="0.39370078740157483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6</xdr:col>
                    <xdr:colOff>25400</xdr:colOff>
                    <xdr:row>3</xdr:row>
                    <xdr:rowOff>6350</xdr:rowOff>
                  </from>
                  <to>
                    <xdr:col>8</xdr:col>
                    <xdr:colOff>603250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print="0" autoLine="0" autoPict="0">
                <anchor moveWithCells="1">
                  <from>
                    <xdr:col>13</xdr:col>
                    <xdr:colOff>63500</xdr:colOff>
                    <xdr:row>2</xdr:row>
                    <xdr:rowOff>387350</xdr:rowOff>
                  </from>
                  <to>
                    <xdr:col>14</xdr:col>
                    <xdr:colOff>736600</xdr:colOff>
                    <xdr:row>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Drop Down 3">
              <controlPr defaultSize="0" print="0" autoLine="0" autoPict="0">
                <anchor moveWithCells="1">
                  <from>
                    <xdr:col>6</xdr:col>
                    <xdr:colOff>228600</xdr:colOff>
                    <xdr:row>4</xdr:row>
                    <xdr:rowOff>241300</xdr:rowOff>
                  </from>
                  <to>
                    <xdr:col>8</xdr:col>
                    <xdr:colOff>419100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A10890134</value>
    </field>
    <field name="Objective-Title">
      <value order="0">2024 Infographic Health</value>
    </field>
    <field name="Objective-Description">
      <value order="0"/>
    </field>
    <field name="Objective-CreationStamp">
      <value order="0">2024-04-30T06:43:11Z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2025-10-21T02:16:45Z</value>
    </field>
    <field name="Objective-ModificationStamp">
      <value order="0">2025-10-21T02:16:45Z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vA15769599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Assemble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2025-09-11T14:53:30Z</cp:lastPrinted>
  <dcterms:created xsi:type="dcterms:W3CDTF">2023-05-14T23:44:31Z</dcterms:created>
  <dcterms:modified xsi:type="dcterms:W3CDTF">2025-10-21T02:16:12Z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A10890134</vt:lpwstr>
  </op:property>
  <op:property fmtid="{D5CDD505-2E9C-101B-9397-08002B2CF9AE}" pid="4" name="Objective-Title">
    <vt:lpwstr xmlns:vt="http://schemas.openxmlformats.org/officeDocument/2006/docPropsVTypes">2024 Infographic Health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2025-10-21T02:16:45Z</vt:filetime>
  </op:property>
  <op:property fmtid="{D5CDD505-2E9C-101B-9397-08002B2CF9AE}" pid="10" name="Objective-ModificationStamp">
    <vt:filetime xmlns:vt="http://schemas.openxmlformats.org/officeDocument/2006/docPropsVTypes">2025-10-21T02:16:45Z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vA15769599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