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e2d6592d1ba4e1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AABFAFB8-7B46-41F3-876E-64C5A239372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<sst xmlns="http://schemas.openxmlformats.org/spreadsheetml/2006/main" count="619" uniqueCount="190">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</sst>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14451749e8b4479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Hume: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7.6205832865956253</c:v>
                </c:pt>
                <c:pt idx="1">
                  <c:v>8.6628394504289492</c:v>
                </c:pt>
                <c:pt idx="2">
                  <c:v>6.6704936854190588</c:v>
                </c:pt>
                <c:pt idx="3">
                  <c:v>6.2792452830188683</c:v>
                </c:pt>
                <c:pt idx="4">
                  <c:v>7.4373735802084955</c:v>
                </c:pt>
                <c:pt idx="5">
                  <c:v>9.4082040054092353</c:v>
                </c:pt>
                <c:pt idx="6">
                  <c:v>9.354219003989952</c:v>
                </c:pt>
                <c:pt idx="7">
                  <c:v>7.610058255290908</c:v>
                </c:pt>
                <c:pt idx="8">
                  <c:v>7.0651329084408516</c:v>
                </c:pt>
                <c:pt idx="9">
                  <c:v>7.7905012201989869</c:v>
                </c:pt>
                <c:pt idx="10">
                  <c:v>9.3453565991333871</c:v>
                </c:pt>
                <c:pt idx="11">
                  <c:v>8.7676360495249064</c:v>
                </c:pt>
                <c:pt idx="12">
                  <c:v>8.2711715664765251</c:v>
                </c:pt>
                <c:pt idx="13">
                  <c:v>6.0704022988505741</c:v>
                </c:pt>
                <c:pt idx="14">
                  <c:v>2.6481149012567324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33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774700</xdr:colOff>
          <xdr:row>7</xdr:row>
          <xdr:rowOff>19050</xdr:rowOff>
        </xdr:from>
        <xdr:to>
          <xdr:col>5</xdr:col>
          <xdr:colOff>88900</xdr:colOff>
          <xdr:row>8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774700</xdr:colOff>
          <xdr:row>9</xdr:row>
          <xdr:rowOff>19050</xdr:rowOff>
        </xdr:from>
        <xdr:to>
          <xdr:col>3</xdr:col>
          <xdr:colOff>1409700</xdr:colOff>
          <xdr:row>10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203200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12700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9</xdr:row>
          <xdr:rowOff>12700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11</xdr:row>
          <xdr:rowOff>12700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774700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08984375" defaultRowHeight="10.5" x14ac:dyDescent="0.25"/>
  <cols>
    <col min="1" max="1" width="2.81640625" style="15" customWidth="1"/>
    <col min="2" max="2" width="14.08984375" style="15" customWidth="1"/>
    <col min="3" max="3" width="7.81640625" style="15" customWidth="1"/>
    <col min="4" max="4" width="6.26953125" style="15" bestFit="1" customWidth="1"/>
    <col min="5" max="5" width="6.6328125" style="15" bestFit="1" customWidth="1"/>
    <col min="6" max="6" width="6.26953125" style="15" bestFit="1" customWidth="1"/>
    <col min="7" max="7" width="6.6328125" style="15" bestFit="1" customWidth="1"/>
    <col min="8" max="8" width="6.26953125" style="15" bestFit="1" customWidth="1"/>
    <col min="9" max="9" width="6.6328125" style="15" bestFit="1" customWidth="1"/>
    <col min="10" max="10" width="6.26953125" style="15" bestFit="1" customWidth="1"/>
    <col min="11" max="11" width="6.6328125" style="15" bestFit="1" customWidth="1"/>
    <col min="12" max="12" width="6.26953125" style="15" bestFit="1" customWidth="1"/>
    <col min="13" max="13" width="6.6328125" style="15" bestFit="1" customWidth="1"/>
    <col min="14" max="14" width="6.26953125" style="15" bestFit="1" customWidth="1"/>
    <col min="15" max="15" width="6.6328125" style="15" bestFit="1" customWidth="1"/>
    <col min="16" max="16" width="6.26953125" style="15" bestFit="1" customWidth="1"/>
    <col min="17" max="17" width="6.6328125" style="15" bestFit="1" customWidth="1"/>
    <col min="18" max="18" width="6.26953125" style="15" bestFit="1" customWidth="1"/>
    <col min="19" max="19" width="6.6328125" style="15" bestFit="1" customWidth="1"/>
    <col min="20" max="20" width="6.26953125" style="15" bestFit="1" customWidth="1"/>
    <col min="21" max="21" width="6.6328125" style="15" bestFit="1" customWidth="1"/>
    <col min="22" max="32" width="6.26953125" style="15" bestFit="1" customWidth="1"/>
    <col min="33" max="33" width="7.81640625" style="15" bestFit="1" customWidth="1"/>
    <col min="34" max="34" width="6.6328125" style="15" bestFit="1" customWidth="1"/>
    <col min="35" max="35" width="11.36328125" style="15" customWidth="1"/>
    <col min="36" max="36" width="6.26953125" style="15" bestFit="1" customWidth="1"/>
    <col min="37" max="37" width="6.6328125" style="15" bestFit="1" customWidth="1"/>
    <col min="38" max="38" width="6.26953125" style="15" bestFit="1" customWidth="1"/>
    <col min="39" max="39" width="6.6328125" style="15" bestFit="1" customWidth="1"/>
    <col min="40" max="40" width="6.26953125" style="15" bestFit="1" customWidth="1"/>
    <col min="41" max="41" width="6.6328125" style="15" bestFit="1" customWidth="1"/>
    <col min="42" max="42" width="6.26953125" style="15" bestFit="1" customWidth="1"/>
    <col min="43" max="43" width="6.6328125" style="15" bestFit="1" customWidth="1"/>
    <col min="44" max="44" width="6.26953125" style="15" bestFit="1" customWidth="1"/>
    <col min="45" max="45" width="6.6328125" style="15" bestFit="1" customWidth="1"/>
    <col min="46" max="46" width="6.26953125" style="15" bestFit="1" customWidth="1"/>
    <col min="47" max="47" width="6.6328125" style="15" bestFit="1" customWidth="1"/>
    <col min="48" max="48" width="6.26953125" style="15" bestFit="1" customWidth="1"/>
    <col min="49" max="49" width="6.6328125" style="15" bestFit="1" customWidth="1"/>
    <col min="50" max="50" width="6.26953125" style="15" bestFit="1" customWidth="1"/>
    <col min="51" max="51" width="6.6328125" style="15" bestFit="1" customWidth="1"/>
    <col min="52" max="52" width="6.26953125" style="15" bestFit="1" customWidth="1"/>
    <col min="53" max="53" width="6.6328125" style="15" bestFit="1" customWidth="1"/>
    <col min="54" max="64" width="6.26953125" style="15" bestFit="1" customWidth="1"/>
    <col min="65" max="65" width="7.81640625" style="15" bestFit="1" customWidth="1"/>
    <col min="66" max="66" width="6.6328125" style="15" bestFit="1" customWidth="1"/>
    <col min="67" max="67" width="11.36328125" style="15" customWidth="1"/>
    <col min="68" max="68" width="6.26953125" style="15" bestFit="1" customWidth="1"/>
    <col min="69" max="69" width="6.6328125" style="15" bestFit="1" customWidth="1"/>
    <col min="70" max="70" width="6.26953125" style="15" bestFit="1" customWidth="1"/>
    <col min="71" max="71" width="6.6328125" style="15" bestFit="1" customWidth="1"/>
    <col min="72" max="72" width="6.26953125" style="15" bestFit="1" customWidth="1"/>
    <col min="73" max="73" width="6.6328125" style="15" bestFit="1" customWidth="1"/>
    <col min="74" max="74" width="6.26953125" style="15" bestFit="1" customWidth="1"/>
    <col min="75" max="75" width="6.6328125" style="15" bestFit="1" customWidth="1"/>
    <col min="76" max="76" width="6.26953125" style="15" bestFit="1" customWidth="1"/>
    <col min="77" max="77" width="6.6328125" style="15" bestFit="1" customWidth="1"/>
    <col min="78" max="78" width="6.26953125" style="15" bestFit="1" customWidth="1"/>
    <col min="79" max="79" width="6.6328125" style="15" bestFit="1" customWidth="1"/>
    <col min="80" max="80" width="6.26953125" style="15" bestFit="1" customWidth="1"/>
    <col min="81" max="81" width="6.6328125" style="15" bestFit="1" customWidth="1"/>
    <col min="82" max="82" width="6.26953125" style="15" bestFit="1" customWidth="1"/>
    <col min="83" max="83" width="6.6328125" style="15" bestFit="1" customWidth="1"/>
    <col min="84" max="84" width="6.26953125" style="15" bestFit="1" customWidth="1"/>
    <col min="85" max="85" width="6.6328125" style="15" bestFit="1" customWidth="1"/>
    <col min="86" max="86" width="6.26953125" style="15" bestFit="1" customWidth="1"/>
    <col min="87" max="87" width="6.6328125" style="15" bestFit="1" customWidth="1"/>
    <col min="88" max="88" width="6.26953125" style="15" bestFit="1" customWidth="1"/>
    <col min="89" max="89" width="6.6328125" style="15" bestFit="1" customWidth="1"/>
    <col min="90" max="96" width="6.26953125" style="15" bestFit="1" customWidth="1"/>
    <col min="97" max="97" width="7.81640625" style="15" bestFit="1" customWidth="1"/>
    <col min="98" max="98" width="6.6328125" style="15" bestFit="1" customWidth="1"/>
    <col min="99" max="173" width="10" style="3" customWidth="1"/>
    <col min="174" max="192" width="9.26953125" style="3" customWidth="1"/>
    <col min="193" max="194" width="12.08984375" style="3" customWidth="1"/>
    <col min="195" max="16384" width="6.08984375" style="15"/>
  </cols>
  <sheetData>
    <row r="1" spans="1:194" ht="18.5" x14ac:dyDescent="0.45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25">
      <c r="A2" s="14"/>
    </row>
    <row r="3" spans="1:194" s="3" customFormat="1" x14ac:dyDescent="0.2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45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2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2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2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2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2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2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2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2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2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2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2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2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2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2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2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2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2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2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2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2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2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2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2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2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2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2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2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2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2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2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2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2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2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2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2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2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2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2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2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2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2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2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2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2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2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2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2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2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2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2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2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2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2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2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2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2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2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2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2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2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2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2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2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2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2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2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2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2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2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2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2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2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2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2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2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2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2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2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2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2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2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2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2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25">
      <c r="A89" s="22"/>
      <c r="B89" s="22"/>
    </row>
    <row r="91" spans="1:193" x14ac:dyDescent="0.25">
      <c r="A91" s="22"/>
      <c r="B91" s="22"/>
    </row>
    <row r="92" spans="1:193" x14ac:dyDescent="0.25">
      <c r="A92" s="22"/>
      <c r="B92" s="22"/>
    </row>
    <row r="93" spans="1:193" x14ac:dyDescent="0.25">
      <c r="A93" s="22"/>
      <c r="B93" s="22"/>
    </row>
    <row r="94" spans="1:193" x14ac:dyDescent="0.25">
      <c r="A94" s="22"/>
      <c r="B94" s="22"/>
    </row>
    <row r="100" spans="1:194" s="24" customFormat="1" x14ac:dyDescent="0.2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08984375" defaultRowHeight="13" x14ac:dyDescent="0.3"/>
  <cols>
    <col min="1" max="1" width="7" style="33" customWidth="1"/>
    <col min="2" max="2" width="9.81640625" style="33" customWidth="1"/>
    <col min="3" max="3" width="11.7265625" style="33" customWidth="1"/>
    <col min="4" max="4" width="22.36328125" style="33" customWidth="1"/>
    <col min="5" max="5" width="3.36328125" style="33" customWidth="1"/>
    <col min="6" max="6" width="11.7265625" style="33" customWidth="1"/>
    <col min="7" max="7" width="22.36328125" style="33" customWidth="1"/>
    <col min="8" max="8" width="5.08984375" style="33" customWidth="1"/>
    <col min="9" max="16384" width="9.08984375" style="33"/>
  </cols>
  <sheetData>
    <row r="1" spans="1:15" ht="23" x14ac:dyDescent="0.5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5" x14ac:dyDescent="0.3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3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3">
      <c r="O4" s="34"/>
    </row>
    <row r="5" spans="1:15" ht="4.5" customHeight="1" x14ac:dyDescent="0.3">
      <c r="C5" s="34" t="str">
        <f>INDEX(Data!B7:B86,'Volunteers x sex x age'!D8)</f>
        <v>Hume</v>
      </c>
      <c r="I5" s="34" t="str">
        <f>INDEX(Data!B7:B86,'Volunteers x sex x age'!G8)</f>
        <v>Victoria</v>
      </c>
      <c r="O5" s="34"/>
    </row>
    <row r="6" spans="1:15" ht="4.5" customHeight="1" x14ac:dyDescent="0.3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3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3">
      <c r="A8" s="35" t="s">
        <v>121</v>
      </c>
      <c r="D8" s="36">
        <v>33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3">
      <c r="L9" s="37"/>
      <c r="O9" s="34" t="s">
        <v>102</v>
      </c>
    </row>
    <row r="10" spans="1:15" ht="16.5" customHeight="1" x14ac:dyDescent="0.3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3">
      <c r="B11" s="37"/>
      <c r="L11" s="37"/>
      <c r="O11" s="34" t="s">
        <v>101</v>
      </c>
    </row>
    <row r="12" spans="1:15" ht="16.5" customHeight="1" x14ac:dyDescent="0.3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3">
      <c r="B13" s="58"/>
      <c r="D13" s="38" t="str">
        <f>CONCATENATE(C5,": ",C7," of ",C6," who volunteered")</f>
        <v>Hume: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3">
      <c r="B14" s="88">
        <v>1</v>
      </c>
      <c r="C14" s="40" t="s">
        <v>105</v>
      </c>
      <c r="D14" s="59">
        <f>VLOOKUP($D$8,Data!$A$7:$GL$86,2+$B14+$D$10*32-32+$E$8)</f>
        <v>7.6205832865956253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3">
      <c r="B15" s="88">
        <v>3</v>
      </c>
      <c r="C15" s="40" t="s">
        <v>106</v>
      </c>
      <c r="D15" s="59">
        <f>VLOOKUP($D$8,Data!$A$7:$GL$86,2+$B15+$D$10*32-32+$E$8)</f>
        <v>8.6628394504289492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3">
      <c r="B16" s="88">
        <v>5</v>
      </c>
      <c r="C16" s="40" t="s">
        <v>107</v>
      </c>
      <c r="D16" s="59">
        <f>VLOOKUP($D$8,Data!$A$7:$GL$86,2+$B16+$D$10*32-32+$E$8)</f>
        <v>6.6704936854190588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3">
      <c r="B17" s="88">
        <v>7</v>
      </c>
      <c r="C17" s="40" t="s">
        <v>108</v>
      </c>
      <c r="D17" s="59">
        <f>VLOOKUP($D$8,Data!$A$7:$GL$86,2+$B17+$D$10*32-32+$E$8)</f>
        <v>6.2792452830188683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3">
      <c r="B18" s="88">
        <v>9</v>
      </c>
      <c r="C18" s="40" t="s">
        <v>109</v>
      </c>
      <c r="D18" s="59">
        <f>VLOOKUP($D$8,Data!$A$7:$GL$86,2+$B18+$D$10*32-32+$E$8)</f>
        <v>7.4373735802084955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3">
      <c r="B19" s="88">
        <v>11</v>
      </c>
      <c r="C19" s="40" t="s">
        <v>110</v>
      </c>
      <c r="D19" s="59">
        <f>VLOOKUP($D$8,Data!$A$7:$GL$86,2+$B19+$D$10*32-32+$E$8)</f>
        <v>9.4082040054092353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3">
      <c r="B20" s="88">
        <v>13</v>
      </c>
      <c r="C20" s="40" t="s">
        <v>111</v>
      </c>
      <c r="D20" s="59">
        <f>VLOOKUP($D$8,Data!$A$7:$GL$86,2+$B20+$D$10*32-32+$E$8)</f>
        <v>9.354219003989952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3">
      <c r="B21" s="88">
        <v>15</v>
      </c>
      <c r="C21" s="40" t="s">
        <v>112</v>
      </c>
      <c r="D21" s="59">
        <f>VLOOKUP($D$8,Data!$A$7:$GL$86,2+$B21+$D$10*32-32+$E$8)</f>
        <v>7.610058255290908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3">
      <c r="B22" s="88">
        <v>17</v>
      </c>
      <c r="C22" s="40" t="s">
        <v>113</v>
      </c>
      <c r="D22" s="59">
        <f>VLOOKUP($D$8,Data!$A$7:$GL$86,2+$B22+$D$10*32-32+$E$8)</f>
        <v>7.0651329084408516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3">
      <c r="B23" s="88">
        <v>19</v>
      </c>
      <c r="C23" s="40" t="s">
        <v>114</v>
      </c>
      <c r="D23" s="59">
        <f>VLOOKUP($D$8,Data!$A$7:$GL$86,2+$B23+$D$10*32-32+$E$8)</f>
        <v>7.7905012201989869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3">
      <c r="B24" s="88">
        <v>21</v>
      </c>
      <c r="C24" s="40" t="s">
        <v>115</v>
      </c>
      <c r="D24" s="59">
        <f>VLOOKUP($D$8,Data!$A$7:$GL$86,2+$B24+$D$10*32-32+$E$8)</f>
        <v>9.3453565991333871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3">
      <c r="B25" s="88">
        <v>23</v>
      </c>
      <c r="C25" s="40" t="s">
        <v>116</v>
      </c>
      <c r="D25" s="59">
        <f>VLOOKUP($D$8,Data!$A$7:$GL$86,2+$B25+$D$10*32-32+$E$8)</f>
        <v>8.7676360495249064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3">
      <c r="B26" s="88">
        <v>25</v>
      </c>
      <c r="C26" s="40" t="s">
        <v>117</v>
      </c>
      <c r="D26" s="59">
        <f>VLOOKUP($D$8,Data!$A$7:$GL$86,2+$B26+$D$10*32-32+$E$8)</f>
        <v>8.2711715664765251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3">
      <c r="B27" s="88">
        <v>27</v>
      </c>
      <c r="C27" s="40" t="s">
        <v>118</v>
      </c>
      <c r="D27" s="59">
        <f>VLOOKUP($D$8,Data!$A$7:$GL$86,2+$B27+$D$10*32-32+$E$8)</f>
        <v>6.0704022988505741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3">
      <c r="B28" s="88">
        <v>29</v>
      </c>
      <c r="C28" s="43" t="s">
        <v>16</v>
      </c>
      <c r="D28" s="59">
        <f>VLOOKUP($D$8,Data!$A$7:$GL$86,2+$B28+$D$10*32-32+$E$8)</f>
        <v>2.6481149012567324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3">
      <c r="B29" s="88">
        <v>31</v>
      </c>
      <c r="C29" s="43" t="str">
        <f>CONCATENATE("All ",C6)</f>
        <v>All persons</v>
      </c>
      <c r="D29" s="60">
        <f>VLOOKUP($D$8,Data!$A$7:$GL$86,2+$B29+$D$10*32-32+$E$8)</f>
        <v>7.7567366618601294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3">
      <c r="B30" s="44"/>
      <c r="D30" s="41"/>
      <c r="E30" s="41"/>
      <c r="F30" s="41"/>
      <c r="G30" s="41"/>
      <c r="L30" s="45"/>
    </row>
    <row r="31" spans="2:12" x14ac:dyDescent="0.3">
      <c r="B31" s="44"/>
      <c r="L31" s="45"/>
    </row>
    <row r="32" spans="2:12" x14ac:dyDescent="0.3">
      <c r="B32" s="44"/>
      <c r="L32" s="45"/>
    </row>
    <row r="33" spans="12:12" x14ac:dyDescent="0.3">
      <c r="L33" s="45"/>
    </row>
    <row r="34" spans="12:12" x14ac:dyDescent="0.3">
      <c r="L34" s="45"/>
    </row>
    <row r="35" spans="12:12" x14ac:dyDescent="0.3">
      <c r="L35" s="45"/>
    </row>
    <row r="36" spans="12:12" x14ac:dyDescent="0.3">
      <c r="L36" s="45"/>
    </row>
    <row r="37" spans="12:12" x14ac:dyDescent="0.3">
      <c r="L37" s="45"/>
    </row>
    <row r="38" spans="12:12" x14ac:dyDescent="0.3">
      <c r="L38" s="45"/>
    </row>
    <row r="39" spans="12:12" x14ac:dyDescent="0.3">
      <c r="L39" s="45"/>
    </row>
    <row r="40" spans="12:12" x14ac:dyDescent="0.3">
      <c r="L40" s="45"/>
    </row>
    <row r="41" spans="12:12" x14ac:dyDescent="0.3">
      <c r="L41" s="45"/>
    </row>
    <row r="42" spans="12:12" x14ac:dyDescent="0.3">
      <c r="L42" s="45"/>
    </row>
    <row r="43" spans="12:12" x14ac:dyDescent="0.3">
      <c r="L43" s="45"/>
    </row>
    <row r="44" spans="12:12" x14ac:dyDescent="0.3">
      <c r="L44" s="45"/>
    </row>
    <row r="45" spans="12:12" x14ac:dyDescent="0.3">
      <c r="L45" s="45"/>
    </row>
    <row r="46" spans="12:12" x14ac:dyDescent="0.3">
      <c r="L46" s="45"/>
    </row>
    <row r="54" spans="1:10" ht="23.25" customHeight="1" x14ac:dyDescent="0.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5" x14ac:dyDescent="0.35">
      <c r="D55" s="55" t="s">
        <v>130</v>
      </c>
      <c r="E55" s="54"/>
      <c r="G55" s="54" t="s">
        <v>131</v>
      </c>
      <c r="J55" s="34" t="s">
        <v>103</v>
      </c>
    </row>
    <row r="56" spans="1:10" x14ac:dyDescent="0.3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3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3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3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3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3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3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3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3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3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3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3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3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3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3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3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3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3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3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3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3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3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3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3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3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3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3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3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3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3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3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3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3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3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3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3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3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3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3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3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3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3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3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3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3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3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3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3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3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3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3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3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3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3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3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3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3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3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3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3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3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3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3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3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3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3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3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3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3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3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3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3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3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3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3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3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3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3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3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3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3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3">
      <c r="A137" s="47"/>
    </row>
    <row r="138" spans="1:8" x14ac:dyDescent="0.3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774700</xdr:colOff>
                    <xdr:row>7</xdr:row>
                    <xdr:rowOff>19050</xdr:rowOff>
                  </from>
                  <to>
                    <xdr:col>5</xdr:col>
                    <xdr:colOff>88900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774700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12700</xdr:colOff>
                    <xdr:row>9</xdr:row>
                    <xdr:rowOff>12700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12700</xdr:colOff>
                    <xdr:row>11</xdr:row>
                    <xdr:rowOff>12700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774700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265625" defaultRowHeight="10" x14ac:dyDescent="0.2"/>
  <cols>
    <col min="1" max="1" width="11.7265625" style="73" customWidth="1"/>
    <col min="2" max="10" width="10.26953125" style="73" customWidth="1"/>
    <col min="11" max="16384" width="15.7265625" style="73"/>
  </cols>
  <sheetData>
    <row r="1" spans="1:10" ht="42.75" customHeight="1" x14ac:dyDescent="0.2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x14ac:dyDescent="0.3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2"/>
    <row r="4" spans="1:10" ht="15" customHeight="1" x14ac:dyDescent="0.2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2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2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2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2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2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2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2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2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2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2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2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2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2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2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2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2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2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2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2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2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2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2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2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2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2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2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2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2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2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2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2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2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2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2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2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2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2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2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2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2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2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2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2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2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2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2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2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2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2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08984375" defaultRowHeight="13" x14ac:dyDescent="0.3"/>
  <cols>
    <col min="1" max="1" width="3" style="63" customWidth="1"/>
    <col min="2" max="2" width="23.6328125" style="63" customWidth="1"/>
    <col min="3" max="3" width="17.6328125" style="63" customWidth="1"/>
    <col min="4" max="5" width="9.08984375" style="63"/>
    <col min="6" max="6" width="26.08984375" style="63" customWidth="1"/>
    <col min="7" max="7" width="11.7265625" style="63" customWidth="1"/>
    <col min="8" max="16384" width="9.08984375" style="63"/>
  </cols>
  <sheetData>
    <row r="1" spans="1:13" ht="18.75" customHeight="1" x14ac:dyDescent="0.3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5" x14ac:dyDescent="0.3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3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3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3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3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3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3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3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3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3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3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3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3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3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3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3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3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3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3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3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3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3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3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3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3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3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3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3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3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3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3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3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3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3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3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3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3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3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3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3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3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3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3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3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3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3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3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3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3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3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3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3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3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3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3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3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3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3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3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3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3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3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3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3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3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3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3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3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3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3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3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3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3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3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3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3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3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3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3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3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3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3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2022-07-22T11:27:06Z</value>
    </field>
    <field name="Objective-IsApproved">
      <value order="0">false</value>
    </field>
    <field name="Objective-IsPublished">
      <value order="0">true</value>
    </field>
    <field name="Objective-DatePublished">
      <value order="0">2026-05-07T21:15:09Z</value>
    </field>
    <field name="Objective-ModificationStamp">
      <value order="0">2026-05-07T21:15:09Z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vA17097888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2017-07-24T06:02:47Z</cp:lastPrinted>
  <dcterms:created xsi:type="dcterms:W3CDTF">2012-11-13T14:29:24Z</dcterms:created>
  <dcterms:modified xsi:type="dcterms:W3CDTF">2026-05-07T21:04:06Z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2026-05-07T21:15:09Z</vt:filetime>
  </property>
  <property fmtid="{D5CDD505-2E9C-101B-9397-08002B2CF9AE}" pid="10" name="Objective-ModificationStamp">
    <vt:filetime>2026-05-07T21:15:09Z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vA17097888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