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2853dc63caa4f8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04B4884-B481-41B8-A1A7-2E526C4EF4F5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Q1217" i="1"/>
  <c r="F1217" i="1"/>
  <c r="G1217" i="1"/>
  <c r="H1217" i="1"/>
  <c r="I1217" i="1"/>
  <c r="J1217" i="1"/>
  <c r="K1217" i="1"/>
  <c r="L1217" i="1"/>
  <c r="M1217" i="1"/>
  <c r="N1217" i="1"/>
  <c r="O1217" i="1"/>
  <c r="P1217" i="1"/>
  <c r="E1217" i="1"/>
  <c r="T48" i="2" l="1"/>
  <c r="T87" i="2"/>
  <c r="T79" i="2"/>
  <c r="T63" i="2"/>
  <c r="T23" i="2"/>
  <c r="T94" i="2"/>
  <c r="T86" i="2"/>
  <c r="T78" i="2"/>
  <c r="T70" i="2"/>
  <c r="T62" i="2"/>
  <c r="T54" i="2"/>
  <c r="T46" i="2"/>
  <c r="T38" i="2"/>
  <c r="T30" i="2"/>
  <c r="T22" i="2"/>
  <c r="T93" i="2"/>
  <c r="T85" i="2"/>
  <c r="T77" i="2"/>
  <c r="T69" i="2"/>
  <c r="T61" i="2"/>
  <c r="T53" i="2"/>
  <c r="T45" i="2"/>
  <c r="T37" i="2"/>
  <c r="T29" i="2"/>
  <c r="T21" i="2"/>
  <c r="T88" i="2"/>
  <c r="T80" i="2"/>
  <c r="T64" i="2"/>
  <c r="T56" i="2"/>
  <c r="T40" i="2"/>
  <c r="T47" i="2"/>
  <c r="T92" i="2"/>
  <c r="T68" i="2"/>
  <c r="T20" i="2"/>
  <c r="T91" i="2"/>
  <c r="T83" i="2"/>
  <c r="T75" i="2"/>
  <c r="T67" i="2"/>
  <c r="T59" i="2"/>
  <c r="T51" i="2"/>
  <c r="T43" i="2"/>
  <c r="T35" i="2"/>
  <c r="T27" i="2"/>
  <c r="T19" i="2"/>
  <c r="T24" i="2"/>
  <c r="T39" i="2"/>
  <c r="T76" i="2"/>
  <c r="T52" i="2"/>
  <c r="T28" i="2"/>
  <c r="T90" i="2"/>
  <c r="T82" i="2"/>
  <c r="T74" i="2"/>
  <c r="T66" i="2"/>
  <c r="T58" i="2"/>
  <c r="T50" i="2"/>
  <c r="T42" i="2"/>
  <c r="T34" i="2"/>
  <c r="T26" i="2"/>
  <c r="T18" i="2"/>
  <c r="T16" i="2"/>
  <c r="T72" i="2"/>
  <c r="T32" i="2"/>
  <c r="T71" i="2"/>
  <c r="T55" i="2"/>
  <c r="T31" i="2"/>
  <c r="T84" i="2"/>
  <c r="T60" i="2"/>
  <c r="T44" i="2"/>
  <c r="T36" i="2"/>
  <c r="T89" i="2"/>
  <c r="T81" i="2"/>
  <c r="T73" i="2"/>
  <c r="T65" i="2"/>
  <c r="T57" i="2"/>
  <c r="T49" i="2"/>
  <c r="T41" i="2"/>
  <c r="T33" i="2"/>
  <c r="T25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46" i="2"/>
  <c r="V62" i="2"/>
  <c r="U22" i="2"/>
  <c r="U62" i="2"/>
  <c r="U94" i="2"/>
  <c r="V31" i="2"/>
  <c r="V16" i="2"/>
  <c r="U55" i="2"/>
  <c r="U79" i="2"/>
  <c r="V40" i="2"/>
  <c r="V72" i="2"/>
  <c r="V88" i="2"/>
  <c r="U24" i="2"/>
  <c r="U32" i="2"/>
  <c r="U48" i="2"/>
  <c r="U64" i="2"/>
  <c r="U80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54" i="2"/>
  <c r="V70" i="2"/>
  <c r="V94" i="2"/>
  <c r="U54" i="2"/>
  <c r="V47" i="2"/>
  <c r="V87" i="2"/>
  <c r="U47" i="2"/>
  <c r="U87" i="2"/>
  <c r="V48" i="2"/>
  <c r="V64" i="2"/>
  <c r="V80" i="2"/>
  <c r="U16" i="2"/>
  <c r="U40" i="2"/>
  <c r="U56" i="2"/>
  <c r="U72" i="2"/>
  <c r="U88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0" i="2"/>
  <c r="U38" i="2"/>
  <c r="U86" i="2"/>
  <c r="V55" i="2"/>
  <c r="V56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8" i="2"/>
  <c r="V86" i="2"/>
  <c r="U46" i="2"/>
  <c r="U78" i="2"/>
  <c r="V39" i="2"/>
  <c r="V63" i="2"/>
  <c r="V79" i="2"/>
  <c r="U31" i="2"/>
  <c r="U63" i="2"/>
  <c r="V32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V78" i="2"/>
  <c r="U30" i="2"/>
  <c r="U70" i="2"/>
  <c r="V23" i="2"/>
  <c r="V71" i="2"/>
  <c r="U23" i="2"/>
  <c r="U39" i="2"/>
  <c r="U71" i="2"/>
  <c r="V24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  <c r="R27" i="1" l="1"/>
  <c r="R1210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11" i="1"/>
</calcChain>
</file>

<file path=xl/sharedStrings.xml><?xml version="1.0" encoding="utf-8"?>
<sst xmlns="http://schemas.openxmlformats.org/spreadsheetml/2006/main" count="3611" uniqueCount="209">
  <si>
    <t>Arthritis</t>
  </si>
  <si>
    <t>Asthma</t>
  </si>
  <si>
    <t>Kidney disease</t>
  </si>
  <si>
    <t>Stroke</t>
  </si>
  <si>
    <t>Total</t>
  </si>
  <si>
    <t>Alpine</t>
  </si>
  <si>
    <t>0-14</t>
  </si>
  <si>
    <t>Male</t>
  </si>
  <si>
    <t>Female</t>
  </si>
  <si>
    <t>15 to 24</t>
  </si>
  <si>
    <t>25 to 64</t>
  </si>
  <si>
    <t>65 or more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</si>
  <si>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</si>
  <si>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</si>
  <si>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</si>
  <si>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</si>
  <si>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</si>
  <si>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</si>
  <si>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</si>
  <si>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</si>
  <si>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</si>
  <si>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</si>
  <si>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</si>
  <si>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</si>
  <si>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</si>
  <si>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</si>
  <si>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</si>
  <si>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</si>
  <si>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</si>
  <si>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</si>
  <si>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</si>
  <si>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</si>
  <si>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</si>
  <si>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</si>
  <si>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</si>
  <si>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</si>
  <si>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</si>
  <si>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</si>
  <si>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</si>
  <si>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</si>
  <si>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</si>
  <si>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</si>
  <si>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</si>
  <si>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</si>
  <si>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</si>
  <si>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</si>
  <si>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</si>
  <si>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</si>
  <si>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</si>
  <si>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</si>
  <si>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</si>
  <si>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</si>
  <si>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</si>
  <si>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</si>
  <si>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</si>
  <si>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</si>
  <si>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</si>
  <si>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</si>
  <si>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</si>
  <si>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</si>
  <si>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</si>
  <si>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</si>
  <si>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</si>
  <si>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</si>
  <si>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</si>
  <si>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</si>
  <si>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</si>
  <si>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</si>
  <si>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</si>
  <si>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</si>
  <si>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</si>
  <si>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</si>
  <si>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</si>
  <si>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</si>
  <si>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</si>
  <si>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</si>
  <si>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</si>
  <si>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</si>
  <si>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</si>
  <si>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</si>
  <si>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</si>
  <si>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</si>
  <si>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</si>
  <si>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</si>
  <si>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</si>
  <si>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</si>
  <si>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</si>
  <si>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</si>
  <si>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</si>
  <si>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</si>
  <si>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</si>
  <si>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</si>
  <si>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</si>
  <si>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</si>
  <si>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</si>
  <si>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</si>
  <si>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</si>
  <si>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</si>
  <si>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</si>
  <si>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</si>
  <si>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</si>
  <si>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</si>
  <si>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</si>
  <si>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</si>
  <si>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</si>
  <si>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</si>
  <si>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</si>
  <si>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</si>
  <si>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</si>
  <si>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</si>
  <si>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</si>
  <si>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</si>
  <si>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</si>
  <si>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</si>
  <si>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</si>
  <si>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</si>
  <si>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</si>
  <si>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</si>
  <si>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</si>
  <si>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</si>
  <si>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</si>
  <si>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</si>
  <si>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</si>
  <si>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</si>
  <si>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</si>
  <si>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</si>
  <si>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</si>
  <si>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</si>
  <si>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</si>
  <si>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</si>
  <si>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</si>
  <si>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</si>
  <si>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</si>
  <si>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</si>
  <si>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</si>
  <si>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</si>
  <si>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</si>
  <si>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</si>
  <si>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</si>
  <si>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</si>
  <si>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</si>
  <si>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</si>
  <si>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</si>
  <si>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</si>
  <si>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</si>
  <si>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</si>
  <si>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</si>
  <si>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</si>
  <si>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</si>
  <si>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</si>
  <si>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</si>
  <si>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</si>
  <si>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</si>
  <si>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</si>
  <si>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</si>
  <si>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</si>
  <si>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</si>
  <si>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</si>
  <si>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</si>
  <si>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</si>
  <si>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</si>
  <si>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</si>
  <si>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</si>
  <si>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</si>
  <si>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</si>
  <si>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</si>
  <si>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</si>
  <si>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</si>
  <si>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</si>
  <si>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</si>
  <si>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</si>
  <si>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</si>
  <si>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</si>
  <si>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</si>
  <si>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</si>
  <si>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</si>
  <si>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</si>
  <si>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</si>
  <si>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</si>
  <si>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</si>
  <si>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</si>
  <si>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</si>
  <si>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</si>
  <si>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</si>
  <si>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</si>
  <si>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</si>
  <si>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</si>
  <si>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</si>
  <si>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</si>
  <si>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</si>
  <si>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</si>
  <si>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</si>
  <si>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</si>
  <si>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</si>
  <si>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</si>
  <si>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</si>
  <si>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</si>
  <si>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</si>
  <si>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</si>
  <si>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</si>
  <si>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</si>
  <si>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</si>
  <si>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</si>
  <si>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</si>
  <si>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</si>
  <si>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across Municipalities</t>
  </si>
  <si>
    <t>Comparison within Municipalities</t>
  </si>
  <si>
    <r>
      <t xml:space="preserve">             Select municipality here </t>
    </r>
    <r>
      <rPr>
        <sz val="11"/>
        <color theme="4" tint="-0.499984740745262"/>
        <rFont val="Wingdings"/>
        <charset val="2"/>
      </rPr>
      <t>F</t>
    </r>
  </si>
  <si>
    <r>
      <t xml:space="preserve">                            The Prevalence of Chronic Illnesses, by Sex and Age: Victorian Municipalities, 2021  </t>
    </r>
    <r>
      <rPr>
        <sz val="11"/>
        <color rgb="FF006600"/>
        <rFont val="Garamond"/>
        <family val="1"/>
      </rPr>
      <t>(from the Census)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</si>
</sst>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8917b5f32364794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1.1050583657587547</c:v>
                </c:pt>
                <c:pt idx="1">
                  <c:v>0.97727827999022721</c:v>
                </c:pt>
                <c:pt idx="2">
                  <c:v>1.0347023241006048</c:v>
                </c:pt>
                <c:pt idx="3">
                  <c:v>3.5273368606701938</c:v>
                </c:pt>
                <c:pt idx="4">
                  <c:v>7.583258325832583</c:v>
                </c:pt>
                <c:pt idx="5">
                  <c:v>5.4577844957892463</c:v>
                </c:pt>
                <c:pt idx="6">
                  <c:v>6.2837022628222492</c:v>
                </c:pt>
                <c:pt idx="7">
                  <c:v>8.8857142857142861</c:v>
                </c:pt>
                <c:pt idx="8">
                  <c:v>7.5498647521298379</c:v>
                </c:pt>
                <c:pt idx="9">
                  <c:v>8.4910965323336463</c:v>
                </c:pt>
                <c:pt idx="10">
                  <c:v>10.871662914120297</c:v>
                </c:pt>
                <c:pt idx="11">
                  <c:v>9.7398381022466562</c:v>
                </c:pt>
                <c:pt idx="12">
                  <c:v>5.3300077266134389</c:v>
                </c:pt>
                <c:pt idx="13">
                  <c:v>7.7266612113562925</c:v>
                </c:pt>
                <c:pt idx="14">
                  <c:v>6.5118734232751994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Arthritis</c:v>
                </c:pt>
                <c:pt idx="1">
                  <c:v>Diabetes</c:v>
                </c:pt>
                <c:pt idx="2">
                  <c:v>Other long-term</c:v>
                </c:pt>
                <c:pt idx="3">
                  <c:v>Heart disease </c:v>
                </c:pt>
                <c:pt idx="4">
                  <c:v>Mental health</c:v>
                </c:pt>
                <c:pt idx="5">
                  <c:v>Asthma</c:v>
                </c:pt>
                <c:pt idx="6">
                  <c:v>Cancer</c:v>
                </c:pt>
                <c:pt idx="7">
                  <c:v>Dementia</c:v>
                </c:pt>
                <c:pt idx="8">
                  <c:v>Lung condition</c:v>
                </c:pt>
                <c:pt idx="9">
                  <c:v>Stroke</c:v>
                </c:pt>
                <c:pt idx="10">
                  <c:v>Kidney disease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27.128695727457686</c:v>
                </c:pt>
                <c:pt idx="1">
                  <c:v>22.14622743604173</c:v>
                </c:pt>
                <c:pt idx="2">
                  <c:v>16.743863901995585</c:v>
                </c:pt>
                <c:pt idx="3">
                  <c:v>15.388944201549718</c:v>
                </c:pt>
                <c:pt idx="4">
                  <c:v>9.7398381022466562</c:v>
                </c:pt>
                <c:pt idx="5">
                  <c:v>9.068871477425219</c:v>
                </c:pt>
                <c:pt idx="6">
                  <c:v>8.3676031340634598</c:v>
                </c:pt>
                <c:pt idx="7">
                  <c:v>5.4196788017834718</c:v>
                </c:pt>
                <c:pt idx="8">
                  <c:v>5.2681702090818581</c:v>
                </c:pt>
                <c:pt idx="9">
                  <c:v>4.6664646552097313</c:v>
                </c:pt>
                <c:pt idx="10">
                  <c:v>3.9435522271763128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Front!$U$16:$U$94</c:f>
              <c:strCache>
                <c:ptCount val="79"/>
                <c:pt idx="0">
                  <c:v>Central Goldfields </c:v>
                </c:pt>
                <c:pt idx="1">
                  <c:v>Ballarat </c:v>
                </c:pt>
                <c:pt idx="2">
                  <c:v>Wodonga </c:v>
                </c:pt>
                <c:pt idx="3">
                  <c:v>Greater Bendigo </c:v>
                </c:pt>
                <c:pt idx="4">
                  <c:v>Yarriambiack </c:v>
                </c:pt>
                <c:pt idx="5">
                  <c:v>Latrobe </c:v>
                </c:pt>
                <c:pt idx="6">
                  <c:v>Pyrenees </c:v>
                </c:pt>
                <c:pt idx="7">
                  <c:v>Benalla </c:v>
                </c:pt>
                <c:pt idx="8">
                  <c:v>Mount Alexander </c:v>
                </c:pt>
                <c:pt idx="9">
                  <c:v>Loddon </c:v>
                </c:pt>
                <c:pt idx="10">
                  <c:v>Northern Grampians </c:v>
                </c:pt>
                <c:pt idx="11">
                  <c:v>Ararat </c:v>
                </c:pt>
                <c:pt idx="12">
                  <c:v>Hepburn </c:v>
                </c:pt>
                <c:pt idx="13">
                  <c:v>Moira </c:v>
                </c:pt>
                <c:pt idx="14">
                  <c:v>East Gippsland </c:v>
                </c:pt>
                <c:pt idx="15">
                  <c:v>Frankston </c:v>
                </c:pt>
                <c:pt idx="16">
                  <c:v>Hindmarsh </c:v>
                </c:pt>
                <c:pt idx="17">
                  <c:v>Baw Baw </c:v>
                </c:pt>
                <c:pt idx="18">
                  <c:v>Glenelg </c:v>
                </c:pt>
                <c:pt idx="19">
                  <c:v>Wangaratta </c:v>
                </c:pt>
                <c:pt idx="20">
                  <c:v>Bass Coast </c:v>
                </c:pt>
                <c:pt idx="21">
                  <c:v>Wellington </c:v>
                </c:pt>
                <c:pt idx="22">
                  <c:v>Towong </c:v>
                </c:pt>
                <c:pt idx="23">
                  <c:v>Greater Geelong </c:v>
                </c:pt>
                <c:pt idx="24">
                  <c:v>Warrnambool </c:v>
                </c:pt>
                <c:pt idx="25">
                  <c:v>Buloke </c:v>
                </c:pt>
                <c:pt idx="26">
                  <c:v>Murrindindi </c:v>
                </c:pt>
                <c:pt idx="27">
                  <c:v>Gannawarra </c:v>
                </c:pt>
                <c:pt idx="28">
                  <c:v>Horsham </c:v>
                </c:pt>
                <c:pt idx="29">
                  <c:v>Campaspe </c:v>
                </c:pt>
                <c:pt idx="30">
                  <c:v>Mildura </c:v>
                </c:pt>
                <c:pt idx="31">
                  <c:v>Yarra </c:v>
                </c:pt>
                <c:pt idx="32">
                  <c:v>Greater Shepparton </c:v>
                </c:pt>
                <c:pt idx="33">
                  <c:v>Darebin </c:v>
                </c:pt>
                <c:pt idx="34">
                  <c:v>Corangamite </c:v>
                </c:pt>
                <c:pt idx="35">
                  <c:v>Strathbogie </c:v>
                </c:pt>
                <c:pt idx="36">
                  <c:v>Moreland </c:v>
                </c:pt>
                <c:pt idx="37">
                  <c:v>Moorabool </c:v>
                </c:pt>
                <c:pt idx="38">
                  <c:v>Southern Grampians </c:v>
                </c:pt>
                <c:pt idx="39">
                  <c:v>Mitchell </c:v>
                </c:pt>
                <c:pt idx="40">
                  <c:v>South Gippsland </c:v>
                </c:pt>
                <c:pt idx="41">
                  <c:v>Yarra Ranges </c:v>
                </c:pt>
                <c:pt idx="42">
                  <c:v>Golden Plains </c:v>
                </c:pt>
                <c:pt idx="43">
                  <c:v>Mornington Peninsula </c:v>
                </c:pt>
                <c:pt idx="44">
                  <c:v>West Wimmera </c:v>
                </c:pt>
                <c:pt idx="45">
                  <c:v>Colac-Otway </c:v>
                </c:pt>
                <c:pt idx="46">
                  <c:v>Indigo </c:v>
                </c:pt>
                <c:pt idx="47">
                  <c:v>Macedon Ranges </c:v>
                </c:pt>
                <c:pt idx="48">
                  <c:v>Maribyrnong </c:v>
                </c:pt>
                <c:pt idx="49">
                  <c:v>Cardinia </c:v>
                </c:pt>
                <c:pt idx="50">
                  <c:v>Maroondah </c:v>
                </c:pt>
                <c:pt idx="51">
                  <c:v>Port Phillip </c:v>
                </c:pt>
                <c:pt idx="52">
                  <c:v>Alpine </c:v>
                </c:pt>
                <c:pt idx="53">
                  <c:v>Banyule </c:v>
                </c:pt>
                <c:pt idx="54">
                  <c:v>Mansfield </c:v>
                </c:pt>
                <c:pt idx="55">
                  <c:v>Moyne </c:v>
                </c:pt>
                <c:pt idx="56">
                  <c:v>Hobsons Bay </c:v>
                </c:pt>
                <c:pt idx="57">
                  <c:v>Knox </c:v>
                </c:pt>
                <c:pt idx="58">
                  <c:v>Moonee Valley </c:v>
                </c:pt>
                <c:pt idx="59">
                  <c:v>Swan Hill </c:v>
                </c:pt>
                <c:pt idx="60">
                  <c:v>Nillumbik </c:v>
                </c:pt>
                <c:pt idx="61">
                  <c:v>Stonnington </c:v>
                </c:pt>
                <c:pt idx="62">
                  <c:v>Queenscliffe </c:v>
                </c:pt>
                <c:pt idx="63">
                  <c:v>Kingston </c:v>
                </c:pt>
                <c:pt idx="64">
                  <c:v>Surf Coast </c:v>
                </c:pt>
                <c:pt idx="65">
                  <c:v>Melton </c:v>
                </c:pt>
                <c:pt idx="66">
                  <c:v>Glen Eira </c:v>
                </c:pt>
                <c:pt idx="67">
                  <c:v>Whittlesea </c:v>
                </c:pt>
                <c:pt idx="68">
                  <c:v>Hume </c:v>
                </c:pt>
                <c:pt idx="69">
                  <c:v>Casey </c:v>
                </c:pt>
                <c:pt idx="70">
                  <c:v>Melbourne </c:v>
                </c:pt>
                <c:pt idx="71">
                  <c:v>Bayside </c:v>
                </c:pt>
                <c:pt idx="72">
                  <c:v>Whitehorse </c:v>
                </c:pt>
                <c:pt idx="73">
                  <c:v>Boroondara </c:v>
                </c:pt>
                <c:pt idx="74">
                  <c:v>Brimbank </c:v>
                </c:pt>
                <c:pt idx="75">
                  <c:v>Greater Dandenong </c:v>
                </c:pt>
                <c:pt idx="76">
                  <c:v>Wyndham </c:v>
                </c:pt>
                <c:pt idx="77">
                  <c:v>Monash </c:v>
                </c:pt>
                <c:pt idx="78">
                  <c:v>Manningham </c:v>
                </c:pt>
              </c:strCache>
            </c:strRef>
          </c:cat>
          <c:val>
            <c:numRef>
              <c:f>Front!$V$16:$V$94</c:f>
              <c:numCache>
                <c:formatCode>0.0</c:formatCode>
                <c:ptCount val="79"/>
                <c:pt idx="0">
                  <c:v>21.398652340193046</c:v>
                </c:pt>
                <c:pt idx="1">
                  <c:v>18.484773552964452</c:v>
                </c:pt>
                <c:pt idx="2">
                  <c:v>17.993774475348932</c:v>
                </c:pt>
                <c:pt idx="3">
                  <c:v>17.942743610584305</c:v>
                </c:pt>
                <c:pt idx="4">
                  <c:v>17.779390420899855</c:v>
                </c:pt>
                <c:pt idx="5">
                  <c:v>17.585128661177887</c:v>
                </c:pt>
                <c:pt idx="6">
                  <c:v>17.403574788334904</c:v>
                </c:pt>
                <c:pt idx="7">
                  <c:v>17.248157248157248</c:v>
                </c:pt>
                <c:pt idx="8">
                  <c:v>17.11455249373719</c:v>
                </c:pt>
                <c:pt idx="9">
                  <c:v>16.966501240694789</c:v>
                </c:pt>
                <c:pt idx="10">
                  <c:v>16.409861325115564</c:v>
                </c:pt>
                <c:pt idx="11">
                  <c:v>16.373203804897791</c:v>
                </c:pt>
                <c:pt idx="12">
                  <c:v>16.152330925804335</c:v>
                </c:pt>
                <c:pt idx="13">
                  <c:v>15.939649781113197</c:v>
                </c:pt>
                <c:pt idx="14">
                  <c:v>15.901377520463168</c:v>
                </c:pt>
                <c:pt idx="15">
                  <c:v>15.757461386598537</c:v>
                </c:pt>
                <c:pt idx="16">
                  <c:v>15.672235481304694</c:v>
                </c:pt>
                <c:pt idx="17">
                  <c:v>15.546121188730218</c:v>
                </c:pt>
                <c:pt idx="18">
                  <c:v>15.517623586787851</c:v>
                </c:pt>
                <c:pt idx="19">
                  <c:v>15.445799560639346</c:v>
                </c:pt>
                <c:pt idx="20">
                  <c:v>15.291579126682187</c:v>
                </c:pt>
                <c:pt idx="21">
                  <c:v>15.153200525836787</c:v>
                </c:pt>
                <c:pt idx="22">
                  <c:v>15.097822074566261</c:v>
                </c:pt>
                <c:pt idx="23">
                  <c:v>15.004673741428201</c:v>
                </c:pt>
                <c:pt idx="24">
                  <c:v>14.730912875772976</c:v>
                </c:pt>
                <c:pt idx="25">
                  <c:v>14.72179289026275</c:v>
                </c:pt>
                <c:pt idx="26">
                  <c:v>14.679976512037582</c:v>
                </c:pt>
                <c:pt idx="27">
                  <c:v>14.63860933211345</c:v>
                </c:pt>
                <c:pt idx="28">
                  <c:v>14.625445897740786</c:v>
                </c:pt>
                <c:pt idx="29">
                  <c:v>14.59605026929982</c:v>
                </c:pt>
                <c:pt idx="30">
                  <c:v>14.594636490466595</c:v>
                </c:pt>
                <c:pt idx="31">
                  <c:v>14.548750577613479</c:v>
                </c:pt>
                <c:pt idx="32">
                  <c:v>14.448221757322175</c:v>
                </c:pt>
                <c:pt idx="33">
                  <c:v>14.424299676634089</c:v>
                </c:pt>
                <c:pt idx="34">
                  <c:v>14.417091114883984</c:v>
                </c:pt>
                <c:pt idx="35">
                  <c:v>14.336993243243242</c:v>
                </c:pt>
                <c:pt idx="36">
                  <c:v>14.30497914467013</c:v>
                </c:pt>
                <c:pt idx="37">
                  <c:v>14.192693963138728</c:v>
                </c:pt>
                <c:pt idx="38">
                  <c:v>14.184100418410042</c:v>
                </c:pt>
                <c:pt idx="39">
                  <c:v>14.027954256670903</c:v>
                </c:pt>
                <c:pt idx="40">
                  <c:v>14.023976475910427</c:v>
                </c:pt>
                <c:pt idx="41">
                  <c:v>13.969259185962136</c:v>
                </c:pt>
                <c:pt idx="42">
                  <c:v>13.930976430976431</c:v>
                </c:pt>
                <c:pt idx="43">
                  <c:v>13.771731124668213</c:v>
                </c:pt>
                <c:pt idx="44">
                  <c:v>13.438735177865613</c:v>
                </c:pt>
                <c:pt idx="45">
                  <c:v>13.383010432190758</c:v>
                </c:pt>
                <c:pt idx="46">
                  <c:v>13.134404488650855</c:v>
                </c:pt>
                <c:pt idx="47">
                  <c:v>12.749584026622296</c:v>
                </c:pt>
                <c:pt idx="48">
                  <c:v>12.748331054451862</c:v>
                </c:pt>
                <c:pt idx="49">
                  <c:v>12.675151494105187</c:v>
                </c:pt>
                <c:pt idx="50">
                  <c:v>12.530862050978891</c:v>
                </c:pt>
                <c:pt idx="51">
                  <c:v>12.212420834948947</c:v>
                </c:pt>
                <c:pt idx="52">
                  <c:v>12.202826267664173</c:v>
                </c:pt>
                <c:pt idx="53">
                  <c:v>12.017751858497821</c:v>
                </c:pt>
                <c:pt idx="54">
                  <c:v>11.946400181694299</c:v>
                </c:pt>
                <c:pt idx="55">
                  <c:v>11.879021879021879</c:v>
                </c:pt>
                <c:pt idx="56">
                  <c:v>11.021042105487117</c:v>
                </c:pt>
                <c:pt idx="57">
                  <c:v>10.984474108918944</c:v>
                </c:pt>
                <c:pt idx="58">
                  <c:v>10.785363748261585</c:v>
                </c:pt>
                <c:pt idx="59">
                  <c:v>10.649055824992262</c:v>
                </c:pt>
                <c:pt idx="60">
                  <c:v>10.574750286556412</c:v>
                </c:pt>
                <c:pt idx="61">
                  <c:v>10.489921515748712</c:v>
                </c:pt>
                <c:pt idx="62">
                  <c:v>10.365853658536585</c:v>
                </c:pt>
                <c:pt idx="63">
                  <c:v>10.34794396746498</c:v>
                </c:pt>
                <c:pt idx="64">
                  <c:v>10.270331410473927</c:v>
                </c:pt>
                <c:pt idx="65">
                  <c:v>9.8267943239723063</c:v>
                </c:pt>
                <c:pt idx="66">
                  <c:v>9.7129405610409982</c:v>
                </c:pt>
                <c:pt idx="67">
                  <c:v>9.6779228888079505</c:v>
                </c:pt>
                <c:pt idx="68">
                  <c:v>9.5184649407226338</c:v>
                </c:pt>
                <c:pt idx="69">
                  <c:v>9.3777518492426903</c:v>
                </c:pt>
                <c:pt idx="70">
                  <c:v>9.2194653252698799</c:v>
                </c:pt>
                <c:pt idx="71">
                  <c:v>8.73479267075734</c:v>
                </c:pt>
                <c:pt idx="72">
                  <c:v>8.7005392995085327</c:v>
                </c:pt>
                <c:pt idx="73">
                  <c:v>8.6140714487190486</c:v>
                </c:pt>
                <c:pt idx="74">
                  <c:v>7.9549262734584447</c:v>
                </c:pt>
                <c:pt idx="75">
                  <c:v>7.5498647521298379</c:v>
                </c:pt>
                <c:pt idx="76">
                  <c:v>7.463697188291925</c:v>
                </c:pt>
                <c:pt idx="77">
                  <c:v>7.1723603820669473</c:v>
                </c:pt>
                <c:pt idx="78">
                  <c:v>6.7824199674443832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26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9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4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3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609600</xdr:colOff>
      <xdr:row>6</xdr:row>
      <xdr:rowOff>42862</xdr:rowOff>
    </xdr:from>
    <xdr:to>
      <xdr:col>24</xdr:col>
      <xdr:colOff>600076</xdr:colOff>
      <xdr:row>94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R2416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A2171" sqref="A2171:XFD2171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10" spans="1:18" x14ac:dyDescent="0.35">
      <c r="E10" s="3" t="s">
        <v>0</v>
      </c>
      <c r="F10" s="3" t="s">
        <v>1</v>
      </c>
      <c r="G10" s="3" t="s">
        <v>90</v>
      </c>
      <c r="H10" s="3" t="s">
        <v>91</v>
      </c>
      <c r="I10" s="3" t="s">
        <v>92</v>
      </c>
      <c r="J10" s="3" t="s">
        <v>93</v>
      </c>
      <c r="K10" s="3" t="s">
        <v>2</v>
      </c>
      <c r="L10" s="3" t="s">
        <v>94</v>
      </c>
      <c r="M10" s="3" t="s">
        <v>96</v>
      </c>
      <c r="N10" s="3" t="s">
        <v>3</v>
      </c>
      <c r="O10" s="3" t="s">
        <v>97</v>
      </c>
      <c r="P10" s="3" t="s">
        <v>95</v>
      </c>
      <c r="Q10" s="3" t="s">
        <v>4</v>
      </c>
    </row>
    <row r="11" spans="1:18" x14ac:dyDescent="0.35">
      <c r="A11" s="2">
        <v>1</v>
      </c>
      <c r="B11" s="1" t="s">
        <v>5</v>
      </c>
      <c r="C11" s="1" t="s">
        <v>6</v>
      </c>
      <c r="D11" s="1" t="s">
        <v>7</v>
      </c>
      <c r="E11" s="1">
        <v>0</v>
      </c>
      <c r="F11" s="1">
        <v>85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24</v>
      </c>
      <c r="N11" s="1">
        <v>0</v>
      </c>
      <c r="O11" s="1">
        <v>30</v>
      </c>
      <c r="P11" s="1">
        <v>842</v>
      </c>
      <c r="Q11" s="1">
        <v>977</v>
      </c>
      <c r="R11" s="1">
        <f>SUM(E11:P11)</f>
        <v>981</v>
      </c>
    </row>
    <row r="12" spans="1:18" x14ac:dyDescent="0.35">
      <c r="A12" s="2">
        <v>2</v>
      </c>
      <c r="D12" s="1" t="s">
        <v>8</v>
      </c>
      <c r="E12" s="1">
        <v>0</v>
      </c>
      <c r="F12" s="1">
        <v>58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5</v>
      </c>
      <c r="M12" s="1">
        <v>19</v>
      </c>
      <c r="N12" s="1">
        <v>0</v>
      </c>
      <c r="O12" s="1">
        <v>29</v>
      </c>
      <c r="P12" s="1">
        <v>806</v>
      </c>
      <c r="Q12" s="1">
        <v>894</v>
      </c>
      <c r="R12" s="1">
        <f t="shared" ref="R12:R75" si="0">SUM(E12:P12)</f>
        <v>921</v>
      </c>
    </row>
    <row r="13" spans="1:18" x14ac:dyDescent="0.35">
      <c r="A13" s="2">
        <v>3</v>
      </c>
      <c r="D13" s="1" t="s">
        <v>4</v>
      </c>
      <c r="E13" s="1">
        <v>0</v>
      </c>
      <c r="F13" s="1">
        <v>142</v>
      </c>
      <c r="G13" s="1">
        <v>0</v>
      </c>
      <c r="H13" s="1">
        <v>0</v>
      </c>
      <c r="I13" s="1">
        <v>4</v>
      </c>
      <c r="J13" s="1">
        <v>0</v>
      </c>
      <c r="K13" s="1">
        <v>6</v>
      </c>
      <c r="L13" s="1">
        <v>5</v>
      </c>
      <c r="M13" s="1">
        <v>39</v>
      </c>
      <c r="N13" s="1">
        <v>0</v>
      </c>
      <c r="O13" s="1">
        <v>62</v>
      </c>
      <c r="P13" s="1">
        <v>1650</v>
      </c>
      <c r="Q13" s="1">
        <v>1873</v>
      </c>
      <c r="R13" s="1">
        <f t="shared" si="0"/>
        <v>1908</v>
      </c>
    </row>
    <row r="14" spans="1:18" x14ac:dyDescent="0.35">
      <c r="A14" s="2">
        <v>4</v>
      </c>
      <c r="C14" s="1" t="s">
        <v>9</v>
      </c>
      <c r="D14" s="1" t="s">
        <v>7</v>
      </c>
      <c r="E14" s="1">
        <v>0</v>
      </c>
      <c r="F14" s="1">
        <v>44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53</v>
      </c>
      <c r="N14" s="1">
        <v>0</v>
      </c>
      <c r="O14" s="1">
        <v>27</v>
      </c>
      <c r="P14" s="1">
        <v>443</v>
      </c>
      <c r="Q14" s="1">
        <v>549</v>
      </c>
      <c r="R14" s="1">
        <f t="shared" si="0"/>
        <v>567</v>
      </c>
    </row>
    <row r="15" spans="1:18" x14ac:dyDescent="0.35">
      <c r="A15" s="2">
        <v>5</v>
      </c>
      <c r="D15" s="1" t="s">
        <v>8</v>
      </c>
      <c r="E15" s="1">
        <v>0</v>
      </c>
      <c r="F15" s="1">
        <v>47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74</v>
      </c>
      <c r="N15" s="1">
        <v>0</v>
      </c>
      <c r="O15" s="1">
        <v>25</v>
      </c>
      <c r="P15" s="1">
        <v>376</v>
      </c>
      <c r="Q15" s="1">
        <v>507</v>
      </c>
      <c r="R15" s="1">
        <f t="shared" si="0"/>
        <v>522</v>
      </c>
    </row>
    <row r="16" spans="1:18" x14ac:dyDescent="0.35">
      <c r="A16" s="2">
        <v>6</v>
      </c>
      <c r="D16" s="1" t="s">
        <v>4</v>
      </c>
      <c r="E16" s="1">
        <v>5</v>
      </c>
      <c r="F16" s="1">
        <v>86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122</v>
      </c>
      <c r="N16" s="1">
        <v>0</v>
      </c>
      <c r="O16" s="1">
        <v>54</v>
      </c>
      <c r="P16" s="1">
        <v>821</v>
      </c>
      <c r="Q16" s="1">
        <v>1054</v>
      </c>
      <c r="R16" s="1">
        <f t="shared" si="0"/>
        <v>1091</v>
      </c>
    </row>
    <row r="17" spans="1:18" x14ac:dyDescent="0.35">
      <c r="A17" s="2">
        <v>7</v>
      </c>
      <c r="C17" s="1" t="s">
        <v>10</v>
      </c>
      <c r="D17" s="1" t="s">
        <v>7</v>
      </c>
      <c r="E17" s="1">
        <v>193</v>
      </c>
      <c r="F17" s="1">
        <v>215</v>
      </c>
      <c r="G17" s="1">
        <v>82</v>
      </c>
      <c r="H17" s="1">
        <v>7</v>
      </c>
      <c r="I17" s="1">
        <v>92</v>
      </c>
      <c r="J17" s="1">
        <v>101</v>
      </c>
      <c r="K17" s="1">
        <v>26</v>
      </c>
      <c r="L17" s="1">
        <v>38</v>
      </c>
      <c r="M17" s="1">
        <v>294</v>
      </c>
      <c r="N17" s="1">
        <v>19</v>
      </c>
      <c r="O17" s="1">
        <v>207</v>
      </c>
      <c r="P17" s="1">
        <v>1997</v>
      </c>
      <c r="Q17" s="1">
        <v>2930</v>
      </c>
      <c r="R17" s="1">
        <f t="shared" si="0"/>
        <v>3271</v>
      </c>
    </row>
    <row r="18" spans="1:18" x14ac:dyDescent="0.35">
      <c r="A18" s="2">
        <v>8</v>
      </c>
      <c r="D18" s="1" t="s">
        <v>8</v>
      </c>
      <c r="E18" s="1">
        <v>287</v>
      </c>
      <c r="F18" s="1">
        <v>332</v>
      </c>
      <c r="G18" s="1">
        <v>89</v>
      </c>
      <c r="H18" s="1">
        <v>0</v>
      </c>
      <c r="I18" s="1">
        <v>97</v>
      </c>
      <c r="J18" s="1">
        <v>45</v>
      </c>
      <c r="K18" s="1">
        <v>15</v>
      </c>
      <c r="L18" s="1">
        <v>39</v>
      </c>
      <c r="M18" s="1">
        <v>440</v>
      </c>
      <c r="N18" s="1">
        <v>11</v>
      </c>
      <c r="O18" s="1">
        <v>283</v>
      </c>
      <c r="P18" s="1">
        <v>1958</v>
      </c>
      <c r="Q18" s="1">
        <v>3087</v>
      </c>
      <c r="R18" s="1">
        <f t="shared" si="0"/>
        <v>3596</v>
      </c>
    </row>
    <row r="19" spans="1:18" x14ac:dyDescent="0.35">
      <c r="A19" s="2">
        <v>9</v>
      </c>
      <c r="D19" s="1" t="s">
        <v>4</v>
      </c>
      <c r="E19" s="1">
        <v>480</v>
      </c>
      <c r="F19" s="1">
        <v>549</v>
      </c>
      <c r="G19" s="1">
        <v>166</v>
      </c>
      <c r="H19" s="1">
        <v>5</v>
      </c>
      <c r="I19" s="1">
        <v>194</v>
      </c>
      <c r="J19" s="1">
        <v>144</v>
      </c>
      <c r="K19" s="1">
        <v>42</v>
      </c>
      <c r="L19" s="1">
        <v>74</v>
      </c>
      <c r="M19" s="1">
        <v>734</v>
      </c>
      <c r="N19" s="1">
        <v>30</v>
      </c>
      <c r="O19" s="1">
        <v>487</v>
      </c>
      <c r="P19" s="1">
        <v>3956</v>
      </c>
      <c r="Q19" s="1">
        <v>6015</v>
      </c>
      <c r="R19" s="1">
        <f t="shared" si="0"/>
        <v>6861</v>
      </c>
    </row>
    <row r="20" spans="1:18" x14ac:dyDescent="0.35">
      <c r="A20" s="2">
        <v>10</v>
      </c>
      <c r="C20" s="1" t="s">
        <v>11</v>
      </c>
      <c r="D20" s="1" t="s">
        <v>7</v>
      </c>
      <c r="E20" s="1">
        <v>360</v>
      </c>
      <c r="F20" s="1">
        <v>101</v>
      </c>
      <c r="G20" s="1">
        <v>183</v>
      </c>
      <c r="H20" s="1">
        <v>30</v>
      </c>
      <c r="I20" s="1">
        <v>223</v>
      </c>
      <c r="J20" s="1">
        <v>329</v>
      </c>
      <c r="K20" s="1">
        <v>57</v>
      </c>
      <c r="L20" s="1">
        <v>109</v>
      </c>
      <c r="M20" s="1">
        <v>115</v>
      </c>
      <c r="N20" s="1">
        <v>78</v>
      </c>
      <c r="O20" s="1">
        <v>156</v>
      </c>
      <c r="P20" s="1">
        <v>554</v>
      </c>
      <c r="Q20" s="1">
        <v>1527</v>
      </c>
      <c r="R20" s="1">
        <f t="shared" si="0"/>
        <v>2295</v>
      </c>
    </row>
    <row r="21" spans="1:18" x14ac:dyDescent="0.35">
      <c r="A21" s="2">
        <v>11</v>
      </c>
      <c r="D21" s="1" t="s">
        <v>8</v>
      </c>
      <c r="E21" s="1">
        <v>563</v>
      </c>
      <c r="F21" s="1">
        <v>139</v>
      </c>
      <c r="G21" s="1">
        <v>147</v>
      </c>
      <c r="H21" s="1">
        <v>72</v>
      </c>
      <c r="I21" s="1">
        <v>146</v>
      </c>
      <c r="J21" s="1">
        <v>200</v>
      </c>
      <c r="K21" s="1">
        <v>54</v>
      </c>
      <c r="L21" s="1">
        <v>90</v>
      </c>
      <c r="M21" s="1">
        <v>156</v>
      </c>
      <c r="N21" s="1">
        <v>54</v>
      </c>
      <c r="O21" s="1">
        <v>228</v>
      </c>
      <c r="P21" s="1">
        <v>560</v>
      </c>
      <c r="Q21" s="1">
        <v>1616</v>
      </c>
      <c r="R21" s="1">
        <f t="shared" si="0"/>
        <v>2409</v>
      </c>
    </row>
    <row r="22" spans="1:18" x14ac:dyDescent="0.35">
      <c r="A22" s="2">
        <v>12</v>
      </c>
      <c r="D22" s="1" t="s">
        <v>4</v>
      </c>
      <c r="E22" s="1">
        <v>926</v>
      </c>
      <c r="F22" s="1">
        <v>242</v>
      </c>
      <c r="G22" s="1">
        <v>326</v>
      </c>
      <c r="H22" s="1">
        <v>103</v>
      </c>
      <c r="I22" s="1">
        <v>367</v>
      </c>
      <c r="J22" s="1">
        <v>529</v>
      </c>
      <c r="K22" s="1">
        <v>112</v>
      </c>
      <c r="L22" s="1">
        <v>193</v>
      </c>
      <c r="M22" s="1">
        <v>271</v>
      </c>
      <c r="N22" s="1">
        <v>129</v>
      </c>
      <c r="O22" s="1">
        <v>386</v>
      </c>
      <c r="P22" s="1">
        <v>1114</v>
      </c>
      <c r="Q22" s="1">
        <v>3140</v>
      </c>
      <c r="R22" s="1">
        <f t="shared" si="0"/>
        <v>4698</v>
      </c>
    </row>
    <row r="23" spans="1:18" x14ac:dyDescent="0.35">
      <c r="A23" s="2">
        <v>13</v>
      </c>
      <c r="C23" s="1" t="s">
        <v>4</v>
      </c>
      <c r="D23" s="1" t="s">
        <v>7</v>
      </c>
      <c r="E23" s="1">
        <v>562</v>
      </c>
      <c r="F23" s="1">
        <v>436</v>
      </c>
      <c r="G23" s="1">
        <v>263</v>
      </c>
      <c r="H23" s="1">
        <v>36</v>
      </c>
      <c r="I23" s="1">
        <v>324</v>
      </c>
      <c r="J23" s="1">
        <v>430</v>
      </c>
      <c r="K23" s="1">
        <v>88</v>
      </c>
      <c r="L23" s="1">
        <v>147</v>
      </c>
      <c r="M23" s="1">
        <v>480</v>
      </c>
      <c r="N23" s="1">
        <v>92</v>
      </c>
      <c r="O23" s="1">
        <v>420</v>
      </c>
      <c r="P23" s="1">
        <v>3835</v>
      </c>
      <c r="Q23" s="1">
        <v>5980</v>
      </c>
      <c r="R23" s="1">
        <f t="shared" si="0"/>
        <v>7113</v>
      </c>
    </row>
    <row r="24" spans="1:18" x14ac:dyDescent="0.35">
      <c r="A24" s="2">
        <v>14</v>
      </c>
      <c r="D24" s="1" t="s">
        <v>8</v>
      </c>
      <c r="E24" s="1">
        <v>851</v>
      </c>
      <c r="F24" s="1">
        <v>572</v>
      </c>
      <c r="G24" s="1">
        <v>232</v>
      </c>
      <c r="H24" s="1">
        <v>77</v>
      </c>
      <c r="I24" s="1">
        <v>246</v>
      </c>
      <c r="J24" s="1">
        <v>247</v>
      </c>
      <c r="K24" s="1">
        <v>72</v>
      </c>
      <c r="L24" s="1">
        <v>127</v>
      </c>
      <c r="M24" s="1">
        <v>689</v>
      </c>
      <c r="N24" s="1">
        <v>67</v>
      </c>
      <c r="O24" s="1">
        <v>569</v>
      </c>
      <c r="P24" s="1">
        <v>3708</v>
      </c>
      <c r="Q24" s="1">
        <v>6102</v>
      </c>
      <c r="R24" s="1">
        <f t="shared" si="0"/>
        <v>7457</v>
      </c>
    </row>
    <row r="25" spans="1:18" x14ac:dyDescent="0.35">
      <c r="A25" s="2">
        <v>15</v>
      </c>
      <c r="D25" s="1" t="s">
        <v>4</v>
      </c>
      <c r="E25" s="1">
        <v>1415</v>
      </c>
      <c r="F25" s="1">
        <v>1010</v>
      </c>
      <c r="G25" s="1">
        <v>495</v>
      </c>
      <c r="H25" s="1">
        <v>113</v>
      </c>
      <c r="I25" s="1">
        <v>568</v>
      </c>
      <c r="J25" s="1">
        <v>679</v>
      </c>
      <c r="K25" s="1">
        <v>159</v>
      </c>
      <c r="L25" s="1">
        <v>269</v>
      </c>
      <c r="M25" s="1">
        <v>1166</v>
      </c>
      <c r="N25" s="1">
        <v>158</v>
      </c>
      <c r="O25" s="1">
        <v>989</v>
      </c>
      <c r="P25" s="1">
        <v>7539</v>
      </c>
      <c r="Q25" s="1">
        <v>12086</v>
      </c>
      <c r="R25" s="1">
        <f t="shared" si="0"/>
        <v>14560</v>
      </c>
    </row>
    <row r="26" spans="1:18" x14ac:dyDescent="0.35">
      <c r="A26" s="2">
        <v>16</v>
      </c>
      <c r="B26" s="1" t="s">
        <v>12</v>
      </c>
      <c r="C26" s="1" t="s">
        <v>6</v>
      </c>
      <c r="D26" s="1" t="s">
        <v>7</v>
      </c>
      <c r="E26" s="1">
        <v>0</v>
      </c>
      <c r="F26" s="1">
        <v>108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4</v>
      </c>
      <c r="M26" s="1">
        <v>35</v>
      </c>
      <c r="N26" s="1">
        <v>0</v>
      </c>
      <c r="O26" s="1">
        <v>47</v>
      </c>
      <c r="P26" s="1">
        <v>688</v>
      </c>
      <c r="Q26" s="1">
        <v>854</v>
      </c>
      <c r="R26" s="1">
        <f t="shared" si="0"/>
        <v>882</v>
      </c>
    </row>
    <row r="27" spans="1:18" x14ac:dyDescent="0.35">
      <c r="A27" s="2">
        <v>17</v>
      </c>
      <c r="D27" s="1" t="s">
        <v>8</v>
      </c>
      <c r="E27" s="1">
        <v>0</v>
      </c>
      <c r="F27" s="1">
        <v>61</v>
      </c>
      <c r="G27" s="1">
        <v>0</v>
      </c>
      <c r="H27" s="1">
        <v>0</v>
      </c>
      <c r="I27" s="1">
        <v>4</v>
      </c>
      <c r="J27" s="1">
        <v>4</v>
      </c>
      <c r="K27" s="1">
        <v>0</v>
      </c>
      <c r="L27" s="1">
        <v>3</v>
      </c>
      <c r="M27" s="1">
        <v>25</v>
      </c>
      <c r="N27" s="1">
        <v>0</v>
      </c>
      <c r="O27" s="1">
        <v>20</v>
      </c>
      <c r="P27" s="1">
        <v>696</v>
      </c>
      <c r="Q27" s="1">
        <v>794</v>
      </c>
      <c r="R27" s="1">
        <f>SUM(E27:P27)</f>
        <v>813</v>
      </c>
    </row>
    <row r="28" spans="1:18" x14ac:dyDescent="0.35">
      <c r="A28" s="2">
        <v>18</v>
      </c>
      <c r="D28" s="1" t="s">
        <v>4</v>
      </c>
      <c r="E28" s="1">
        <v>0</v>
      </c>
      <c r="F28" s="1">
        <v>170</v>
      </c>
      <c r="G28" s="1">
        <v>0</v>
      </c>
      <c r="H28" s="1">
        <v>0</v>
      </c>
      <c r="I28" s="1">
        <v>0</v>
      </c>
      <c r="J28" s="1">
        <v>11</v>
      </c>
      <c r="K28" s="1">
        <v>0</v>
      </c>
      <c r="L28" s="1">
        <v>0</v>
      </c>
      <c r="M28" s="1">
        <v>54</v>
      </c>
      <c r="N28" s="1">
        <v>0</v>
      </c>
      <c r="O28" s="1">
        <v>63</v>
      </c>
      <c r="P28" s="1">
        <v>1386</v>
      </c>
      <c r="Q28" s="1">
        <v>1652</v>
      </c>
      <c r="R28" s="1">
        <f t="shared" si="0"/>
        <v>1684</v>
      </c>
    </row>
    <row r="29" spans="1:18" x14ac:dyDescent="0.35">
      <c r="A29" s="2">
        <v>19</v>
      </c>
      <c r="C29" s="1" t="s">
        <v>9</v>
      </c>
      <c r="D29" s="1" t="s">
        <v>7</v>
      </c>
      <c r="E29" s="1">
        <v>3</v>
      </c>
      <c r="F29" s="1">
        <v>60</v>
      </c>
      <c r="G29" s="1">
        <v>0</v>
      </c>
      <c r="H29" s="1">
        <v>0</v>
      </c>
      <c r="I29" s="1">
        <v>6</v>
      </c>
      <c r="J29" s="1">
        <v>5</v>
      </c>
      <c r="K29" s="1">
        <v>0</v>
      </c>
      <c r="L29" s="1">
        <v>0</v>
      </c>
      <c r="M29" s="1">
        <v>56</v>
      </c>
      <c r="N29" s="1">
        <v>0</v>
      </c>
      <c r="O29" s="1">
        <v>40</v>
      </c>
      <c r="P29" s="1">
        <v>369</v>
      </c>
      <c r="Q29" s="1">
        <v>500</v>
      </c>
      <c r="R29" s="1">
        <f t="shared" si="0"/>
        <v>539</v>
      </c>
    </row>
    <row r="30" spans="1:18" x14ac:dyDescent="0.35">
      <c r="A30" s="2">
        <v>20</v>
      </c>
      <c r="D30" s="1" t="s">
        <v>8</v>
      </c>
      <c r="E30" s="1">
        <v>3</v>
      </c>
      <c r="F30" s="1">
        <v>64</v>
      </c>
      <c r="G30" s="1">
        <v>0</v>
      </c>
      <c r="H30" s="1">
        <v>0</v>
      </c>
      <c r="I30" s="1">
        <v>3</v>
      </c>
      <c r="J30" s="1">
        <v>0</v>
      </c>
      <c r="K30" s="1">
        <v>9</v>
      </c>
      <c r="L30" s="1">
        <v>0</v>
      </c>
      <c r="M30" s="1">
        <v>98</v>
      </c>
      <c r="N30" s="1">
        <v>0</v>
      </c>
      <c r="O30" s="1">
        <v>39</v>
      </c>
      <c r="P30" s="1">
        <v>317</v>
      </c>
      <c r="Q30" s="1">
        <v>486</v>
      </c>
      <c r="R30" s="1">
        <f t="shared" si="0"/>
        <v>533</v>
      </c>
    </row>
    <row r="31" spans="1:18" x14ac:dyDescent="0.35">
      <c r="A31" s="2">
        <v>21</v>
      </c>
      <c r="D31" s="1" t="s">
        <v>4</v>
      </c>
      <c r="E31" s="1">
        <v>4</v>
      </c>
      <c r="F31" s="1">
        <v>118</v>
      </c>
      <c r="G31" s="1">
        <v>0</v>
      </c>
      <c r="H31" s="1">
        <v>0</v>
      </c>
      <c r="I31" s="1">
        <v>10</v>
      </c>
      <c r="J31" s="1">
        <v>5</v>
      </c>
      <c r="K31" s="1">
        <v>3</v>
      </c>
      <c r="L31" s="1">
        <v>0</v>
      </c>
      <c r="M31" s="1">
        <v>153</v>
      </c>
      <c r="N31" s="1">
        <v>0</v>
      </c>
      <c r="O31" s="1">
        <v>81</v>
      </c>
      <c r="P31" s="1">
        <v>687</v>
      </c>
      <c r="Q31" s="1">
        <v>990</v>
      </c>
      <c r="R31" s="1">
        <f t="shared" si="0"/>
        <v>1061</v>
      </c>
    </row>
    <row r="32" spans="1:18" x14ac:dyDescent="0.35">
      <c r="A32" s="2">
        <v>22</v>
      </c>
      <c r="C32" s="1" t="s">
        <v>10</v>
      </c>
      <c r="D32" s="1" t="s">
        <v>7</v>
      </c>
      <c r="E32" s="1">
        <v>206</v>
      </c>
      <c r="F32" s="1">
        <v>266</v>
      </c>
      <c r="G32" s="1">
        <v>64</v>
      </c>
      <c r="H32" s="1">
        <v>7</v>
      </c>
      <c r="I32" s="1">
        <v>160</v>
      </c>
      <c r="J32" s="1">
        <v>95</v>
      </c>
      <c r="K32" s="1">
        <v>22</v>
      </c>
      <c r="L32" s="1">
        <v>50</v>
      </c>
      <c r="M32" s="1">
        <v>326</v>
      </c>
      <c r="N32" s="1">
        <v>34</v>
      </c>
      <c r="O32" s="1">
        <v>242</v>
      </c>
      <c r="P32" s="1">
        <v>1470</v>
      </c>
      <c r="Q32" s="1">
        <v>2429</v>
      </c>
      <c r="R32" s="1">
        <f t="shared" si="0"/>
        <v>2942</v>
      </c>
    </row>
    <row r="33" spans="1:18" x14ac:dyDescent="0.35">
      <c r="A33" s="2">
        <v>23</v>
      </c>
      <c r="D33" s="1" t="s">
        <v>8</v>
      </c>
      <c r="E33" s="1">
        <v>335</v>
      </c>
      <c r="F33" s="1">
        <v>373</v>
      </c>
      <c r="G33" s="1">
        <v>77</v>
      </c>
      <c r="H33" s="1">
        <v>9</v>
      </c>
      <c r="I33" s="1">
        <v>123</v>
      </c>
      <c r="J33" s="1">
        <v>59</v>
      </c>
      <c r="K33" s="1">
        <v>26</v>
      </c>
      <c r="L33" s="1">
        <v>49</v>
      </c>
      <c r="M33" s="1">
        <v>486</v>
      </c>
      <c r="N33" s="1">
        <v>19</v>
      </c>
      <c r="O33" s="1">
        <v>314</v>
      </c>
      <c r="P33" s="1">
        <v>1384</v>
      </c>
      <c r="Q33" s="1">
        <v>2510</v>
      </c>
      <c r="R33" s="1">
        <f t="shared" si="0"/>
        <v>3254</v>
      </c>
    </row>
    <row r="34" spans="1:18" x14ac:dyDescent="0.35">
      <c r="A34" s="2">
        <v>24</v>
      </c>
      <c r="D34" s="1" t="s">
        <v>4</v>
      </c>
      <c r="E34" s="1">
        <v>540</v>
      </c>
      <c r="F34" s="1">
        <v>638</v>
      </c>
      <c r="G34" s="1">
        <v>137</v>
      </c>
      <c r="H34" s="1">
        <v>9</v>
      </c>
      <c r="I34" s="1">
        <v>286</v>
      </c>
      <c r="J34" s="1">
        <v>152</v>
      </c>
      <c r="K34" s="1">
        <v>46</v>
      </c>
      <c r="L34" s="1">
        <v>101</v>
      </c>
      <c r="M34" s="1">
        <v>809</v>
      </c>
      <c r="N34" s="1">
        <v>47</v>
      </c>
      <c r="O34" s="1">
        <v>556</v>
      </c>
      <c r="P34" s="1">
        <v>2855</v>
      </c>
      <c r="Q34" s="1">
        <v>4941</v>
      </c>
      <c r="R34" s="1">
        <f t="shared" si="0"/>
        <v>6176</v>
      </c>
    </row>
    <row r="35" spans="1:18" x14ac:dyDescent="0.35">
      <c r="A35" s="2">
        <v>25</v>
      </c>
      <c r="C35" s="1" t="s">
        <v>11</v>
      </c>
      <c r="D35" s="1" t="s">
        <v>7</v>
      </c>
      <c r="E35" s="1">
        <v>357</v>
      </c>
      <c r="F35" s="1">
        <v>96</v>
      </c>
      <c r="G35" s="1">
        <v>166</v>
      </c>
      <c r="H35" s="1">
        <v>46</v>
      </c>
      <c r="I35" s="1">
        <v>207</v>
      </c>
      <c r="J35" s="1">
        <v>281</v>
      </c>
      <c r="K35" s="1">
        <v>36</v>
      </c>
      <c r="L35" s="1">
        <v>112</v>
      </c>
      <c r="M35" s="1">
        <v>121</v>
      </c>
      <c r="N35" s="1">
        <v>60</v>
      </c>
      <c r="O35" s="1">
        <v>137</v>
      </c>
      <c r="P35" s="1">
        <v>390</v>
      </c>
      <c r="Q35" s="1">
        <v>1249</v>
      </c>
      <c r="R35" s="1">
        <f t="shared" si="0"/>
        <v>2009</v>
      </c>
    </row>
    <row r="36" spans="1:18" x14ac:dyDescent="0.35">
      <c r="A36" s="2">
        <v>26</v>
      </c>
      <c r="D36" s="1" t="s">
        <v>8</v>
      </c>
      <c r="E36" s="1">
        <v>532</v>
      </c>
      <c r="F36" s="1">
        <v>147</v>
      </c>
      <c r="G36" s="1">
        <v>140</v>
      </c>
      <c r="H36" s="1">
        <v>69</v>
      </c>
      <c r="I36" s="1">
        <v>159</v>
      </c>
      <c r="J36" s="1">
        <v>190</v>
      </c>
      <c r="K36" s="1">
        <v>32</v>
      </c>
      <c r="L36" s="1">
        <v>104</v>
      </c>
      <c r="M36" s="1">
        <v>151</v>
      </c>
      <c r="N36" s="1">
        <v>36</v>
      </c>
      <c r="O36" s="1">
        <v>169</v>
      </c>
      <c r="P36" s="1">
        <v>386</v>
      </c>
      <c r="Q36" s="1">
        <v>1334</v>
      </c>
      <c r="R36" s="1">
        <f t="shared" si="0"/>
        <v>2115</v>
      </c>
    </row>
    <row r="37" spans="1:18" x14ac:dyDescent="0.35">
      <c r="A37" s="2">
        <v>27</v>
      </c>
      <c r="D37" s="1" t="s">
        <v>4</v>
      </c>
      <c r="E37" s="1">
        <v>893</v>
      </c>
      <c r="F37" s="1">
        <v>243</v>
      </c>
      <c r="G37" s="1">
        <v>302</v>
      </c>
      <c r="H37" s="1">
        <v>112</v>
      </c>
      <c r="I37" s="1">
        <v>370</v>
      </c>
      <c r="J37" s="1">
        <v>471</v>
      </c>
      <c r="K37" s="1">
        <v>63</v>
      </c>
      <c r="L37" s="1">
        <v>217</v>
      </c>
      <c r="M37" s="1">
        <v>272</v>
      </c>
      <c r="N37" s="1">
        <v>98</v>
      </c>
      <c r="O37" s="1">
        <v>310</v>
      </c>
      <c r="P37" s="1">
        <v>772</v>
      </c>
      <c r="Q37" s="1">
        <v>2583</v>
      </c>
      <c r="R37" s="1">
        <f t="shared" si="0"/>
        <v>4123</v>
      </c>
    </row>
    <row r="38" spans="1:18" x14ac:dyDescent="0.35">
      <c r="A38" s="2">
        <v>28</v>
      </c>
      <c r="C38" s="1" t="s">
        <v>4</v>
      </c>
      <c r="D38" s="1" t="s">
        <v>7</v>
      </c>
      <c r="E38" s="1">
        <v>571</v>
      </c>
      <c r="F38" s="1">
        <v>531</v>
      </c>
      <c r="G38" s="1">
        <v>226</v>
      </c>
      <c r="H38" s="1">
        <v>51</v>
      </c>
      <c r="I38" s="1">
        <v>375</v>
      </c>
      <c r="J38" s="1">
        <v>385</v>
      </c>
      <c r="K38" s="1">
        <v>62</v>
      </c>
      <c r="L38" s="1">
        <v>163</v>
      </c>
      <c r="M38" s="1">
        <v>537</v>
      </c>
      <c r="N38" s="1">
        <v>98</v>
      </c>
      <c r="O38" s="1">
        <v>464</v>
      </c>
      <c r="P38" s="1">
        <v>2909</v>
      </c>
      <c r="Q38" s="1">
        <v>5034</v>
      </c>
      <c r="R38" s="1">
        <f t="shared" si="0"/>
        <v>6372</v>
      </c>
    </row>
    <row r="39" spans="1:18" x14ac:dyDescent="0.35">
      <c r="A39" s="2">
        <v>29</v>
      </c>
      <c r="D39" s="1" t="s">
        <v>8</v>
      </c>
      <c r="E39" s="1">
        <v>869</v>
      </c>
      <c r="F39" s="1">
        <v>636</v>
      </c>
      <c r="G39" s="1">
        <v>215</v>
      </c>
      <c r="H39" s="1">
        <v>73</v>
      </c>
      <c r="I39" s="1">
        <v>291</v>
      </c>
      <c r="J39" s="1">
        <v>250</v>
      </c>
      <c r="K39" s="1">
        <v>61</v>
      </c>
      <c r="L39" s="1">
        <v>156</v>
      </c>
      <c r="M39" s="1">
        <v>754</v>
      </c>
      <c r="N39" s="1">
        <v>55</v>
      </c>
      <c r="O39" s="1">
        <v>540</v>
      </c>
      <c r="P39" s="1">
        <v>2784</v>
      </c>
      <c r="Q39" s="1">
        <v>5130</v>
      </c>
      <c r="R39" s="1">
        <f t="shared" si="0"/>
        <v>6684</v>
      </c>
    </row>
    <row r="40" spans="1:18" x14ac:dyDescent="0.35">
      <c r="A40" s="2">
        <v>30</v>
      </c>
      <c r="D40" s="1" t="s">
        <v>4</v>
      </c>
      <c r="E40" s="1">
        <v>1438</v>
      </c>
      <c r="F40" s="1">
        <v>1165</v>
      </c>
      <c r="G40" s="1">
        <v>444</v>
      </c>
      <c r="H40" s="1">
        <v>123</v>
      </c>
      <c r="I40" s="1">
        <v>663</v>
      </c>
      <c r="J40" s="1">
        <v>634</v>
      </c>
      <c r="K40" s="1">
        <v>116</v>
      </c>
      <c r="L40" s="1">
        <v>319</v>
      </c>
      <c r="M40" s="1">
        <v>1296</v>
      </c>
      <c r="N40" s="1">
        <v>151</v>
      </c>
      <c r="O40" s="1">
        <v>1007</v>
      </c>
      <c r="P40" s="1">
        <v>5694</v>
      </c>
      <c r="Q40" s="1">
        <v>10158</v>
      </c>
      <c r="R40" s="1">
        <f t="shared" si="0"/>
        <v>13050</v>
      </c>
    </row>
    <row r="41" spans="1:18" x14ac:dyDescent="0.35">
      <c r="A41" s="2">
        <v>31</v>
      </c>
      <c r="B41" s="1" t="s">
        <v>13</v>
      </c>
      <c r="C41" s="1" t="s">
        <v>6</v>
      </c>
      <c r="D41" s="1" t="s">
        <v>7</v>
      </c>
      <c r="E41" s="1">
        <v>11</v>
      </c>
      <c r="F41" s="1">
        <v>1179</v>
      </c>
      <c r="G41" s="1">
        <v>8</v>
      </c>
      <c r="H41" s="1">
        <v>0</v>
      </c>
      <c r="I41" s="1">
        <v>17</v>
      </c>
      <c r="J41" s="1">
        <v>33</v>
      </c>
      <c r="K41" s="1">
        <v>18</v>
      </c>
      <c r="L41" s="1">
        <v>9</v>
      </c>
      <c r="M41" s="1">
        <v>417</v>
      </c>
      <c r="N41" s="1">
        <v>3</v>
      </c>
      <c r="O41" s="1">
        <v>648</v>
      </c>
      <c r="P41" s="1">
        <v>7981</v>
      </c>
      <c r="Q41" s="1">
        <v>9996</v>
      </c>
      <c r="R41" s="1">
        <f t="shared" si="0"/>
        <v>10324</v>
      </c>
    </row>
    <row r="42" spans="1:18" x14ac:dyDescent="0.35">
      <c r="A42" s="2">
        <v>32</v>
      </c>
      <c r="D42" s="1" t="s">
        <v>8</v>
      </c>
      <c r="E42" s="1">
        <v>15</v>
      </c>
      <c r="F42" s="1">
        <v>833</v>
      </c>
      <c r="G42" s="1">
        <v>7</v>
      </c>
      <c r="H42" s="1">
        <v>0</v>
      </c>
      <c r="I42" s="1">
        <v>28</v>
      </c>
      <c r="J42" s="1">
        <v>18</v>
      </c>
      <c r="K42" s="1">
        <v>7</v>
      </c>
      <c r="L42" s="1">
        <v>7</v>
      </c>
      <c r="M42" s="1">
        <v>329</v>
      </c>
      <c r="N42" s="1">
        <v>7</v>
      </c>
      <c r="O42" s="1">
        <v>467</v>
      </c>
      <c r="P42" s="1">
        <v>8003</v>
      </c>
      <c r="Q42" s="1">
        <v>9495</v>
      </c>
      <c r="R42" s="1">
        <f t="shared" si="0"/>
        <v>9721</v>
      </c>
    </row>
    <row r="43" spans="1:18" x14ac:dyDescent="0.35">
      <c r="A43" s="2">
        <v>33</v>
      </c>
      <c r="D43" s="1" t="s">
        <v>4</v>
      </c>
      <c r="E43" s="1">
        <v>22</v>
      </c>
      <c r="F43" s="1">
        <v>2018</v>
      </c>
      <c r="G43" s="1">
        <v>16</v>
      </c>
      <c r="H43" s="1">
        <v>5</v>
      </c>
      <c r="I43" s="1">
        <v>41</v>
      </c>
      <c r="J43" s="1">
        <v>48</v>
      </c>
      <c r="K43" s="1">
        <v>22</v>
      </c>
      <c r="L43" s="1">
        <v>13</v>
      </c>
      <c r="M43" s="1">
        <v>747</v>
      </c>
      <c r="N43" s="1">
        <v>8</v>
      </c>
      <c r="O43" s="1">
        <v>1113</v>
      </c>
      <c r="P43" s="1">
        <v>15989</v>
      </c>
      <c r="Q43" s="1">
        <v>19495</v>
      </c>
      <c r="R43" s="1">
        <f t="shared" si="0"/>
        <v>20042</v>
      </c>
    </row>
    <row r="44" spans="1:18" x14ac:dyDescent="0.35">
      <c r="A44" s="2">
        <v>34</v>
      </c>
      <c r="C44" s="1" t="s">
        <v>9</v>
      </c>
      <c r="D44" s="1" t="s">
        <v>7</v>
      </c>
      <c r="E44" s="1">
        <v>32</v>
      </c>
      <c r="F44" s="1">
        <v>780</v>
      </c>
      <c r="G44" s="1">
        <v>19</v>
      </c>
      <c r="H44" s="1">
        <v>4</v>
      </c>
      <c r="I44" s="1">
        <v>50</v>
      </c>
      <c r="J44" s="1">
        <v>26</v>
      </c>
      <c r="K44" s="1">
        <v>12</v>
      </c>
      <c r="L44" s="1">
        <v>14</v>
      </c>
      <c r="M44" s="1">
        <v>800</v>
      </c>
      <c r="N44" s="1">
        <v>5</v>
      </c>
      <c r="O44" s="1">
        <v>416</v>
      </c>
      <c r="P44" s="1">
        <v>4672</v>
      </c>
      <c r="Q44" s="1">
        <v>6444</v>
      </c>
      <c r="R44" s="1">
        <f t="shared" si="0"/>
        <v>6830</v>
      </c>
    </row>
    <row r="45" spans="1:18" x14ac:dyDescent="0.35">
      <c r="A45" s="2">
        <v>35</v>
      </c>
      <c r="D45" s="1" t="s">
        <v>8</v>
      </c>
      <c r="E45" s="1">
        <v>59</v>
      </c>
      <c r="F45" s="1">
        <v>941</v>
      </c>
      <c r="G45" s="1">
        <v>11</v>
      </c>
      <c r="H45" s="1">
        <v>3</v>
      </c>
      <c r="I45" s="1">
        <v>53</v>
      </c>
      <c r="J45" s="1">
        <v>17</v>
      </c>
      <c r="K45" s="1">
        <v>13</v>
      </c>
      <c r="L45" s="1">
        <v>10</v>
      </c>
      <c r="M45" s="1">
        <v>1445</v>
      </c>
      <c r="N45" s="1">
        <v>3</v>
      </c>
      <c r="O45" s="1">
        <v>562</v>
      </c>
      <c r="P45" s="1">
        <v>4085</v>
      </c>
      <c r="Q45" s="1">
        <v>6456</v>
      </c>
      <c r="R45" s="1">
        <f t="shared" si="0"/>
        <v>7202</v>
      </c>
    </row>
    <row r="46" spans="1:18" x14ac:dyDescent="0.35">
      <c r="A46" s="2">
        <v>36</v>
      </c>
      <c r="D46" s="1" t="s">
        <v>4</v>
      </c>
      <c r="E46" s="1">
        <v>91</v>
      </c>
      <c r="F46" s="1">
        <v>1729</v>
      </c>
      <c r="G46" s="1">
        <v>33</v>
      </c>
      <c r="H46" s="1">
        <v>10</v>
      </c>
      <c r="I46" s="1">
        <v>104</v>
      </c>
      <c r="J46" s="1">
        <v>46</v>
      </c>
      <c r="K46" s="1">
        <v>21</v>
      </c>
      <c r="L46" s="1">
        <v>22</v>
      </c>
      <c r="M46" s="1">
        <v>2244</v>
      </c>
      <c r="N46" s="1">
        <v>15</v>
      </c>
      <c r="O46" s="1">
        <v>973</v>
      </c>
      <c r="P46" s="1">
        <v>8755</v>
      </c>
      <c r="Q46" s="1">
        <v>12900</v>
      </c>
      <c r="R46" s="1">
        <f t="shared" si="0"/>
        <v>14043</v>
      </c>
    </row>
    <row r="47" spans="1:18" x14ac:dyDescent="0.35">
      <c r="A47" s="2">
        <v>37</v>
      </c>
      <c r="C47" s="1" t="s">
        <v>10</v>
      </c>
      <c r="D47" s="1" t="s">
        <v>7</v>
      </c>
      <c r="E47" s="1">
        <v>1750</v>
      </c>
      <c r="F47" s="1">
        <v>2724</v>
      </c>
      <c r="G47" s="1">
        <v>541</v>
      </c>
      <c r="H47" s="1">
        <v>28</v>
      </c>
      <c r="I47" s="1">
        <v>1400</v>
      </c>
      <c r="J47" s="1">
        <v>924</v>
      </c>
      <c r="K47" s="1">
        <v>167</v>
      </c>
      <c r="L47" s="1">
        <v>411</v>
      </c>
      <c r="M47" s="1">
        <v>3698</v>
      </c>
      <c r="N47" s="1">
        <v>218</v>
      </c>
      <c r="O47" s="1">
        <v>2335</v>
      </c>
      <c r="P47" s="1">
        <v>15334</v>
      </c>
      <c r="Q47" s="1">
        <v>25043</v>
      </c>
      <c r="R47" s="1">
        <f t="shared" si="0"/>
        <v>29530</v>
      </c>
    </row>
    <row r="48" spans="1:18" x14ac:dyDescent="0.35">
      <c r="A48" s="2">
        <v>38</v>
      </c>
      <c r="D48" s="1" t="s">
        <v>8</v>
      </c>
      <c r="E48" s="1">
        <v>2984</v>
      </c>
      <c r="F48" s="1">
        <v>4119</v>
      </c>
      <c r="G48" s="1">
        <v>897</v>
      </c>
      <c r="H48" s="1">
        <v>24</v>
      </c>
      <c r="I48" s="1">
        <v>1162</v>
      </c>
      <c r="J48" s="1">
        <v>538</v>
      </c>
      <c r="K48" s="1">
        <v>186</v>
      </c>
      <c r="L48" s="1">
        <v>519</v>
      </c>
      <c r="M48" s="1">
        <v>6022</v>
      </c>
      <c r="N48" s="1">
        <v>184</v>
      </c>
      <c r="O48" s="1">
        <v>3655</v>
      </c>
      <c r="P48" s="1">
        <v>14726</v>
      </c>
      <c r="Q48" s="1">
        <v>27530</v>
      </c>
      <c r="R48" s="1">
        <f t="shared" si="0"/>
        <v>35016</v>
      </c>
    </row>
    <row r="49" spans="1:18" x14ac:dyDescent="0.35">
      <c r="A49" s="2">
        <v>39</v>
      </c>
      <c r="D49" s="1" t="s">
        <v>4</v>
      </c>
      <c r="E49" s="1">
        <v>4732</v>
      </c>
      <c r="F49" s="1">
        <v>6843</v>
      </c>
      <c r="G49" s="1">
        <v>1432</v>
      </c>
      <c r="H49" s="1">
        <v>55</v>
      </c>
      <c r="I49" s="1">
        <v>2564</v>
      </c>
      <c r="J49" s="1">
        <v>1463</v>
      </c>
      <c r="K49" s="1">
        <v>352</v>
      </c>
      <c r="L49" s="1">
        <v>934</v>
      </c>
      <c r="M49" s="1">
        <v>9718</v>
      </c>
      <c r="N49" s="1">
        <v>404</v>
      </c>
      <c r="O49" s="1">
        <v>5992</v>
      </c>
      <c r="P49" s="1">
        <v>30060</v>
      </c>
      <c r="Q49" s="1">
        <v>52573</v>
      </c>
      <c r="R49" s="1">
        <f t="shared" si="0"/>
        <v>64549</v>
      </c>
    </row>
    <row r="50" spans="1:18" x14ac:dyDescent="0.35">
      <c r="A50" s="2">
        <v>40</v>
      </c>
      <c r="C50" s="1" t="s">
        <v>11</v>
      </c>
      <c r="D50" s="1" t="s">
        <v>7</v>
      </c>
      <c r="E50" s="1">
        <v>2394</v>
      </c>
      <c r="F50" s="1">
        <v>841</v>
      </c>
      <c r="G50" s="1">
        <v>1259</v>
      </c>
      <c r="H50" s="1">
        <v>312</v>
      </c>
      <c r="I50" s="1">
        <v>1630</v>
      </c>
      <c r="J50" s="1">
        <v>2133</v>
      </c>
      <c r="K50" s="1">
        <v>312</v>
      </c>
      <c r="L50" s="1">
        <v>820</v>
      </c>
      <c r="M50" s="1">
        <v>864</v>
      </c>
      <c r="N50" s="1">
        <v>478</v>
      </c>
      <c r="O50" s="1">
        <v>1140</v>
      </c>
      <c r="P50" s="1">
        <v>2561</v>
      </c>
      <c r="Q50" s="1">
        <v>8842</v>
      </c>
      <c r="R50" s="1">
        <f t="shared" si="0"/>
        <v>14744</v>
      </c>
    </row>
    <row r="51" spans="1:18" x14ac:dyDescent="0.35">
      <c r="A51" s="2">
        <v>41</v>
      </c>
      <c r="D51" s="1" t="s">
        <v>8</v>
      </c>
      <c r="E51" s="1">
        <v>4672</v>
      </c>
      <c r="F51" s="1">
        <v>1518</v>
      </c>
      <c r="G51" s="1">
        <v>1166</v>
      </c>
      <c r="H51" s="1">
        <v>485</v>
      </c>
      <c r="I51" s="1">
        <v>1532</v>
      </c>
      <c r="J51" s="1">
        <v>1609</v>
      </c>
      <c r="K51" s="1">
        <v>320</v>
      </c>
      <c r="L51" s="1">
        <v>979</v>
      </c>
      <c r="M51" s="1">
        <v>1320</v>
      </c>
      <c r="N51" s="1">
        <v>427</v>
      </c>
      <c r="O51" s="1">
        <v>1741</v>
      </c>
      <c r="P51" s="1">
        <v>3060</v>
      </c>
      <c r="Q51" s="1">
        <v>11137</v>
      </c>
      <c r="R51" s="1">
        <f t="shared" si="0"/>
        <v>18829</v>
      </c>
    </row>
    <row r="52" spans="1:18" x14ac:dyDescent="0.35">
      <c r="A52" s="2">
        <v>42</v>
      </c>
      <c r="D52" s="1" t="s">
        <v>4</v>
      </c>
      <c r="E52" s="1">
        <v>7060</v>
      </c>
      <c r="F52" s="1">
        <v>2357</v>
      </c>
      <c r="G52" s="1">
        <v>2428</v>
      </c>
      <c r="H52" s="1">
        <v>800</v>
      </c>
      <c r="I52" s="1">
        <v>3160</v>
      </c>
      <c r="J52" s="1">
        <v>3739</v>
      </c>
      <c r="K52" s="1">
        <v>631</v>
      </c>
      <c r="L52" s="1">
        <v>1797</v>
      </c>
      <c r="M52" s="1">
        <v>2185</v>
      </c>
      <c r="N52" s="1">
        <v>906</v>
      </c>
      <c r="O52" s="1">
        <v>2881</v>
      </c>
      <c r="P52" s="1">
        <v>5623</v>
      </c>
      <c r="Q52" s="1">
        <v>19975</v>
      </c>
      <c r="R52" s="1">
        <f t="shared" si="0"/>
        <v>33567</v>
      </c>
    </row>
    <row r="53" spans="1:18" x14ac:dyDescent="0.35">
      <c r="A53" s="2">
        <v>43</v>
      </c>
      <c r="C53" s="1" t="s">
        <v>4</v>
      </c>
      <c r="D53" s="1" t="s">
        <v>7</v>
      </c>
      <c r="E53" s="1">
        <v>4178</v>
      </c>
      <c r="F53" s="1">
        <v>5529</v>
      </c>
      <c r="G53" s="1">
        <v>1825</v>
      </c>
      <c r="H53" s="1">
        <v>350</v>
      </c>
      <c r="I53" s="1">
        <v>3102</v>
      </c>
      <c r="J53" s="1">
        <v>3115</v>
      </c>
      <c r="K53" s="1">
        <v>507</v>
      </c>
      <c r="L53" s="1">
        <v>1247</v>
      </c>
      <c r="M53" s="1">
        <v>5775</v>
      </c>
      <c r="N53" s="1">
        <v>716</v>
      </c>
      <c r="O53" s="1">
        <v>4538</v>
      </c>
      <c r="P53" s="1">
        <v>30553</v>
      </c>
      <c r="Q53" s="1">
        <v>50328</v>
      </c>
      <c r="R53" s="1">
        <f t="shared" si="0"/>
        <v>61435</v>
      </c>
    </row>
    <row r="54" spans="1:18" x14ac:dyDescent="0.35">
      <c r="A54" s="2">
        <v>44</v>
      </c>
      <c r="D54" s="1" t="s">
        <v>8</v>
      </c>
      <c r="E54" s="1">
        <v>7729</v>
      </c>
      <c r="F54" s="1">
        <v>7412</v>
      </c>
      <c r="G54" s="1">
        <v>2085</v>
      </c>
      <c r="H54" s="1">
        <v>509</v>
      </c>
      <c r="I54" s="1">
        <v>2773</v>
      </c>
      <c r="J54" s="1">
        <v>2178</v>
      </c>
      <c r="K54" s="1">
        <v>526</v>
      </c>
      <c r="L54" s="1">
        <v>1522</v>
      </c>
      <c r="M54" s="1">
        <v>9121</v>
      </c>
      <c r="N54" s="1">
        <v>622</v>
      </c>
      <c r="O54" s="1">
        <v>6421</v>
      </c>
      <c r="P54" s="1">
        <v>29874</v>
      </c>
      <c r="Q54" s="1">
        <v>54622</v>
      </c>
      <c r="R54" s="1">
        <f t="shared" si="0"/>
        <v>70772</v>
      </c>
    </row>
    <row r="55" spans="1:18" x14ac:dyDescent="0.35">
      <c r="A55" s="2">
        <v>45</v>
      </c>
      <c r="D55" s="1" t="s">
        <v>4</v>
      </c>
      <c r="E55" s="1">
        <v>11913</v>
      </c>
      <c r="F55" s="1">
        <v>12940</v>
      </c>
      <c r="G55" s="1">
        <v>3912</v>
      </c>
      <c r="H55" s="1">
        <v>860</v>
      </c>
      <c r="I55" s="1">
        <v>5869</v>
      </c>
      <c r="J55" s="1">
        <v>5299</v>
      </c>
      <c r="K55" s="1">
        <v>1036</v>
      </c>
      <c r="L55" s="1">
        <v>2766</v>
      </c>
      <c r="M55" s="1">
        <v>14901</v>
      </c>
      <c r="N55" s="1">
        <v>1338</v>
      </c>
      <c r="O55" s="1">
        <v>10962</v>
      </c>
      <c r="P55" s="1">
        <v>60423</v>
      </c>
      <c r="Q55" s="1">
        <v>104951</v>
      </c>
      <c r="R55" s="1">
        <f t="shared" si="0"/>
        <v>132219</v>
      </c>
    </row>
    <row r="56" spans="1:18" x14ac:dyDescent="0.35">
      <c r="A56" s="2">
        <v>46</v>
      </c>
      <c r="B56" s="1" t="s">
        <v>14</v>
      </c>
      <c r="C56" s="1" t="s">
        <v>6</v>
      </c>
      <c r="D56" s="1" t="s">
        <v>7</v>
      </c>
      <c r="E56" s="1">
        <v>13</v>
      </c>
      <c r="F56" s="1">
        <v>811</v>
      </c>
      <c r="G56" s="1">
        <v>17</v>
      </c>
      <c r="H56" s="1">
        <v>3</v>
      </c>
      <c r="I56" s="1">
        <v>21</v>
      </c>
      <c r="J56" s="1">
        <v>24</v>
      </c>
      <c r="K56" s="1">
        <v>12</v>
      </c>
      <c r="L56" s="1">
        <v>13</v>
      </c>
      <c r="M56" s="1">
        <v>218</v>
      </c>
      <c r="N56" s="1">
        <v>14</v>
      </c>
      <c r="O56" s="1">
        <v>509</v>
      </c>
      <c r="P56" s="1">
        <v>9366</v>
      </c>
      <c r="Q56" s="1">
        <v>10801</v>
      </c>
      <c r="R56" s="1">
        <f t="shared" si="0"/>
        <v>11021</v>
      </c>
    </row>
    <row r="57" spans="1:18" x14ac:dyDescent="0.35">
      <c r="A57" s="2">
        <v>47</v>
      </c>
      <c r="D57" s="1" t="s">
        <v>8</v>
      </c>
      <c r="E57" s="1">
        <v>14</v>
      </c>
      <c r="F57" s="1">
        <v>539</v>
      </c>
      <c r="G57" s="1">
        <v>14</v>
      </c>
      <c r="H57" s="1">
        <v>0</v>
      </c>
      <c r="I57" s="1">
        <v>17</v>
      </c>
      <c r="J57" s="1">
        <v>20</v>
      </c>
      <c r="K57" s="1">
        <v>14</v>
      </c>
      <c r="L57" s="1">
        <v>15</v>
      </c>
      <c r="M57" s="1">
        <v>235</v>
      </c>
      <c r="N57" s="1">
        <v>3</v>
      </c>
      <c r="O57" s="1">
        <v>383</v>
      </c>
      <c r="P57" s="1">
        <v>9310</v>
      </c>
      <c r="Q57" s="1">
        <v>10423</v>
      </c>
      <c r="R57" s="1">
        <f t="shared" si="0"/>
        <v>10564</v>
      </c>
    </row>
    <row r="58" spans="1:18" x14ac:dyDescent="0.35">
      <c r="A58" s="2">
        <v>48</v>
      </c>
      <c r="D58" s="1" t="s">
        <v>4</v>
      </c>
      <c r="E58" s="1">
        <v>28</v>
      </c>
      <c r="F58" s="1">
        <v>1351</v>
      </c>
      <c r="G58" s="1">
        <v>35</v>
      </c>
      <c r="H58" s="1">
        <v>0</v>
      </c>
      <c r="I58" s="1">
        <v>34</v>
      </c>
      <c r="J58" s="1">
        <v>41</v>
      </c>
      <c r="K58" s="1">
        <v>30</v>
      </c>
      <c r="L58" s="1">
        <v>25</v>
      </c>
      <c r="M58" s="1">
        <v>451</v>
      </c>
      <c r="N58" s="1">
        <v>14</v>
      </c>
      <c r="O58" s="1">
        <v>895</v>
      </c>
      <c r="P58" s="1">
        <v>18669</v>
      </c>
      <c r="Q58" s="1">
        <v>21226</v>
      </c>
      <c r="R58" s="1">
        <f t="shared" si="0"/>
        <v>21573</v>
      </c>
    </row>
    <row r="59" spans="1:18" x14ac:dyDescent="0.35">
      <c r="A59" s="2">
        <v>49</v>
      </c>
      <c r="C59" s="1" t="s">
        <v>9</v>
      </c>
      <c r="D59" s="1" t="s">
        <v>7</v>
      </c>
      <c r="E59" s="1">
        <v>19</v>
      </c>
      <c r="F59" s="1">
        <v>680</v>
      </c>
      <c r="G59" s="1">
        <v>12</v>
      </c>
      <c r="H59" s="1">
        <v>0</v>
      </c>
      <c r="I59" s="1">
        <v>39</v>
      </c>
      <c r="J59" s="1">
        <v>13</v>
      </c>
      <c r="K59" s="1">
        <v>9</v>
      </c>
      <c r="L59" s="1">
        <v>12</v>
      </c>
      <c r="M59" s="1">
        <v>494</v>
      </c>
      <c r="N59" s="1">
        <v>3</v>
      </c>
      <c r="O59" s="1">
        <v>396</v>
      </c>
      <c r="P59" s="1">
        <v>5369</v>
      </c>
      <c r="Q59" s="1">
        <v>6780</v>
      </c>
      <c r="R59" s="1">
        <f t="shared" si="0"/>
        <v>7046</v>
      </c>
    </row>
    <row r="60" spans="1:18" x14ac:dyDescent="0.35">
      <c r="A60" s="2">
        <v>50</v>
      </c>
      <c r="D60" s="1" t="s">
        <v>8</v>
      </c>
      <c r="E60" s="1">
        <v>32</v>
      </c>
      <c r="F60" s="1">
        <v>588</v>
      </c>
      <c r="G60" s="1">
        <v>15</v>
      </c>
      <c r="H60" s="1">
        <v>0</v>
      </c>
      <c r="I60" s="1">
        <v>40</v>
      </c>
      <c r="J60" s="1">
        <v>12</v>
      </c>
      <c r="K60" s="1">
        <v>6</v>
      </c>
      <c r="L60" s="1">
        <v>8</v>
      </c>
      <c r="M60" s="1">
        <v>1060</v>
      </c>
      <c r="N60" s="1">
        <v>7</v>
      </c>
      <c r="O60" s="1">
        <v>422</v>
      </c>
      <c r="P60" s="1">
        <v>4429</v>
      </c>
      <c r="Q60" s="1">
        <v>6186</v>
      </c>
      <c r="R60" s="1">
        <f t="shared" si="0"/>
        <v>6619</v>
      </c>
    </row>
    <row r="61" spans="1:18" x14ac:dyDescent="0.35">
      <c r="A61" s="2">
        <v>51</v>
      </c>
      <c r="D61" s="1" t="s">
        <v>4</v>
      </c>
      <c r="E61" s="1">
        <v>56</v>
      </c>
      <c r="F61" s="1">
        <v>1260</v>
      </c>
      <c r="G61" s="1">
        <v>27</v>
      </c>
      <c r="H61" s="1">
        <v>0</v>
      </c>
      <c r="I61" s="1">
        <v>77</v>
      </c>
      <c r="J61" s="1">
        <v>23</v>
      </c>
      <c r="K61" s="1">
        <v>15</v>
      </c>
      <c r="L61" s="1">
        <v>17</v>
      </c>
      <c r="M61" s="1">
        <v>1555</v>
      </c>
      <c r="N61" s="1">
        <v>11</v>
      </c>
      <c r="O61" s="1">
        <v>821</v>
      </c>
      <c r="P61" s="1">
        <v>9801</v>
      </c>
      <c r="Q61" s="1">
        <v>12969</v>
      </c>
      <c r="R61" s="1">
        <f t="shared" si="0"/>
        <v>13663</v>
      </c>
    </row>
    <row r="62" spans="1:18" x14ac:dyDescent="0.35">
      <c r="A62" s="2">
        <v>52</v>
      </c>
      <c r="C62" s="1" t="s">
        <v>10</v>
      </c>
      <c r="D62" s="1" t="s">
        <v>7</v>
      </c>
      <c r="E62" s="1">
        <v>1353</v>
      </c>
      <c r="F62" s="1">
        <v>2599</v>
      </c>
      <c r="G62" s="1">
        <v>537</v>
      </c>
      <c r="H62" s="1">
        <v>24</v>
      </c>
      <c r="I62" s="1">
        <v>1238</v>
      </c>
      <c r="J62" s="1">
        <v>762</v>
      </c>
      <c r="K62" s="1">
        <v>181</v>
      </c>
      <c r="L62" s="1">
        <v>220</v>
      </c>
      <c r="M62" s="1">
        <v>2914</v>
      </c>
      <c r="N62" s="1">
        <v>153</v>
      </c>
      <c r="O62" s="1">
        <v>2469</v>
      </c>
      <c r="P62" s="1">
        <v>20753</v>
      </c>
      <c r="Q62" s="1">
        <v>30067</v>
      </c>
      <c r="R62" s="1">
        <f t="shared" si="0"/>
        <v>33203</v>
      </c>
    </row>
    <row r="63" spans="1:18" x14ac:dyDescent="0.35">
      <c r="A63" s="2">
        <v>53</v>
      </c>
      <c r="D63" s="1" t="s">
        <v>8</v>
      </c>
      <c r="E63" s="1">
        <v>2352</v>
      </c>
      <c r="F63" s="1">
        <v>3394</v>
      </c>
      <c r="G63" s="1">
        <v>852</v>
      </c>
      <c r="H63" s="1">
        <v>20</v>
      </c>
      <c r="I63" s="1">
        <v>879</v>
      </c>
      <c r="J63" s="1">
        <v>381</v>
      </c>
      <c r="K63" s="1">
        <v>170</v>
      </c>
      <c r="L63" s="1">
        <v>254</v>
      </c>
      <c r="M63" s="1">
        <v>4586</v>
      </c>
      <c r="N63" s="1">
        <v>105</v>
      </c>
      <c r="O63" s="1">
        <v>3482</v>
      </c>
      <c r="P63" s="1">
        <v>20655</v>
      </c>
      <c r="Q63" s="1">
        <v>32347</v>
      </c>
      <c r="R63" s="1">
        <f t="shared" si="0"/>
        <v>37130</v>
      </c>
    </row>
    <row r="64" spans="1:18" x14ac:dyDescent="0.35">
      <c r="A64" s="2">
        <v>54</v>
      </c>
      <c r="D64" s="1" t="s">
        <v>4</v>
      </c>
      <c r="E64" s="1">
        <v>3709</v>
      </c>
      <c r="F64" s="1">
        <v>5998</v>
      </c>
      <c r="G64" s="1">
        <v>1383</v>
      </c>
      <c r="H64" s="1">
        <v>49</v>
      </c>
      <c r="I64" s="1">
        <v>2122</v>
      </c>
      <c r="J64" s="1">
        <v>1142</v>
      </c>
      <c r="K64" s="1">
        <v>351</v>
      </c>
      <c r="L64" s="1">
        <v>470</v>
      </c>
      <c r="M64" s="1">
        <v>7501</v>
      </c>
      <c r="N64" s="1">
        <v>256</v>
      </c>
      <c r="O64" s="1">
        <v>5949</v>
      </c>
      <c r="P64" s="1">
        <v>41408</v>
      </c>
      <c r="Q64" s="1">
        <v>62416</v>
      </c>
      <c r="R64" s="1">
        <f t="shared" si="0"/>
        <v>70338</v>
      </c>
    </row>
    <row r="65" spans="1:18" x14ac:dyDescent="0.35">
      <c r="A65" s="2">
        <v>55</v>
      </c>
      <c r="C65" s="1" t="s">
        <v>11</v>
      </c>
      <c r="D65" s="1" t="s">
        <v>7</v>
      </c>
      <c r="E65" s="1">
        <v>2358</v>
      </c>
      <c r="F65" s="1">
        <v>713</v>
      </c>
      <c r="G65" s="1">
        <v>1217</v>
      </c>
      <c r="H65" s="1">
        <v>385</v>
      </c>
      <c r="I65" s="1">
        <v>1648</v>
      </c>
      <c r="J65" s="1">
        <v>2163</v>
      </c>
      <c r="K65" s="1">
        <v>384</v>
      </c>
      <c r="L65" s="1">
        <v>597</v>
      </c>
      <c r="M65" s="1">
        <v>790</v>
      </c>
      <c r="N65" s="1">
        <v>492</v>
      </c>
      <c r="O65" s="1">
        <v>1488</v>
      </c>
      <c r="P65" s="1">
        <v>3276</v>
      </c>
      <c r="Q65" s="1">
        <v>10043</v>
      </c>
      <c r="R65" s="1">
        <f t="shared" si="0"/>
        <v>15511</v>
      </c>
    </row>
    <row r="66" spans="1:18" x14ac:dyDescent="0.35">
      <c r="A66" s="2">
        <v>56</v>
      </c>
      <c r="D66" s="1" t="s">
        <v>8</v>
      </c>
      <c r="E66" s="1">
        <v>4892</v>
      </c>
      <c r="F66" s="1">
        <v>1291</v>
      </c>
      <c r="G66" s="1">
        <v>1302</v>
      </c>
      <c r="H66" s="1">
        <v>698</v>
      </c>
      <c r="I66" s="1">
        <v>1455</v>
      </c>
      <c r="J66" s="1">
        <v>1565</v>
      </c>
      <c r="K66" s="1">
        <v>393</v>
      </c>
      <c r="L66" s="1">
        <v>711</v>
      </c>
      <c r="M66" s="1">
        <v>1340</v>
      </c>
      <c r="N66" s="1">
        <v>435</v>
      </c>
      <c r="O66" s="1">
        <v>2205</v>
      </c>
      <c r="P66" s="1">
        <v>3657</v>
      </c>
      <c r="Q66" s="1">
        <v>12378</v>
      </c>
      <c r="R66" s="1">
        <f t="shared" si="0"/>
        <v>19944</v>
      </c>
    </row>
    <row r="67" spans="1:18" x14ac:dyDescent="0.35">
      <c r="A67" s="2">
        <v>57</v>
      </c>
      <c r="D67" s="1" t="s">
        <v>4</v>
      </c>
      <c r="E67" s="1">
        <v>7249</v>
      </c>
      <c r="F67" s="1">
        <v>2002</v>
      </c>
      <c r="G67" s="1">
        <v>2520</v>
      </c>
      <c r="H67" s="1">
        <v>1078</v>
      </c>
      <c r="I67" s="1">
        <v>3102</v>
      </c>
      <c r="J67" s="1">
        <v>3722</v>
      </c>
      <c r="K67" s="1">
        <v>778</v>
      </c>
      <c r="L67" s="1">
        <v>1306</v>
      </c>
      <c r="M67" s="1">
        <v>2133</v>
      </c>
      <c r="N67" s="1">
        <v>929</v>
      </c>
      <c r="O67" s="1">
        <v>3699</v>
      </c>
      <c r="P67" s="1">
        <v>6938</v>
      </c>
      <c r="Q67" s="1">
        <v>22422</v>
      </c>
      <c r="R67" s="1">
        <f t="shared" si="0"/>
        <v>35456</v>
      </c>
    </row>
    <row r="68" spans="1:18" x14ac:dyDescent="0.35">
      <c r="A68" s="2">
        <v>58</v>
      </c>
      <c r="C68" s="1" t="s">
        <v>4</v>
      </c>
      <c r="D68" s="1" t="s">
        <v>7</v>
      </c>
      <c r="E68" s="1">
        <v>3746</v>
      </c>
      <c r="F68" s="1">
        <v>4804</v>
      </c>
      <c r="G68" s="1">
        <v>1778</v>
      </c>
      <c r="H68" s="1">
        <v>415</v>
      </c>
      <c r="I68" s="1">
        <v>2944</v>
      </c>
      <c r="J68" s="1">
        <v>2961</v>
      </c>
      <c r="K68" s="1">
        <v>594</v>
      </c>
      <c r="L68" s="1">
        <v>831</v>
      </c>
      <c r="M68" s="1">
        <v>4417</v>
      </c>
      <c r="N68" s="1">
        <v>657</v>
      </c>
      <c r="O68" s="1">
        <v>4866</v>
      </c>
      <c r="P68" s="1">
        <v>38762</v>
      </c>
      <c r="Q68" s="1">
        <v>57693</v>
      </c>
      <c r="R68" s="1">
        <f t="shared" si="0"/>
        <v>66775</v>
      </c>
    </row>
    <row r="69" spans="1:18" x14ac:dyDescent="0.35">
      <c r="A69" s="2">
        <v>59</v>
      </c>
      <c r="D69" s="1" t="s">
        <v>8</v>
      </c>
      <c r="E69" s="1">
        <v>7291</v>
      </c>
      <c r="F69" s="1">
        <v>5818</v>
      </c>
      <c r="G69" s="1">
        <v>2181</v>
      </c>
      <c r="H69" s="1">
        <v>720</v>
      </c>
      <c r="I69" s="1">
        <v>2390</v>
      </c>
      <c r="J69" s="1">
        <v>1972</v>
      </c>
      <c r="K69" s="1">
        <v>586</v>
      </c>
      <c r="L69" s="1">
        <v>980</v>
      </c>
      <c r="M69" s="1">
        <v>7225</v>
      </c>
      <c r="N69" s="1">
        <v>553</v>
      </c>
      <c r="O69" s="1">
        <v>6499</v>
      </c>
      <c r="P69" s="1">
        <v>38051</v>
      </c>
      <c r="Q69" s="1">
        <v>61339</v>
      </c>
      <c r="R69" s="1">
        <f t="shared" si="0"/>
        <v>74266</v>
      </c>
    </row>
    <row r="70" spans="1:18" x14ac:dyDescent="0.35">
      <c r="A70" s="2">
        <v>60</v>
      </c>
      <c r="D70" s="1" t="s">
        <v>4</v>
      </c>
      <c r="E70" s="1">
        <v>11037</v>
      </c>
      <c r="F70" s="1">
        <v>10618</v>
      </c>
      <c r="G70" s="1">
        <v>3957</v>
      </c>
      <c r="H70" s="1">
        <v>1132</v>
      </c>
      <c r="I70" s="1">
        <v>5327</v>
      </c>
      <c r="J70" s="1">
        <v>4938</v>
      </c>
      <c r="K70" s="1">
        <v>1179</v>
      </c>
      <c r="L70" s="1">
        <v>1816</v>
      </c>
      <c r="M70" s="1">
        <v>11641</v>
      </c>
      <c r="N70" s="1">
        <v>1206</v>
      </c>
      <c r="O70" s="1">
        <v>11367</v>
      </c>
      <c r="P70" s="1">
        <v>76817</v>
      </c>
      <c r="Q70" s="1">
        <v>119030</v>
      </c>
      <c r="R70" s="1">
        <f t="shared" si="0"/>
        <v>141035</v>
      </c>
    </row>
    <row r="71" spans="1:18" x14ac:dyDescent="0.35">
      <c r="A71" s="2">
        <v>61</v>
      </c>
      <c r="B71" s="1" t="s">
        <v>15</v>
      </c>
      <c r="C71" s="1" t="s">
        <v>6</v>
      </c>
      <c r="D71" s="1" t="s">
        <v>7</v>
      </c>
      <c r="E71" s="1">
        <v>8</v>
      </c>
      <c r="F71" s="1">
        <v>271</v>
      </c>
      <c r="G71" s="1">
        <v>0</v>
      </c>
      <c r="H71" s="1">
        <v>0</v>
      </c>
      <c r="I71" s="1">
        <v>0</v>
      </c>
      <c r="J71" s="1">
        <v>12</v>
      </c>
      <c r="K71" s="1">
        <v>6</v>
      </c>
      <c r="L71" s="1">
        <v>3</v>
      </c>
      <c r="M71" s="1">
        <v>105</v>
      </c>
      <c r="N71" s="1">
        <v>0</v>
      </c>
      <c r="O71" s="1">
        <v>122</v>
      </c>
      <c r="P71" s="1">
        <v>2408</v>
      </c>
      <c r="Q71" s="1">
        <v>2876</v>
      </c>
      <c r="R71" s="1">
        <f t="shared" si="0"/>
        <v>2935</v>
      </c>
    </row>
    <row r="72" spans="1:18" x14ac:dyDescent="0.35">
      <c r="A72" s="2">
        <v>62</v>
      </c>
      <c r="D72" s="1" t="s">
        <v>8</v>
      </c>
      <c r="E72" s="1">
        <v>0</v>
      </c>
      <c r="F72" s="1">
        <v>165</v>
      </c>
      <c r="G72" s="1">
        <v>0</v>
      </c>
      <c r="H72" s="1">
        <v>0</v>
      </c>
      <c r="I72" s="1">
        <v>3</v>
      </c>
      <c r="J72" s="1">
        <v>4</v>
      </c>
      <c r="K72" s="1">
        <v>0</v>
      </c>
      <c r="L72" s="1">
        <v>3</v>
      </c>
      <c r="M72" s="1">
        <v>83</v>
      </c>
      <c r="N72" s="1">
        <v>0</v>
      </c>
      <c r="O72" s="1">
        <v>91</v>
      </c>
      <c r="P72" s="1">
        <v>2378</v>
      </c>
      <c r="Q72" s="1">
        <v>2696</v>
      </c>
      <c r="R72" s="1">
        <f t="shared" si="0"/>
        <v>2727</v>
      </c>
    </row>
    <row r="73" spans="1:18" x14ac:dyDescent="0.35">
      <c r="A73" s="2">
        <v>63</v>
      </c>
      <c r="D73" s="1" t="s">
        <v>4</v>
      </c>
      <c r="E73" s="1">
        <v>8</v>
      </c>
      <c r="F73" s="1">
        <v>436</v>
      </c>
      <c r="G73" s="1">
        <v>0</v>
      </c>
      <c r="H73" s="1">
        <v>0</v>
      </c>
      <c r="I73" s="1">
        <v>3</v>
      </c>
      <c r="J73" s="1">
        <v>14</v>
      </c>
      <c r="K73" s="1">
        <v>9</v>
      </c>
      <c r="L73" s="1">
        <v>10</v>
      </c>
      <c r="M73" s="1">
        <v>188</v>
      </c>
      <c r="N73" s="1">
        <v>6</v>
      </c>
      <c r="O73" s="1">
        <v>213</v>
      </c>
      <c r="P73" s="1">
        <v>4789</v>
      </c>
      <c r="Q73" s="1">
        <v>5574</v>
      </c>
      <c r="R73" s="1">
        <f t="shared" si="0"/>
        <v>5676</v>
      </c>
    </row>
    <row r="74" spans="1:18" x14ac:dyDescent="0.35">
      <c r="A74" s="2">
        <v>64</v>
      </c>
      <c r="C74" s="1" t="s">
        <v>9</v>
      </c>
      <c r="D74" s="1" t="s">
        <v>7</v>
      </c>
      <c r="E74" s="1">
        <v>9</v>
      </c>
      <c r="F74" s="1">
        <v>135</v>
      </c>
      <c r="G74" s="1">
        <v>4</v>
      </c>
      <c r="H74" s="1">
        <v>3</v>
      </c>
      <c r="I74" s="1">
        <v>6</v>
      </c>
      <c r="J74" s="1">
        <v>10</v>
      </c>
      <c r="K74" s="1">
        <v>3</v>
      </c>
      <c r="L74" s="1">
        <v>0</v>
      </c>
      <c r="M74" s="1">
        <v>168</v>
      </c>
      <c r="N74" s="1">
        <v>0</v>
      </c>
      <c r="O74" s="1">
        <v>98</v>
      </c>
      <c r="P74" s="1">
        <v>1163</v>
      </c>
      <c r="Q74" s="1">
        <v>1519</v>
      </c>
      <c r="R74" s="1">
        <f t="shared" si="0"/>
        <v>1599</v>
      </c>
    </row>
    <row r="75" spans="1:18" x14ac:dyDescent="0.35">
      <c r="A75" s="2">
        <v>65</v>
      </c>
      <c r="D75" s="1" t="s">
        <v>8</v>
      </c>
      <c r="E75" s="1">
        <v>9</v>
      </c>
      <c r="F75" s="1">
        <v>128</v>
      </c>
      <c r="G75" s="1">
        <v>6</v>
      </c>
      <c r="H75" s="1">
        <v>0</v>
      </c>
      <c r="I75" s="1">
        <v>6</v>
      </c>
      <c r="J75" s="1">
        <v>3</v>
      </c>
      <c r="K75" s="1">
        <v>4</v>
      </c>
      <c r="L75" s="1">
        <v>7</v>
      </c>
      <c r="M75" s="1">
        <v>279</v>
      </c>
      <c r="N75" s="1">
        <v>0</v>
      </c>
      <c r="O75" s="1">
        <v>103</v>
      </c>
      <c r="P75" s="1">
        <v>1016</v>
      </c>
      <c r="Q75" s="1">
        <v>1455</v>
      </c>
      <c r="R75" s="1">
        <f t="shared" si="0"/>
        <v>1561</v>
      </c>
    </row>
    <row r="76" spans="1:18" x14ac:dyDescent="0.35">
      <c r="A76" s="2">
        <v>66</v>
      </c>
      <c r="D76" s="1" t="s">
        <v>4</v>
      </c>
      <c r="E76" s="1">
        <v>20</v>
      </c>
      <c r="F76" s="1">
        <v>268</v>
      </c>
      <c r="G76" s="1">
        <v>11</v>
      </c>
      <c r="H76" s="1">
        <v>3</v>
      </c>
      <c r="I76" s="1">
        <v>15</v>
      </c>
      <c r="J76" s="1">
        <v>12</v>
      </c>
      <c r="K76" s="1">
        <v>3</v>
      </c>
      <c r="L76" s="1">
        <v>7</v>
      </c>
      <c r="M76" s="1">
        <v>445</v>
      </c>
      <c r="N76" s="1">
        <v>3</v>
      </c>
      <c r="O76" s="1">
        <v>203</v>
      </c>
      <c r="P76" s="1">
        <v>2178</v>
      </c>
      <c r="Q76" s="1">
        <v>2972</v>
      </c>
      <c r="R76" s="1">
        <f t="shared" ref="R76:R139" si="1">SUM(E76:P76)</f>
        <v>3168</v>
      </c>
    </row>
    <row r="77" spans="1:18" x14ac:dyDescent="0.35">
      <c r="A77" s="2">
        <v>67</v>
      </c>
      <c r="C77" s="1" t="s">
        <v>10</v>
      </c>
      <c r="D77" s="1" t="s">
        <v>7</v>
      </c>
      <c r="E77" s="1">
        <v>656</v>
      </c>
      <c r="F77" s="1">
        <v>764</v>
      </c>
      <c r="G77" s="1">
        <v>231</v>
      </c>
      <c r="H77" s="1">
        <v>22</v>
      </c>
      <c r="I77" s="1">
        <v>416</v>
      </c>
      <c r="J77" s="1">
        <v>364</v>
      </c>
      <c r="K77" s="1">
        <v>60</v>
      </c>
      <c r="L77" s="1">
        <v>175</v>
      </c>
      <c r="M77" s="1">
        <v>1043</v>
      </c>
      <c r="N77" s="1">
        <v>77</v>
      </c>
      <c r="O77" s="1">
        <v>728</v>
      </c>
      <c r="P77" s="1">
        <v>5288</v>
      </c>
      <c r="Q77" s="1">
        <v>8357</v>
      </c>
      <c r="R77" s="1">
        <f t="shared" si="1"/>
        <v>9824</v>
      </c>
    </row>
    <row r="78" spans="1:18" x14ac:dyDescent="0.35">
      <c r="A78" s="2">
        <v>68</v>
      </c>
      <c r="D78" s="1" t="s">
        <v>8</v>
      </c>
      <c r="E78" s="1">
        <v>1171</v>
      </c>
      <c r="F78" s="1">
        <v>1181</v>
      </c>
      <c r="G78" s="1">
        <v>313</v>
      </c>
      <c r="H78" s="1">
        <v>7</v>
      </c>
      <c r="I78" s="1">
        <v>375</v>
      </c>
      <c r="J78" s="1">
        <v>208</v>
      </c>
      <c r="K78" s="1">
        <v>59</v>
      </c>
      <c r="L78" s="1">
        <v>168</v>
      </c>
      <c r="M78" s="1">
        <v>1651</v>
      </c>
      <c r="N78" s="1">
        <v>73</v>
      </c>
      <c r="O78" s="1">
        <v>1101</v>
      </c>
      <c r="P78" s="1">
        <v>5268</v>
      </c>
      <c r="Q78" s="1">
        <v>9253</v>
      </c>
      <c r="R78" s="1">
        <f t="shared" si="1"/>
        <v>11575</v>
      </c>
    </row>
    <row r="79" spans="1:18" x14ac:dyDescent="0.35">
      <c r="A79" s="2">
        <v>69</v>
      </c>
      <c r="D79" s="1" t="s">
        <v>4</v>
      </c>
      <c r="E79" s="1">
        <v>1832</v>
      </c>
      <c r="F79" s="1">
        <v>1951</v>
      </c>
      <c r="G79" s="1">
        <v>547</v>
      </c>
      <c r="H79" s="1">
        <v>28</v>
      </c>
      <c r="I79" s="1">
        <v>791</v>
      </c>
      <c r="J79" s="1">
        <v>570</v>
      </c>
      <c r="K79" s="1">
        <v>123</v>
      </c>
      <c r="L79" s="1">
        <v>345</v>
      </c>
      <c r="M79" s="1">
        <v>2693</v>
      </c>
      <c r="N79" s="1">
        <v>154</v>
      </c>
      <c r="O79" s="1">
        <v>1829</v>
      </c>
      <c r="P79" s="1">
        <v>10556</v>
      </c>
      <c r="Q79" s="1">
        <v>17611</v>
      </c>
      <c r="R79" s="1">
        <f t="shared" si="1"/>
        <v>21419</v>
      </c>
    </row>
    <row r="80" spans="1:18" x14ac:dyDescent="0.35">
      <c r="A80" s="2">
        <v>70</v>
      </c>
      <c r="C80" s="1" t="s">
        <v>11</v>
      </c>
      <c r="D80" s="1" t="s">
        <v>7</v>
      </c>
      <c r="E80" s="1">
        <v>1416</v>
      </c>
      <c r="F80" s="1">
        <v>415</v>
      </c>
      <c r="G80" s="1">
        <v>726</v>
      </c>
      <c r="H80" s="1">
        <v>151</v>
      </c>
      <c r="I80" s="1">
        <v>952</v>
      </c>
      <c r="J80" s="1">
        <v>1202</v>
      </c>
      <c r="K80" s="1">
        <v>168</v>
      </c>
      <c r="L80" s="1">
        <v>422</v>
      </c>
      <c r="M80" s="1">
        <v>438</v>
      </c>
      <c r="N80" s="1">
        <v>264</v>
      </c>
      <c r="O80" s="1">
        <v>612</v>
      </c>
      <c r="P80" s="1">
        <v>1647</v>
      </c>
      <c r="Q80" s="1">
        <v>5276</v>
      </c>
      <c r="R80" s="1">
        <f t="shared" si="1"/>
        <v>8413</v>
      </c>
    </row>
    <row r="81" spans="1:18" x14ac:dyDescent="0.35">
      <c r="A81" s="2">
        <v>71</v>
      </c>
      <c r="D81" s="1" t="s">
        <v>8</v>
      </c>
      <c r="E81" s="1">
        <v>2259</v>
      </c>
      <c r="F81" s="1">
        <v>757</v>
      </c>
      <c r="G81" s="1">
        <v>548</v>
      </c>
      <c r="H81" s="1">
        <v>174</v>
      </c>
      <c r="I81" s="1">
        <v>665</v>
      </c>
      <c r="J81" s="1">
        <v>789</v>
      </c>
      <c r="K81" s="1">
        <v>157</v>
      </c>
      <c r="L81" s="1">
        <v>450</v>
      </c>
      <c r="M81" s="1">
        <v>622</v>
      </c>
      <c r="N81" s="1">
        <v>215</v>
      </c>
      <c r="O81" s="1">
        <v>821</v>
      </c>
      <c r="P81" s="1">
        <v>1701</v>
      </c>
      <c r="Q81" s="1">
        <v>5653</v>
      </c>
      <c r="R81" s="1">
        <f t="shared" si="1"/>
        <v>9158</v>
      </c>
    </row>
    <row r="82" spans="1:18" x14ac:dyDescent="0.35">
      <c r="A82" s="2">
        <v>72</v>
      </c>
      <c r="D82" s="1" t="s">
        <v>4</v>
      </c>
      <c r="E82" s="1">
        <v>3672</v>
      </c>
      <c r="F82" s="1">
        <v>1169</v>
      </c>
      <c r="G82" s="1">
        <v>1276</v>
      </c>
      <c r="H82" s="1">
        <v>322</v>
      </c>
      <c r="I82" s="1">
        <v>1617</v>
      </c>
      <c r="J82" s="1">
        <v>1990</v>
      </c>
      <c r="K82" s="1">
        <v>324</v>
      </c>
      <c r="L82" s="1">
        <v>867</v>
      </c>
      <c r="M82" s="1">
        <v>1064</v>
      </c>
      <c r="N82" s="1">
        <v>474</v>
      </c>
      <c r="O82" s="1">
        <v>1440</v>
      </c>
      <c r="P82" s="1">
        <v>3350</v>
      </c>
      <c r="Q82" s="1">
        <v>10930</v>
      </c>
      <c r="R82" s="1">
        <f t="shared" si="1"/>
        <v>17565</v>
      </c>
    </row>
    <row r="83" spans="1:18" x14ac:dyDescent="0.35">
      <c r="A83" s="2">
        <v>73</v>
      </c>
      <c r="C83" s="1" t="s">
        <v>4</v>
      </c>
      <c r="D83" s="1" t="s">
        <v>7</v>
      </c>
      <c r="E83" s="1">
        <v>2084</v>
      </c>
      <c r="F83" s="1">
        <v>1585</v>
      </c>
      <c r="G83" s="1">
        <v>965</v>
      </c>
      <c r="H83" s="1">
        <v>170</v>
      </c>
      <c r="I83" s="1">
        <v>1381</v>
      </c>
      <c r="J83" s="1">
        <v>1583</v>
      </c>
      <c r="K83" s="1">
        <v>238</v>
      </c>
      <c r="L83" s="1">
        <v>599</v>
      </c>
      <c r="M83" s="1">
        <v>1748</v>
      </c>
      <c r="N83" s="1">
        <v>341</v>
      </c>
      <c r="O83" s="1">
        <v>1565</v>
      </c>
      <c r="P83" s="1">
        <v>10508</v>
      </c>
      <c r="Q83" s="1">
        <v>18028</v>
      </c>
      <c r="R83" s="1">
        <f t="shared" si="1"/>
        <v>22767</v>
      </c>
    </row>
    <row r="84" spans="1:18" x14ac:dyDescent="0.35">
      <c r="A84" s="2">
        <v>74</v>
      </c>
      <c r="D84" s="1" t="s">
        <v>8</v>
      </c>
      <c r="E84" s="1">
        <v>3447</v>
      </c>
      <c r="F84" s="1">
        <v>2233</v>
      </c>
      <c r="G84" s="1">
        <v>864</v>
      </c>
      <c r="H84" s="1">
        <v>179</v>
      </c>
      <c r="I84" s="1">
        <v>1049</v>
      </c>
      <c r="J84" s="1">
        <v>1004</v>
      </c>
      <c r="K84" s="1">
        <v>221</v>
      </c>
      <c r="L84" s="1">
        <v>626</v>
      </c>
      <c r="M84" s="1">
        <v>2635</v>
      </c>
      <c r="N84" s="1">
        <v>293</v>
      </c>
      <c r="O84" s="1">
        <v>2120</v>
      </c>
      <c r="P84" s="1">
        <v>10365</v>
      </c>
      <c r="Q84" s="1">
        <v>19055</v>
      </c>
      <c r="R84" s="1">
        <f t="shared" si="1"/>
        <v>25036</v>
      </c>
    </row>
    <row r="85" spans="1:18" x14ac:dyDescent="0.35">
      <c r="A85" s="2">
        <v>75</v>
      </c>
      <c r="D85" s="1" t="s">
        <v>4</v>
      </c>
      <c r="E85" s="1">
        <v>5524</v>
      </c>
      <c r="F85" s="1">
        <v>3821</v>
      </c>
      <c r="G85" s="1">
        <v>1835</v>
      </c>
      <c r="H85" s="1">
        <v>353</v>
      </c>
      <c r="I85" s="1">
        <v>2428</v>
      </c>
      <c r="J85" s="1">
        <v>2592</v>
      </c>
      <c r="K85" s="1">
        <v>457</v>
      </c>
      <c r="L85" s="1">
        <v>1233</v>
      </c>
      <c r="M85" s="1">
        <v>4383</v>
      </c>
      <c r="N85" s="1">
        <v>632</v>
      </c>
      <c r="O85" s="1">
        <v>3691</v>
      </c>
      <c r="P85" s="1">
        <v>20873</v>
      </c>
      <c r="Q85" s="1">
        <v>37083</v>
      </c>
      <c r="R85" s="1">
        <f t="shared" si="1"/>
        <v>47822</v>
      </c>
    </row>
    <row r="86" spans="1:18" x14ac:dyDescent="0.35">
      <c r="A86" s="2">
        <v>76</v>
      </c>
      <c r="B86" s="1" t="s">
        <v>16</v>
      </c>
      <c r="C86" s="1" t="s">
        <v>6</v>
      </c>
      <c r="D86" s="1" t="s">
        <v>7</v>
      </c>
      <c r="E86" s="1">
        <v>3</v>
      </c>
      <c r="F86" s="1">
        <v>516</v>
      </c>
      <c r="G86" s="1">
        <v>4</v>
      </c>
      <c r="H86" s="1">
        <v>0</v>
      </c>
      <c r="I86" s="1">
        <v>15</v>
      </c>
      <c r="J86" s="1">
        <v>11</v>
      </c>
      <c r="K86" s="1">
        <v>7</v>
      </c>
      <c r="L86" s="1">
        <v>10</v>
      </c>
      <c r="M86" s="1">
        <v>168</v>
      </c>
      <c r="N86" s="1">
        <v>0</v>
      </c>
      <c r="O86" s="1">
        <v>308</v>
      </c>
      <c r="P86" s="1">
        <v>4168</v>
      </c>
      <c r="Q86" s="1">
        <v>5094</v>
      </c>
      <c r="R86" s="1">
        <f t="shared" si="1"/>
        <v>5210</v>
      </c>
    </row>
    <row r="87" spans="1:18" x14ac:dyDescent="0.35">
      <c r="A87" s="2">
        <v>77</v>
      </c>
      <c r="D87" s="1" t="s">
        <v>8</v>
      </c>
      <c r="E87" s="1">
        <v>0</v>
      </c>
      <c r="F87" s="1">
        <v>345</v>
      </c>
      <c r="G87" s="1">
        <v>3</v>
      </c>
      <c r="H87" s="1">
        <v>0</v>
      </c>
      <c r="I87" s="1">
        <v>7</v>
      </c>
      <c r="J87" s="1">
        <v>11</v>
      </c>
      <c r="K87" s="1">
        <v>7</v>
      </c>
      <c r="L87" s="1">
        <v>3</v>
      </c>
      <c r="M87" s="1">
        <v>160</v>
      </c>
      <c r="N87" s="1">
        <v>0</v>
      </c>
      <c r="O87" s="1">
        <v>197</v>
      </c>
      <c r="P87" s="1">
        <v>4166</v>
      </c>
      <c r="Q87" s="1">
        <v>4830</v>
      </c>
      <c r="R87" s="1">
        <f t="shared" si="1"/>
        <v>4899</v>
      </c>
    </row>
    <row r="88" spans="1:18" x14ac:dyDescent="0.35">
      <c r="A88" s="2">
        <v>78</v>
      </c>
      <c r="D88" s="1" t="s">
        <v>4</v>
      </c>
      <c r="E88" s="1">
        <v>6</v>
      </c>
      <c r="F88" s="1">
        <v>863</v>
      </c>
      <c r="G88" s="1">
        <v>14</v>
      </c>
      <c r="H88" s="1">
        <v>0</v>
      </c>
      <c r="I88" s="1">
        <v>24</v>
      </c>
      <c r="J88" s="1">
        <v>23</v>
      </c>
      <c r="K88" s="1">
        <v>10</v>
      </c>
      <c r="L88" s="1">
        <v>12</v>
      </c>
      <c r="M88" s="1">
        <v>326</v>
      </c>
      <c r="N88" s="1">
        <v>0</v>
      </c>
      <c r="O88" s="1">
        <v>506</v>
      </c>
      <c r="P88" s="1">
        <v>8342</v>
      </c>
      <c r="Q88" s="1">
        <v>9918</v>
      </c>
      <c r="R88" s="1">
        <f t="shared" si="1"/>
        <v>10126</v>
      </c>
    </row>
    <row r="89" spans="1:18" x14ac:dyDescent="0.35">
      <c r="A89" s="2">
        <v>79</v>
      </c>
      <c r="C89" s="1" t="s">
        <v>9</v>
      </c>
      <c r="D89" s="1" t="s">
        <v>7</v>
      </c>
      <c r="E89" s="1">
        <v>16</v>
      </c>
      <c r="F89" s="1">
        <v>311</v>
      </c>
      <c r="G89" s="1">
        <v>5</v>
      </c>
      <c r="H89" s="1">
        <v>0</v>
      </c>
      <c r="I89" s="1">
        <v>29</v>
      </c>
      <c r="J89" s="1">
        <v>8</v>
      </c>
      <c r="K89" s="1">
        <v>0</v>
      </c>
      <c r="L89" s="1">
        <v>4</v>
      </c>
      <c r="M89" s="1">
        <v>283</v>
      </c>
      <c r="N89" s="1">
        <v>4</v>
      </c>
      <c r="O89" s="1">
        <v>173</v>
      </c>
      <c r="P89" s="1">
        <v>2065</v>
      </c>
      <c r="Q89" s="1">
        <v>2748</v>
      </c>
      <c r="R89" s="1">
        <f t="shared" si="1"/>
        <v>2898</v>
      </c>
    </row>
    <row r="90" spans="1:18" x14ac:dyDescent="0.35">
      <c r="A90" s="2">
        <v>80</v>
      </c>
      <c r="D90" s="1" t="s">
        <v>8</v>
      </c>
      <c r="E90" s="1">
        <v>24</v>
      </c>
      <c r="F90" s="1">
        <v>304</v>
      </c>
      <c r="G90" s="1">
        <v>11</v>
      </c>
      <c r="H90" s="1">
        <v>0</v>
      </c>
      <c r="I90" s="1">
        <v>21</v>
      </c>
      <c r="J90" s="1">
        <v>10</v>
      </c>
      <c r="K90" s="1">
        <v>6</v>
      </c>
      <c r="L90" s="1">
        <v>6</v>
      </c>
      <c r="M90" s="1">
        <v>593</v>
      </c>
      <c r="N90" s="1">
        <v>0</v>
      </c>
      <c r="O90" s="1">
        <v>214</v>
      </c>
      <c r="P90" s="1">
        <v>1906</v>
      </c>
      <c r="Q90" s="1">
        <v>2839</v>
      </c>
      <c r="R90" s="1">
        <f t="shared" si="1"/>
        <v>3095</v>
      </c>
    </row>
    <row r="91" spans="1:18" x14ac:dyDescent="0.35">
      <c r="A91" s="2">
        <v>81</v>
      </c>
      <c r="D91" s="1" t="s">
        <v>4</v>
      </c>
      <c r="E91" s="1">
        <v>43</v>
      </c>
      <c r="F91" s="1">
        <v>610</v>
      </c>
      <c r="G91" s="1">
        <v>16</v>
      </c>
      <c r="H91" s="1">
        <v>0</v>
      </c>
      <c r="I91" s="1">
        <v>50</v>
      </c>
      <c r="J91" s="1">
        <v>15</v>
      </c>
      <c r="K91" s="1">
        <v>9</v>
      </c>
      <c r="L91" s="1">
        <v>18</v>
      </c>
      <c r="M91" s="1">
        <v>875</v>
      </c>
      <c r="N91" s="1">
        <v>9</v>
      </c>
      <c r="O91" s="1">
        <v>387</v>
      </c>
      <c r="P91" s="1">
        <v>3965</v>
      </c>
      <c r="Q91" s="1">
        <v>5587</v>
      </c>
      <c r="R91" s="1">
        <f t="shared" si="1"/>
        <v>5997</v>
      </c>
    </row>
    <row r="92" spans="1:18" x14ac:dyDescent="0.35">
      <c r="A92" s="2">
        <v>82</v>
      </c>
      <c r="C92" s="1" t="s">
        <v>10</v>
      </c>
      <c r="D92" s="1" t="s">
        <v>7</v>
      </c>
      <c r="E92" s="1">
        <v>898</v>
      </c>
      <c r="F92" s="1">
        <v>1223</v>
      </c>
      <c r="G92" s="1">
        <v>281</v>
      </c>
      <c r="H92" s="1">
        <v>15</v>
      </c>
      <c r="I92" s="1">
        <v>619</v>
      </c>
      <c r="J92" s="1">
        <v>477</v>
      </c>
      <c r="K92" s="1">
        <v>102</v>
      </c>
      <c r="L92" s="1">
        <v>192</v>
      </c>
      <c r="M92" s="1">
        <v>1443</v>
      </c>
      <c r="N92" s="1">
        <v>92</v>
      </c>
      <c r="O92" s="1">
        <v>1023</v>
      </c>
      <c r="P92" s="1">
        <v>7826</v>
      </c>
      <c r="Q92" s="1">
        <v>12310</v>
      </c>
      <c r="R92" s="1">
        <f t="shared" si="1"/>
        <v>14191</v>
      </c>
    </row>
    <row r="93" spans="1:18" x14ac:dyDescent="0.35">
      <c r="A93" s="2">
        <v>83</v>
      </c>
      <c r="D93" s="1" t="s">
        <v>8</v>
      </c>
      <c r="E93" s="1">
        <v>1583</v>
      </c>
      <c r="F93" s="1">
        <v>1745</v>
      </c>
      <c r="G93" s="1">
        <v>424</v>
      </c>
      <c r="H93" s="1">
        <v>10</v>
      </c>
      <c r="I93" s="1">
        <v>583</v>
      </c>
      <c r="J93" s="1">
        <v>267</v>
      </c>
      <c r="K93" s="1">
        <v>95</v>
      </c>
      <c r="L93" s="1">
        <v>256</v>
      </c>
      <c r="M93" s="1">
        <v>2583</v>
      </c>
      <c r="N93" s="1">
        <v>110</v>
      </c>
      <c r="O93" s="1">
        <v>1618</v>
      </c>
      <c r="P93" s="1">
        <v>7594</v>
      </c>
      <c r="Q93" s="1">
        <v>13600</v>
      </c>
      <c r="R93" s="1">
        <f t="shared" si="1"/>
        <v>16868</v>
      </c>
    </row>
    <row r="94" spans="1:18" x14ac:dyDescent="0.35">
      <c r="A94" s="2">
        <v>84</v>
      </c>
      <c r="D94" s="1" t="s">
        <v>4</v>
      </c>
      <c r="E94" s="1">
        <v>2480</v>
      </c>
      <c r="F94" s="1">
        <v>2973</v>
      </c>
      <c r="G94" s="1">
        <v>707</v>
      </c>
      <c r="H94" s="1">
        <v>25</v>
      </c>
      <c r="I94" s="1">
        <v>1205</v>
      </c>
      <c r="J94" s="1">
        <v>747</v>
      </c>
      <c r="K94" s="1">
        <v>203</v>
      </c>
      <c r="L94" s="1">
        <v>447</v>
      </c>
      <c r="M94" s="1">
        <v>4028</v>
      </c>
      <c r="N94" s="1">
        <v>195</v>
      </c>
      <c r="O94" s="1">
        <v>2637</v>
      </c>
      <c r="P94" s="1">
        <v>15421</v>
      </c>
      <c r="Q94" s="1">
        <v>25910</v>
      </c>
      <c r="R94" s="1">
        <f t="shared" si="1"/>
        <v>31068</v>
      </c>
    </row>
    <row r="95" spans="1:18" x14ac:dyDescent="0.35">
      <c r="A95" s="2">
        <v>85</v>
      </c>
      <c r="C95" s="1" t="s">
        <v>11</v>
      </c>
      <c r="D95" s="1" t="s">
        <v>7</v>
      </c>
      <c r="E95" s="1">
        <v>1461</v>
      </c>
      <c r="F95" s="1">
        <v>427</v>
      </c>
      <c r="G95" s="1">
        <v>744</v>
      </c>
      <c r="H95" s="1">
        <v>167</v>
      </c>
      <c r="I95" s="1">
        <v>988</v>
      </c>
      <c r="J95" s="1">
        <v>1250</v>
      </c>
      <c r="K95" s="1">
        <v>214</v>
      </c>
      <c r="L95" s="1">
        <v>449</v>
      </c>
      <c r="M95" s="1">
        <v>458</v>
      </c>
      <c r="N95" s="1">
        <v>269</v>
      </c>
      <c r="O95" s="1">
        <v>688</v>
      </c>
      <c r="P95" s="1">
        <v>1763</v>
      </c>
      <c r="Q95" s="1">
        <v>5473</v>
      </c>
      <c r="R95" s="1">
        <f t="shared" si="1"/>
        <v>8878</v>
      </c>
    </row>
    <row r="96" spans="1:18" x14ac:dyDescent="0.35">
      <c r="A96" s="2">
        <v>86</v>
      </c>
      <c r="D96" s="1" t="s">
        <v>8</v>
      </c>
      <c r="E96" s="1">
        <v>2461</v>
      </c>
      <c r="F96" s="1">
        <v>702</v>
      </c>
      <c r="G96" s="1">
        <v>585</v>
      </c>
      <c r="H96" s="1">
        <v>272</v>
      </c>
      <c r="I96" s="1">
        <v>711</v>
      </c>
      <c r="J96" s="1">
        <v>832</v>
      </c>
      <c r="K96" s="1">
        <v>186</v>
      </c>
      <c r="L96" s="1">
        <v>505</v>
      </c>
      <c r="M96" s="1">
        <v>715</v>
      </c>
      <c r="N96" s="1">
        <v>219</v>
      </c>
      <c r="O96" s="1">
        <v>1017</v>
      </c>
      <c r="P96" s="1">
        <v>1753</v>
      </c>
      <c r="Q96" s="1">
        <v>5904</v>
      </c>
      <c r="R96" s="1">
        <f t="shared" si="1"/>
        <v>9958</v>
      </c>
    </row>
    <row r="97" spans="1:18" x14ac:dyDescent="0.35">
      <c r="A97" s="2">
        <v>87</v>
      </c>
      <c r="D97" s="1" t="s">
        <v>4</v>
      </c>
      <c r="E97" s="1">
        <v>3923</v>
      </c>
      <c r="F97" s="1">
        <v>1133</v>
      </c>
      <c r="G97" s="1">
        <v>1329</v>
      </c>
      <c r="H97" s="1">
        <v>443</v>
      </c>
      <c r="I97" s="1">
        <v>1692</v>
      </c>
      <c r="J97" s="1">
        <v>2087</v>
      </c>
      <c r="K97" s="1">
        <v>401</v>
      </c>
      <c r="L97" s="1">
        <v>955</v>
      </c>
      <c r="M97" s="1">
        <v>1170</v>
      </c>
      <c r="N97" s="1">
        <v>482</v>
      </c>
      <c r="O97" s="1">
        <v>1704</v>
      </c>
      <c r="P97" s="1">
        <v>3521</v>
      </c>
      <c r="Q97" s="1">
        <v>11370</v>
      </c>
      <c r="R97" s="1">
        <f t="shared" si="1"/>
        <v>18840</v>
      </c>
    </row>
    <row r="98" spans="1:18" x14ac:dyDescent="0.35">
      <c r="A98" s="2">
        <v>88</v>
      </c>
      <c r="C98" s="1" t="s">
        <v>4</v>
      </c>
      <c r="D98" s="1" t="s">
        <v>7</v>
      </c>
      <c r="E98" s="1">
        <v>2380</v>
      </c>
      <c r="F98" s="1">
        <v>2474</v>
      </c>
      <c r="G98" s="1">
        <v>1035</v>
      </c>
      <c r="H98" s="1">
        <v>189</v>
      </c>
      <c r="I98" s="1">
        <v>1648</v>
      </c>
      <c r="J98" s="1">
        <v>1746</v>
      </c>
      <c r="K98" s="1">
        <v>334</v>
      </c>
      <c r="L98" s="1">
        <v>663</v>
      </c>
      <c r="M98" s="1">
        <v>2352</v>
      </c>
      <c r="N98" s="1">
        <v>363</v>
      </c>
      <c r="O98" s="1">
        <v>2192</v>
      </c>
      <c r="P98" s="1">
        <v>15824</v>
      </c>
      <c r="Q98" s="1">
        <v>25623</v>
      </c>
      <c r="R98" s="1">
        <f t="shared" si="1"/>
        <v>31200</v>
      </c>
    </row>
    <row r="99" spans="1:18" x14ac:dyDescent="0.35">
      <c r="A99" s="2">
        <v>89</v>
      </c>
      <c r="D99" s="1" t="s">
        <v>8</v>
      </c>
      <c r="E99" s="1">
        <v>4070</v>
      </c>
      <c r="F99" s="1">
        <v>3095</v>
      </c>
      <c r="G99" s="1">
        <v>1021</v>
      </c>
      <c r="H99" s="1">
        <v>286</v>
      </c>
      <c r="I99" s="1">
        <v>1323</v>
      </c>
      <c r="J99" s="1">
        <v>1121</v>
      </c>
      <c r="K99" s="1">
        <v>291</v>
      </c>
      <c r="L99" s="1">
        <v>770</v>
      </c>
      <c r="M99" s="1">
        <v>4048</v>
      </c>
      <c r="N99" s="1">
        <v>331</v>
      </c>
      <c r="O99" s="1">
        <v>3042</v>
      </c>
      <c r="P99" s="1">
        <v>15426</v>
      </c>
      <c r="Q99" s="1">
        <v>27163</v>
      </c>
      <c r="R99" s="1">
        <f t="shared" si="1"/>
        <v>34824</v>
      </c>
    </row>
    <row r="100" spans="1:18" x14ac:dyDescent="0.35">
      <c r="A100" s="2">
        <v>90</v>
      </c>
      <c r="D100" s="1" t="s">
        <v>4</v>
      </c>
      <c r="E100" s="1">
        <v>6449</v>
      </c>
      <c r="F100" s="1">
        <v>5572</v>
      </c>
      <c r="G100" s="1">
        <v>2056</v>
      </c>
      <c r="H100" s="1">
        <v>473</v>
      </c>
      <c r="I100" s="1">
        <v>2968</v>
      </c>
      <c r="J100" s="1">
        <v>2874</v>
      </c>
      <c r="K100" s="1">
        <v>621</v>
      </c>
      <c r="L100" s="1">
        <v>1429</v>
      </c>
      <c r="M100" s="1">
        <v>6397</v>
      </c>
      <c r="N100" s="1">
        <v>692</v>
      </c>
      <c r="O100" s="1">
        <v>5237</v>
      </c>
      <c r="P100" s="1">
        <v>31247</v>
      </c>
      <c r="Q100" s="1">
        <v>52791</v>
      </c>
      <c r="R100" s="1">
        <f t="shared" si="1"/>
        <v>66015</v>
      </c>
    </row>
    <row r="101" spans="1:18" x14ac:dyDescent="0.35">
      <c r="A101" s="2">
        <v>91</v>
      </c>
      <c r="B101" s="1" t="s">
        <v>17</v>
      </c>
      <c r="C101" s="1" t="s">
        <v>6</v>
      </c>
      <c r="D101" s="1" t="s">
        <v>7</v>
      </c>
      <c r="E101" s="1">
        <v>0</v>
      </c>
      <c r="F101" s="1">
        <v>581</v>
      </c>
      <c r="G101" s="1">
        <v>17</v>
      </c>
      <c r="H101" s="1">
        <v>0</v>
      </c>
      <c r="I101" s="1">
        <v>12</v>
      </c>
      <c r="J101" s="1">
        <v>14</v>
      </c>
      <c r="K101" s="1">
        <v>13</v>
      </c>
      <c r="L101" s="1">
        <v>9</v>
      </c>
      <c r="M101" s="1">
        <v>126</v>
      </c>
      <c r="N101" s="1">
        <v>3</v>
      </c>
      <c r="O101" s="1">
        <v>331</v>
      </c>
      <c r="P101" s="1">
        <v>7443</v>
      </c>
      <c r="Q101" s="1">
        <v>8428</v>
      </c>
      <c r="R101" s="1">
        <f t="shared" si="1"/>
        <v>8549</v>
      </c>
    </row>
    <row r="102" spans="1:18" x14ac:dyDescent="0.35">
      <c r="A102" s="2">
        <v>92</v>
      </c>
      <c r="D102" s="1" t="s">
        <v>8</v>
      </c>
      <c r="E102" s="1">
        <v>7</v>
      </c>
      <c r="F102" s="1">
        <v>388</v>
      </c>
      <c r="G102" s="1">
        <v>16</v>
      </c>
      <c r="H102" s="1">
        <v>0</v>
      </c>
      <c r="I102" s="1">
        <v>14</v>
      </c>
      <c r="J102" s="1">
        <v>9</v>
      </c>
      <c r="K102" s="1">
        <v>8</v>
      </c>
      <c r="L102" s="1">
        <v>8</v>
      </c>
      <c r="M102" s="1">
        <v>134</v>
      </c>
      <c r="N102" s="1">
        <v>3</v>
      </c>
      <c r="O102" s="1">
        <v>257</v>
      </c>
      <c r="P102" s="1">
        <v>7436</v>
      </c>
      <c r="Q102" s="1">
        <v>8189</v>
      </c>
      <c r="R102" s="1">
        <f t="shared" si="1"/>
        <v>8280</v>
      </c>
    </row>
    <row r="103" spans="1:18" x14ac:dyDescent="0.35">
      <c r="A103" s="2">
        <v>93</v>
      </c>
      <c r="D103" s="1" t="s">
        <v>4</v>
      </c>
      <c r="E103" s="1">
        <v>5</v>
      </c>
      <c r="F103" s="1">
        <v>973</v>
      </c>
      <c r="G103" s="1">
        <v>29</v>
      </c>
      <c r="H103" s="1">
        <v>0</v>
      </c>
      <c r="I103" s="1">
        <v>22</v>
      </c>
      <c r="J103" s="1">
        <v>25</v>
      </c>
      <c r="K103" s="1">
        <v>16</v>
      </c>
      <c r="L103" s="1">
        <v>16</v>
      </c>
      <c r="M103" s="1">
        <v>261</v>
      </c>
      <c r="N103" s="1">
        <v>4</v>
      </c>
      <c r="O103" s="1">
        <v>585</v>
      </c>
      <c r="P103" s="1">
        <v>14876</v>
      </c>
      <c r="Q103" s="1">
        <v>16614</v>
      </c>
      <c r="R103" s="1">
        <f t="shared" si="1"/>
        <v>16812</v>
      </c>
    </row>
    <row r="104" spans="1:18" x14ac:dyDescent="0.35">
      <c r="A104" s="2">
        <v>94</v>
      </c>
      <c r="C104" s="1" t="s">
        <v>9</v>
      </c>
      <c r="D104" s="1" t="s">
        <v>7</v>
      </c>
      <c r="E104" s="1">
        <v>18</v>
      </c>
      <c r="F104" s="1">
        <v>524</v>
      </c>
      <c r="G104" s="1">
        <v>8</v>
      </c>
      <c r="H104" s="1">
        <v>0</v>
      </c>
      <c r="I104" s="1">
        <v>27</v>
      </c>
      <c r="J104" s="1">
        <v>10</v>
      </c>
      <c r="K104" s="1">
        <v>8</v>
      </c>
      <c r="L104" s="1">
        <v>6</v>
      </c>
      <c r="M104" s="1">
        <v>415</v>
      </c>
      <c r="N104" s="1">
        <v>0</v>
      </c>
      <c r="O104" s="1">
        <v>304</v>
      </c>
      <c r="P104" s="1">
        <v>4878</v>
      </c>
      <c r="Q104" s="1">
        <v>6013</v>
      </c>
      <c r="R104" s="1">
        <f t="shared" si="1"/>
        <v>6198</v>
      </c>
    </row>
    <row r="105" spans="1:18" x14ac:dyDescent="0.35">
      <c r="A105" s="2">
        <v>95</v>
      </c>
      <c r="D105" s="1" t="s">
        <v>8</v>
      </c>
      <c r="E105" s="1">
        <v>29</v>
      </c>
      <c r="F105" s="1">
        <v>447</v>
      </c>
      <c r="G105" s="1">
        <v>9</v>
      </c>
      <c r="H105" s="1">
        <v>0</v>
      </c>
      <c r="I105" s="1">
        <v>33</v>
      </c>
      <c r="J105" s="1">
        <v>9</v>
      </c>
      <c r="K105" s="1">
        <v>0</v>
      </c>
      <c r="L105" s="1">
        <v>5</v>
      </c>
      <c r="M105" s="1">
        <v>766</v>
      </c>
      <c r="N105" s="1">
        <v>0</v>
      </c>
      <c r="O105" s="1">
        <v>362</v>
      </c>
      <c r="P105" s="1">
        <v>4081</v>
      </c>
      <c r="Q105" s="1">
        <v>5472</v>
      </c>
      <c r="R105" s="1">
        <f t="shared" si="1"/>
        <v>5741</v>
      </c>
    </row>
    <row r="106" spans="1:18" x14ac:dyDescent="0.35">
      <c r="A106" s="2">
        <v>96</v>
      </c>
      <c r="D106" s="1" t="s">
        <v>4</v>
      </c>
      <c r="E106" s="1">
        <v>48</v>
      </c>
      <c r="F106" s="1">
        <v>970</v>
      </c>
      <c r="G106" s="1">
        <v>21</v>
      </c>
      <c r="H106" s="1">
        <v>0</v>
      </c>
      <c r="I106" s="1">
        <v>61</v>
      </c>
      <c r="J106" s="1">
        <v>21</v>
      </c>
      <c r="K106" s="1">
        <v>9</v>
      </c>
      <c r="L106" s="1">
        <v>14</v>
      </c>
      <c r="M106" s="1">
        <v>1183</v>
      </c>
      <c r="N106" s="1">
        <v>0</v>
      </c>
      <c r="O106" s="1">
        <v>666</v>
      </c>
      <c r="P106" s="1">
        <v>8957</v>
      </c>
      <c r="Q106" s="1">
        <v>11484</v>
      </c>
      <c r="R106" s="1">
        <f t="shared" si="1"/>
        <v>11950</v>
      </c>
    </row>
    <row r="107" spans="1:18" x14ac:dyDescent="0.35">
      <c r="A107" s="2">
        <v>97</v>
      </c>
      <c r="C107" s="1" t="s">
        <v>10</v>
      </c>
      <c r="D107" s="1" t="s">
        <v>7</v>
      </c>
      <c r="E107" s="1">
        <v>872</v>
      </c>
      <c r="F107" s="1">
        <v>1754</v>
      </c>
      <c r="G107" s="1">
        <v>530</v>
      </c>
      <c r="H107" s="1">
        <v>13</v>
      </c>
      <c r="I107" s="1">
        <v>655</v>
      </c>
      <c r="J107" s="1">
        <v>608</v>
      </c>
      <c r="K107" s="1">
        <v>121</v>
      </c>
      <c r="L107" s="1">
        <v>147</v>
      </c>
      <c r="M107" s="1">
        <v>1606</v>
      </c>
      <c r="N107" s="1">
        <v>101</v>
      </c>
      <c r="O107" s="1">
        <v>1442</v>
      </c>
      <c r="P107" s="1">
        <v>15994</v>
      </c>
      <c r="Q107" s="1">
        <v>22166</v>
      </c>
      <c r="R107" s="1">
        <f t="shared" si="1"/>
        <v>23843</v>
      </c>
    </row>
    <row r="108" spans="1:18" x14ac:dyDescent="0.35">
      <c r="A108" s="2">
        <v>98</v>
      </c>
      <c r="D108" s="1" t="s">
        <v>8</v>
      </c>
      <c r="E108" s="1">
        <v>1514</v>
      </c>
      <c r="F108" s="1">
        <v>2184</v>
      </c>
      <c r="G108" s="1">
        <v>809</v>
      </c>
      <c r="H108" s="1">
        <v>10</v>
      </c>
      <c r="I108" s="1">
        <v>467</v>
      </c>
      <c r="J108" s="1">
        <v>253</v>
      </c>
      <c r="K108" s="1">
        <v>127</v>
      </c>
      <c r="L108" s="1">
        <v>141</v>
      </c>
      <c r="M108" s="1">
        <v>2508</v>
      </c>
      <c r="N108" s="1">
        <v>77</v>
      </c>
      <c r="O108" s="1">
        <v>2274</v>
      </c>
      <c r="P108" s="1">
        <v>17175</v>
      </c>
      <c r="Q108" s="1">
        <v>24932</v>
      </c>
      <c r="R108" s="1">
        <f t="shared" si="1"/>
        <v>27539</v>
      </c>
    </row>
    <row r="109" spans="1:18" x14ac:dyDescent="0.35">
      <c r="A109" s="2">
        <v>99</v>
      </c>
      <c r="D109" s="1" t="s">
        <v>4</v>
      </c>
      <c r="E109" s="1">
        <v>2385</v>
      </c>
      <c r="F109" s="1">
        <v>3940</v>
      </c>
      <c r="G109" s="1">
        <v>1336</v>
      </c>
      <c r="H109" s="1">
        <v>29</v>
      </c>
      <c r="I109" s="1">
        <v>1120</v>
      </c>
      <c r="J109" s="1">
        <v>863</v>
      </c>
      <c r="K109" s="1">
        <v>244</v>
      </c>
      <c r="L109" s="1">
        <v>289</v>
      </c>
      <c r="M109" s="1">
        <v>4114</v>
      </c>
      <c r="N109" s="1">
        <v>177</v>
      </c>
      <c r="O109" s="1">
        <v>3712</v>
      </c>
      <c r="P109" s="1">
        <v>33171</v>
      </c>
      <c r="Q109" s="1">
        <v>47099</v>
      </c>
      <c r="R109" s="1">
        <f t="shared" si="1"/>
        <v>51380</v>
      </c>
    </row>
    <row r="110" spans="1:18" x14ac:dyDescent="0.35">
      <c r="A110" s="2">
        <v>100</v>
      </c>
      <c r="C110" s="1" t="s">
        <v>11</v>
      </c>
      <c r="D110" s="1" t="s">
        <v>7</v>
      </c>
      <c r="E110" s="1">
        <v>1719</v>
      </c>
      <c r="F110" s="1">
        <v>584</v>
      </c>
      <c r="G110" s="1">
        <v>1250</v>
      </c>
      <c r="H110" s="1">
        <v>317</v>
      </c>
      <c r="I110" s="1">
        <v>1035</v>
      </c>
      <c r="J110" s="1">
        <v>1877</v>
      </c>
      <c r="K110" s="1">
        <v>256</v>
      </c>
      <c r="L110" s="1">
        <v>392</v>
      </c>
      <c r="M110" s="1">
        <v>492</v>
      </c>
      <c r="N110" s="1">
        <v>358</v>
      </c>
      <c r="O110" s="1">
        <v>1097</v>
      </c>
      <c r="P110" s="1">
        <v>3385</v>
      </c>
      <c r="Q110" s="1">
        <v>8879</v>
      </c>
      <c r="R110" s="1">
        <f t="shared" si="1"/>
        <v>12762</v>
      </c>
    </row>
    <row r="111" spans="1:18" x14ac:dyDescent="0.35">
      <c r="A111" s="2">
        <v>101</v>
      </c>
      <c r="D111" s="1" t="s">
        <v>8</v>
      </c>
      <c r="E111" s="1">
        <v>3729</v>
      </c>
      <c r="F111" s="1">
        <v>1119</v>
      </c>
      <c r="G111" s="1">
        <v>1189</v>
      </c>
      <c r="H111" s="1">
        <v>667</v>
      </c>
      <c r="I111" s="1">
        <v>857</v>
      </c>
      <c r="J111" s="1">
        <v>1393</v>
      </c>
      <c r="K111" s="1">
        <v>264</v>
      </c>
      <c r="L111" s="1">
        <v>594</v>
      </c>
      <c r="M111" s="1">
        <v>1017</v>
      </c>
      <c r="N111" s="1">
        <v>328</v>
      </c>
      <c r="O111" s="1">
        <v>1785</v>
      </c>
      <c r="P111" s="1">
        <v>3917</v>
      </c>
      <c r="Q111" s="1">
        <v>11207</v>
      </c>
      <c r="R111" s="1">
        <f t="shared" si="1"/>
        <v>16859</v>
      </c>
    </row>
    <row r="112" spans="1:18" x14ac:dyDescent="0.35">
      <c r="A112" s="2">
        <v>102</v>
      </c>
      <c r="D112" s="1" t="s">
        <v>4</v>
      </c>
      <c r="E112" s="1">
        <v>5455</v>
      </c>
      <c r="F112" s="1">
        <v>1710</v>
      </c>
      <c r="G112" s="1">
        <v>2449</v>
      </c>
      <c r="H112" s="1">
        <v>983</v>
      </c>
      <c r="I112" s="1">
        <v>1895</v>
      </c>
      <c r="J112" s="1">
        <v>3275</v>
      </c>
      <c r="K112" s="1">
        <v>522</v>
      </c>
      <c r="L112" s="1">
        <v>990</v>
      </c>
      <c r="M112" s="1">
        <v>1510</v>
      </c>
      <c r="N112" s="1">
        <v>683</v>
      </c>
      <c r="O112" s="1">
        <v>2885</v>
      </c>
      <c r="P112" s="1">
        <v>7298</v>
      </c>
      <c r="Q112" s="1">
        <v>20088</v>
      </c>
      <c r="R112" s="1">
        <f t="shared" si="1"/>
        <v>29655</v>
      </c>
    </row>
    <row r="113" spans="1:18" x14ac:dyDescent="0.35">
      <c r="A113" s="2">
        <v>103</v>
      </c>
      <c r="C113" s="1" t="s">
        <v>4</v>
      </c>
      <c r="D113" s="1" t="s">
        <v>7</v>
      </c>
      <c r="E113" s="1">
        <v>2607</v>
      </c>
      <c r="F113" s="1">
        <v>3447</v>
      </c>
      <c r="G113" s="1">
        <v>1808</v>
      </c>
      <c r="H113" s="1">
        <v>334</v>
      </c>
      <c r="I113" s="1">
        <v>1730</v>
      </c>
      <c r="J113" s="1">
        <v>2511</v>
      </c>
      <c r="K113" s="1">
        <v>386</v>
      </c>
      <c r="L113" s="1">
        <v>555</v>
      </c>
      <c r="M113" s="1">
        <v>2645</v>
      </c>
      <c r="N113" s="1">
        <v>462</v>
      </c>
      <c r="O113" s="1">
        <v>3165</v>
      </c>
      <c r="P113" s="1">
        <v>31694</v>
      </c>
      <c r="Q113" s="1">
        <v>45481</v>
      </c>
      <c r="R113" s="1">
        <f t="shared" si="1"/>
        <v>51344</v>
      </c>
    </row>
    <row r="114" spans="1:18" x14ac:dyDescent="0.35">
      <c r="A114" s="2">
        <v>104</v>
      </c>
      <c r="D114" s="1" t="s">
        <v>8</v>
      </c>
      <c r="E114" s="1">
        <v>5284</v>
      </c>
      <c r="F114" s="1">
        <v>4144</v>
      </c>
      <c r="G114" s="1">
        <v>2026</v>
      </c>
      <c r="H114" s="1">
        <v>680</v>
      </c>
      <c r="I114" s="1">
        <v>1367</v>
      </c>
      <c r="J114" s="1">
        <v>1670</v>
      </c>
      <c r="K114" s="1">
        <v>404</v>
      </c>
      <c r="L114" s="1">
        <v>749</v>
      </c>
      <c r="M114" s="1">
        <v>4425</v>
      </c>
      <c r="N114" s="1">
        <v>408</v>
      </c>
      <c r="O114" s="1">
        <v>4679</v>
      </c>
      <c r="P114" s="1">
        <v>32608</v>
      </c>
      <c r="Q114" s="1">
        <v>49810</v>
      </c>
      <c r="R114" s="1">
        <f t="shared" si="1"/>
        <v>58444</v>
      </c>
    </row>
    <row r="115" spans="1:18" x14ac:dyDescent="0.35">
      <c r="A115" s="2">
        <v>105</v>
      </c>
      <c r="D115" s="1" t="s">
        <v>4</v>
      </c>
      <c r="E115" s="1">
        <v>7887</v>
      </c>
      <c r="F115" s="1">
        <v>7590</v>
      </c>
      <c r="G115" s="1">
        <v>3833</v>
      </c>
      <c r="H115" s="1">
        <v>1014</v>
      </c>
      <c r="I115" s="1">
        <v>3100</v>
      </c>
      <c r="J115" s="1">
        <v>4178</v>
      </c>
      <c r="K115" s="1">
        <v>792</v>
      </c>
      <c r="L115" s="1">
        <v>1309</v>
      </c>
      <c r="M115" s="1">
        <v>7074</v>
      </c>
      <c r="N115" s="1">
        <v>864</v>
      </c>
      <c r="O115" s="1">
        <v>7849</v>
      </c>
      <c r="P115" s="1">
        <v>64301</v>
      </c>
      <c r="Q115" s="1">
        <v>95291</v>
      </c>
      <c r="R115" s="1">
        <f t="shared" si="1"/>
        <v>109791</v>
      </c>
    </row>
    <row r="116" spans="1:18" x14ac:dyDescent="0.35">
      <c r="A116" s="2">
        <v>106</v>
      </c>
      <c r="B116" s="1" t="s">
        <v>18</v>
      </c>
      <c r="C116" s="1" t="s">
        <v>6</v>
      </c>
      <c r="D116" s="1" t="s">
        <v>7</v>
      </c>
      <c r="E116" s="1">
        <v>0</v>
      </c>
      <c r="F116" s="1">
        <v>92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28</v>
      </c>
      <c r="N116" s="1">
        <v>0</v>
      </c>
      <c r="O116" s="1">
        <v>53</v>
      </c>
      <c r="P116" s="1">
        <v>734</v>
      </c>
      <c r="Q116" s="1">
        <v>890</v>
      </c>
      <c r="R116" s="1">
        <f t="shared" si="1"/>
        <v>911</v>
      </c>
    </row>
    <row r="117" spans="1:18" x14ac:dyDescent="0.35">
      <c r="A117" s="2">
        <v>107</v>
      </c>
      <c r="D117" s="1" t="s">
        <v>8</v>
      </c>
      <c r="E117" s="1">
        <v>0</v>
      </c>
      <c r="F117" s="1">
        <v>79</v>
      </c>
      <c r="G117" s="1">
        <v>0</v>
      </c>
      <c r="H117" s="1">
        <v>0</v>
      </c>
      <c r="I117" s="1">
        <v>0</v>
      </c>
      <c r="J117" s="1">
        <v>0</v>
      </c>
      <c r="K117" s="1">
        <v>7</v>
      </c>
      <c r="L117" s="1">
        <v>0</v>
      </c>
      <c r="M117" s="1">
        <v>19</v>
      </c>
      <c r="N117" s="1">
        <v>0</v>
      </c>
      <c r="O117" s="1">
        <v>30</v>
      </c>
      <c r="P117" s="1">
        <v>769</v>
      </c>
      <c r="Q117" s="1">
        <v>885</v>
      </c>
      <c r="R117" s="1">
        <f t="shared" si="1"/>
        <v>904</v>
      </c>
    </row>
    <row r="118" spans="1:18" x14ac:dyDescent="0.35">
      <c r="A118" s="2">
        <v>108</v>
      </c>
      <c r="D118" s="1" t="s">
        <v>4</v>
      </c>
      <c r="E118" s="1">
        <v>0</v>
      </c>
      <c r="F118" s="1">
        <v>171</v>
      </c>
      <c r="G118" s="1">
        <v>0</v>
      </c>
      <c r="H118" s="1">
        <v>0</v>
      </c>
      <c r="I118" s="1">
        <v>4</v>
      </c>
      <c r="J118" s="1">
        <v>4</v>
      </c>
      <c r="K118" s="1">
        <v>4</v>
      </c>
      <c r="L118" s="1">
        <v>3</v>
      </c>
      <c r="M118" s="1">
        <v>41</v>
      </c>
      <c r="N118" s="1">
        <v>0</v>
      </c>
      <c r="O118" s="1">
        <v>79</v>
      </c>
      <c r="P118" s="1">
        <v>1498</v>
      </c>
      <c r="Q118" s="1">
        <v>1773</v>
      </c>
      <c r="R118" s="1">
        <f t="shared" si="1"/>
        <v>1804</v>
      </c>
    </row>
    <row r="119" spans="1:18" x14ac:dyDescent="0.35">
      <c r="A119" s="2">
        <v>109</v>
      </c>
      <c r="C119" s="1" t="s">
        <v>9</v>
      </c>
      <c r="D119" s="1" t="s">
        <v>7</v>
      </c>
      <c r="E119" s="1">
        <v>4</v>
      </c>
      <c r="F119" s="1">
        <v>82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80</v>
      </c>
      <c r="N119" s="1">
        <v>0</v>
      </c>
      <c r="O119" s="1">
        <v>27</v>
      </c>
      <c r="P119" s="1">
        <v>456</v>
      </c>
      <c r="Q119" s="1">
        <v>625</v>
      </c>
      <c r="R119" s="1">
        <f t="shared" si="1"/>
        <v>649</v>
      </c>
    </row>
    <row r="120" spans="1:18" x14ac:dyDescent="0.35">
      <c r="A120" s="2">
        <v>110</v>
      </c>
      <c r="D120" s="1" t="s">
        <v>8</v>
      </c>
      <c r="E120" s="1">
        <v>4</v>
      </c>
      <c r="F120" s="1">
        <v>67</v>
      </c>
      <c r="G120" s="1">
        <v>0</v>
      </c>
      <c r="H120" s="1">
        <v>0</v>
      </c>
      <c r="I120" s="1">
        <v>6</v>
      </c>
      <c r="J120" s="1">
        <v>0</v>
      </c>
      <c r="K120" s="1">
        <v>0</v>
      </c>
      <c r="L120" s="1">
        <v>0</v>
      </c>
      <c r="M120" s="1">
        <v>126</v>
      </c>
      <c r="N120" s="1">
        <v>0</v>
      </c>
      <c r="O120" s="1">
        <v>33</v>
      </c>
      <c r="P120" s="1">
        <v>377</v>
      </c>
      <c r="Q120" s="1">
        <v>568</v>
      </c>
      <c r="R120" s="1">
        <f t="shared" si="1"/>
        <v>613</v>
      </c>
    </row>
    <row r="121" spans="1:18" x14ac:dyDescent="0.35">
      <c r="A121" s="2">
        <v>111</v>
      </c>
      <c r="D121" s="1" t="s">
        <v>4</v>
      </c>
      <c r="E121" s="1">
        <v>11</v>
      </c>
      <c r="F121" s="1">
        <v>150</v>
      </c>
      <c r="G121" s="1">
        <v>3</v>
      </c>
      <c r="H121" s="1">
        <v>0</v>
      </c>
      <c r="I121" s="1">
        <v>5</v>
      </c>
      <c r="J121" s="1">
        <v>5</v>
      </c>
      <c r="K121" s="1">
        <v>4</v>
      </c>
      <c r="L121" s="1">
        <v>5</v>
      </c>
      <c r="M121" s="1">
        <v>200</v>
      </c>
      <c r="N121" s="1">
        <v>0</v>
      </c>
      <c r="O121" s="1">
        <v>61</v>
      </c>
      <c r="P121" s="1">
        <v>838</v>
      </c>
      <c r="Q121" s="1">
        <v>1194</v>
      </c>
      <c r="R121" s="1">
        <f t="shared" si="1"/>
        <v>1282</v>
      </c>
    </row>
    <row r="122" spans="1:18" x14ac:dyDescent="0.35">
      <c r="A122" s="2">
        <v>112</v>
      </c>
      <c r="C122" s="1" t="s">
        <v>10</v>
      </c>
      <c r="D122" s="1" t="s">
        <v>7</v>
      </c>
      <c r="E122" s="1">
        <v>243</v>
      </c>
      <c r="F122" s="1">
        <v>319</v>
      </c>
      <c r="G122" s="1">
        <v>68</v>
      </c>
      <c r="H122" s="1">
        <v>6</v>
      </c>
      <c r="I122" s="1">
        <v>190</v>
      </c>
      <c r="J122" s="1">
        <v>143</v>
      </c>
      <c r="K122" s="1">
        <v>29</v>
      </c>
      <c r="L122" s="1">
        <v>78</v>
      </c>
      <c r="M122" s="1">
        <v>406</v>
      </c>
      <c r="N122" s="1">
        <v>26</v>
      </c>
      <c r="O122" s="1">
        <v>251</v>
      </c>
      <c r="P122" s="1">
        <v>1755</v>
      </c>
      <c r="Q122" s="1">
        <v>2905</v>
      </c>
      <c r="R122" s="1">
        <f t="shared" si="1"/>
        <v>3514</v>
      </c>
    </row>
    <row r="123" spans="1:18" x14ac:dyDescent="0.35">
      <c r="A123" s="2">
        <v>113</v>
      </c>
      <c r="D123" s="1" t="s">
        <v>8</v>
      </c>
      <c r="E123" s="1">
        <v>423</v>
      </c>
      <c r="F123" s="1">
        <v>518</v>
      </c>
      <c r="G123" s="1">
        <v>104</v>
      </c>
      <c r="H123" s="1">
        <v>3</v>
      </c>
      <c r="I123" s="1">
        <v>163</v>
      </c>
      <c r="J123" s="1">
        <v>85</v>
      </c>
      <c r="K123" s="1">
        <v>35</v>
      </c>
      <c r="L123" s="1">
        <v>84</v>
      </c>
      <c r="M123" s="1">
        <v>652</v>
      </c>
      <c r="N123" s="1">
        <v>38</v>
      </c>
      <c r="O123" s="1">
        <v>401</v>
      </c>
      <c r="P123" s="1">
        <v>1694</v>
      </c>
      <c r="Q123" s="1">
        <v>3197</v>
      </c>
      <c r="R123" s="1">
        <f t="shared" si="1"/>
        <v>4200</v>
      </c>
    </row>
    <row r="124" spans="1:18" x14ac:dyDescent="0.35">
      <c r="A124" s="2">
        <v>114</v>
      </c>
      <c r="D124" s="1" t="s">
        <v>4</v>
      </c>
      <c r="E124" s="1">
        <v>663</v>
      </c>
      <c r="F124" s="1">
        <v>834</v>
      </c>
      <c r="G124" s="1">
        <v>174</v>
      </c>
      <c r="H124" s="1">
        <v>11</v>
      </c>
      <c r="I124" s="1">
        <v>351</v>
      </c>
      <c r="J124" s="1">
        <v>232</v>
      </c>
      <c r="K124" s="1">
        <v>61</v>
      </c>
      <c r="L124" s="1">
        <v>167</v>
      </c>
      <c r="M124" s="1">
        <v>1053</v>
      </c>
      <c r="N124" s="1">
        <v>58</v>
      </c>
      <c r="O124" s="1">
        <v>656</v>
      </c>
      <c r="P124" s="1">
        <v>3450</v>
      </c>
      <c r="Q124" s="1">
        <v>6105</v>
      </c>
      <c r="R124" s="1">
        <f t="shared" si="1"/>
        <v>7710</v>
      </c>
    </row>
    <row r="125" spans="1:18" x14ac:dyDescent="0.35">
      <c r="A125" s="2">
        <v>115</v>
      </c>
      <c r="C125" s="1" t="s">
        <v>11</v>
      </c>
      <c r="D125" s="1" t="s">
        <v>7</v>
      </c>
      <c r="E125" s="1">
        <v>505</v>
      </c>
      <c r="F125" s="1">
        <v>145</v>
      </c>
      <c r="G125" s="1">
        <v>224</v>
      </c>
      <c r="H125" s="1">
        <v>64</v>
      </c>
      <c r="I125" s="1">
        <v>341</v>
      </c>
      <c r="J125" s="1">
        <v>418</v>
      </c>
      <c r="K125" s="1">
        <v>88</v>
      </c>
      <c r="L125" s="1">
        <v>161</v>
      </c>
      <c r="M125" s="1">
        <v>163</v>
      </c>
      <c r="N125" s="1">
        <v>107</v>
      </c>
      <c r="O125" s="1">
        <v>187</v>
      </c>
      <c r="P125" s="1">
        <v>578</v>
      </c>
      <c r="Q125" s="1">
        <v>1840</v>
      </c>
      <c r="R125" s="1">
        <f t="shared" si="1"/>
        <v>2981</v>
      </c>
    </row>
    <row r="126" spans="1:18" x14ac:dyDescent="0.35">
      <c r="A126" s="2">
        <v>116</v>
      </c>
      <c r="D126" s="1" t="s">
        <v>8</v>
      </c>
      <c r="E126" s="1">
        <v>797</v>
      </c>
      <c r="F126" s="1">
        <v>276</v>
      </c>
      <c r="G126" s="1">
        <v>208</v>
      </c>
      <c r="H126" s="1">
        <v>86</v>
      </c>
      <c r="I126" s="1">
        <v>267</v>
      </c>
      <c r="J126" s="1">
        <v>292</v>
      </c>
      <c r="K126" s="1">
        <v>73</v>
      </c>
      <c r="L126" s="1">
        <v>185</v>
      </c>
      <c r="M126" s="1">
        <v>186</v>
      </c>
      <c r="N126" s="1">
        <v>78</v>
      </c>
      <c r="O126" s="1">
        <v>287</v>
      </c>
      <c r="P126" s="1">
        <v>604</v>
      </c>
      <c r="Q126" s="1">
        <v>2032</v>
      </c>
      <c r="R126" s="1">
        <f t="shared" si="1"/>
        <v>3339</v>
      </c>
    </row>
    <row r="127" spans="1:18" x14ac:dyDescent="0.35">
      <c r="A127" s="2">
        <v>117</v>
      </c>
      <c r="D127" s="1" t="s">
        <v>4</v>
      </c>
      <c r="E127" s="1">
        <v>1306</v>
      </c>
      <c r="F127" s="1">
        <v>423</v>
      </c>
      <c r="G127" s="1">
        <v>434</v>
      </c>
      <c r="H127" s="1">
        <v>151</v>
      </c>
      <c r="I127" s="1">
        <v>609</v>
      </c>
      <c r="J127" s="1">
        <v>710</v>
      </c>
      <c r="K127" s="1">
        <v>157</v>
      </c>
      <c r="L127" s="1">
        <v>350</v>
      </c>
      <c r="M127" s="1">
        <v>354</v>
      </c>
      <c r="N127" s="1">
        <v>181</v>
      </c>
      <c r="O127" s="1">
        <v>477</v>
      </c>
      <c r="P127" s="1">
        <v>1185</v>
      </c>
      <c r="Q127" s="1">
        <v>3875</v>
      </c>
      <c r="R127" s="1">
        <f t="shared" si="1"/>
        <v>6337</v>
      </c>
    </row>
    <row r="128" spans="1:18" x14ac:dyDescent="0.35">
      <c r="A128" s="2">
        <v>118</v>
      </c>
      <c r="C128" s="1" t="s">
        <v>4</v>
      </c>
      <c r="D128" s="1" t="s">
        <v>7</v>
      </c>
      <c r="E128" s="1">
        <v>749</v>
      </c>
      <c r="F128" s="1">
        <v>643</v>
      </c>
      <c r="G128" s="1">
        <v>294</v>
      </c>
      <c r="H128" s="1">
        <v>70</v>
      </c>
      <c r="I128" s="1">
        <v>531</v>
      </c>
      <c r="J128" s="1">
        <v>568</v>
      </c>
      <c r="K128" s="1">
        <v>114</v>
      </c>
      <c r="L128" s="1">
        <v>246</v>
      </c>
      <c r="M128" s="1">
        <v>675</v>
      </c>
      <c r="N128" s="1">
        <v>125</v>
      </c>
      <c r="O128" s="1">
        <v>529</v>
      </c>
      <c r="P128" s="1">
        <v>3529</v>
      </c>
      <c r="Q128" s="1">
        <v>6266</v>
      </c>
      <c r="R128" s="1">
        <f t="shared" si="1"/>
        <v>8073</v>
      </c>
    </row>
    <row r="129" spans="1:18" x14ac:dyDescent="0.35">
      <c r="A129" s="2">
        <v>119</v>
      </c>
      <c r="D129" s="1" t="s">
        <v>8</v>
      </c>
      <c r="E129" s="1">
        <v>1229</v>
      </c>
      <c r="F129" s="1">
        <v>935</v>
      </c>
      <c r="G129" s="1">
        <v>313</v>
      </c>
      <c r="H129" s="1">
        <v>87</v>
      </c>
      <c r="I129" s="1">
        <v>434</v>
      </c>
      <c r="J129" s="1">
        <v>377</v>
      </c>
      <c r="K129" s="1">
        <v>117</v>
      </c>
      <c r="L129" s="1">
        <v>271</v>
      </c>
      <c r="M129" s="1">
        <v>980</v>
      </c>
      <c r="N129" s="1">
        <v>114</v>
      </c>
      <c r="O129" s="1">
        <v>753</v>
      </c>
      <c r="P129" s="1">
        <v>3445</v>
      </c>
      <c r="Q129" s="1">
        <v>6679</v>
      </c>
      <c r="R129" s="1">
        <f t="shared" si="1"/>
        <v>9055</v>
      </c>
    </row>
    <row r="130" spans="1:18" x14ac:dyDescent="0.35">
      <c r="A130" s="2">
        <v>120</v>
      </c>
      <c r="D130" s="1" t="s">
        <v>4</v>
      </c>
      <c r="E130" s="1">
        <v>1980</v>
      </c>
      <c r="F130" s="1">
        <v>1584</v>
      </c>
      <c r="G130" s="1">
        <v>608</v>
      </c>
      <c r="H130" s="1">
        <v>161</v>
      </c>
      <c r="I130" s="1">
        <v>969</v>
      </c>
      <c r="J130" s="1">
        <v>949</v>
      </c>
      <c r="K130" s="1">
        <v>231</v>
      </c>
      <c r="L130" s="1">
        <v>517</v>
      </c>
      <c r="M130" s="1">
        <v>1656</v>
      </c>
      <c r="N130" s="1">
        <v>239</v>
      </c>
      <c r="O130" s="1">
        <v>1280</v>
      </c>
      <c r="P130" s="1">
        <v>6971</v>
      </c>
      <c r="Q130" s="1">
        <v>12947</v>
      </c>
      <c r="R130" s="1">
        <f t="shared" si="1"/>
        <v>17145</v>
      </c>
    </row>
    <row r="131" spans="1:18" x14ac:dyDescent="0.35">
      <c r="A131" s="2">
        <v>121</v>
      </c>
      <c r="B131" s="1" t="s">
        <v>19</v>
      </c>
      <c r="C131" s="1" t="s">
        <v>6</v>
      </c>
      <c r="D131" s="1" t="s">
        <v>7</v>
      </c>
      <c r="E131" s="1">
        <v>10</v>
      </c>
      <c r="F131" s="1">
        <v>908</v>
      </c>
      <c r="G131" s="1">
        <v>9</v>
      </c>
      <c r="H131" s="1">
        <v>0</v>
      </c>
      <c r="I131" s="1">
        <v>25</v>
      </c>
      <c r="J131" s="1">
        <v>26</v>
      </c>
      <c r="K131" s="1">
        <v>11</v>
      </c>
      <c r="L131" s="1">
        <v>12</v>
      </c>
      <c r="M131" s="1">
        <v>203</v>
      </c>
      <c r="N131" s="1">
        <v>6</v>
      </c>
      <c r="O131" s="1">
        <v>610</v>
      </c>
      <c r="P131" s="1">
        <v>11481</v>
      </c>
      <c r="Q131" s="1">
        <v>13123</v>
      </c>
      <c r="R131" s="1">
        <f t="shared" si="1"/>
        <v>13301</v>
      </c>
    </row>
    <row r="132" spans="1:18" x14ac:dyDescent="0.35">
      <c r="A132" s="2">
        <v>122</v>
      </c>
      <c r="D132" s="1" t="s">
        <v>8</v>
      </c>
      <c r="E132" s="1">
        <v>12</v>
      </c>
      <c r="F132" s="1">
        <v>536</v>
      </c>
      <c r="G132" s="1">
        <v>17</v>
      </c>
      <c r="H132" s="1">
        <v>0</v>
      </c>
      <c r="I132" s="1">
        <v>15</v>
      </c>
      <c r="J132" s="1">
        <v>18</v>
      </c>
      <c r="K132" s="1">
        <v>6</v>
      </c>
      <c r="L132" s="1">
        <v>8</v>
      </c>
      <c r="M132" s="1">
        <v>214</v>
      </c>
      <c r="N132" s="1">
        <v>0</v>
      </c>
      <c r="O132" s="1">
        <v>364</v>
      </c>
      <c r="P132" s="1">
        <v>11455</v>
      </c>
      <c r="Q132" s="1">
        <v>12543</v>
      </c>
      <c r="R132" s="1">
        <f t="shared" si="1"/>
        <v>12645</v>
      </c>
    </row>
    <row r="133" spans="1:18" x14ac:dyDescent="0.35">
      <c r="A133" s="2">
        <v>123</v>
      </c>
      <c r="D133" s="1" t="s">
        <v>4</v>
      </c>
      <c r="E133" s="1">
        <v>22</v>
      </c>
      <c r="F133" s="1">
        <v>1445</v>
      </c>
      <c r="G133" s="1">
        <v>23</v>
      </c>
      <c r="H133" s="1">
        <v>0</v>
      </c>
      <c r="I133" s="1">
        <v>34</v>
      </c>
      <c r="J133" s="1">
        <v>47</v>
      </c>
      <c r="K133" s="1">
        <v>22</v>
      </c>
      <c r="L133" s="1">
        <v>22</v>
      </c>
      <c r="M133" s="1">
        <v>417</v>
      </c>
      <c r="N133" s="1">
        <v>6</v>
      </c>
      <c r="O133" s="1">
        <v>978</v>
      </c>
      <c r="P133" s="1">
        <v>22941</v>
      </c>
      <c r="Q133" s="1">
        <v>25665</v>
      </c>
      <c r="R133" s="1">
        <f t="shared" si="1"/>
        <v>25957</v>
      </c>
    </row>
    <row r="134" spans="1:18" x14ac:dyDescent="0.35">
      <c r="A134" s="2">
        <v>124</v>
      </c>
      <c r="C134" s="1" t="s">
        <v>9</v>
      </c>
      <c r="D134" s="1" t="s">
        <v>7</v>
      </c>
      <c r="E134" s="1">
        <v>25</v>
      </c>
      <c r="F134" s="1">
        <v>1004</v>
      </c>
      <c r="G134" s="1">
        <v>22</v>
      </c>
      <c r="H134" s="1">
        <v>0</v>
      </c>
      <c r="I134" s="1">
        <v>45</v>
      </c>
      <c r="J134" s="1">
        <v>35</v>
      </c>
      <c r="K134" s="1">
        <v>13</v>
      </c>
      <c r="L134" s="1">
        <v>9</v>
      </c>
      <c r="M134" s="1">
        <v>781</v>
      </c>
      <c r="N134" s="1">
        <v>0</v>
      </c>
      <c r="O134" s="1">
        <v>549</v>
      </c>
      <c r="P134" s="1">
        <v>9527</v>
      </c>
      <c r="Q134" s="1">
        <v>11698</v>
      </c>
      <c r="R134" s="1">
        <f t="shared" si="1"/>
        <v>12010</v>
      </c>
    </row>
    <row r="135" spans="1:18" x14ac:dyDescent="0.35">
      <c r="A135" s="2">
        <v>125</v>
      </c>
      <c r="D135" s="1" t="s">
        <v>8</v>
      </c>
      <c r="E135" s="1">
        <v>55</v>
      </c>
      <c r="F135" s="1">
        <v>938</v>
      </c>
      <c r="G135" s="1">
        <v>21</v>
      </c>
      <c r="H135" s="1">
        <v>0</v>
      </c>
      <c r="I135" s="1">
        <v>33</v>
      </c>
      <c r="J135" s="1">
        <v>25</v>
      </c>
      <c r="K135" s="1">
        <v>11</v>
      </c>
      <c r="L135" s="1">
        <v>4</v>
      </c>
      <c r="M135" s="1">
        <v>1639</v>
      </c>
      <c r="N135" s="1">
        <v>6</v>
      </c>
      <c r="O135" s="1">
        <v>754</v>
      </c>
      <c r="P135" s="1">
        <v>8439</v>
      </c>
      <c r="Q135" s="1">
        <v>11321</v>
      </c>
      <c r="R135" s="1">
        <f t="shared" si="1"/>
        <v>11925</v>
      </c>
    </row>
    <row r="136" spans="1:18" x14ac:dyDescent="0.35">
      <c r="A136" s="2">
        <v>126</v>
      </c>
      <c r="D136" s="1" t="s">
        <v>4</v>
      </c>
      <c r="E136" s="1">
        <v>84</v>
      </c>
      <c r="F136" s="1">
        <v>1940</v>
      </c>
      <c r="G136" s="1">
        <v>44</v>
      </c>
      <c r="H136" s="1">
        <v>0</v>
      </c>
      <c r="I136" s="1">
        <v>84</v>
      </c>
      <c r="J136" s="1">
        <v>62</v>
      </c>
      <c r="K136" s="1">
        <v>24</v>
      </c>
      <c r="L136" s="1">
        <v>13</v>
      </c>
      <c r="M136" s="1">
        <v>2419</v>
      </c>
      <c r="N136" s="1">
        <v>6</v>
      </c>
      <c r="O136" s="1">
        <v>1303</v>
      </c>
      <c r="P136" s="1">
        <v>17963</v>
      </c>
      <c r="Q136" s="1">
        <v>23017</v>
      </c>
      <c r="R136" s="1">
        <f t="shared" si="1"/>
        <v>23942</v>
      </c>
    </row>
    <row r="137" spans="1:18" x14ac:dyDescent="0.35">
      <c r="A137" s="2">
        <v>127</v>
      </c>
      <c r="C137" s="1" t="s">
        <v>10</v>
      </c>
      <c r="D137" s="1" t="s">
        <v>7</v>
      </c>
      <c r="E137" s="1">
        <v>1327</v>
      </c>
      <c r="F137" s="1">
        <v>3089</v>
      </c>
      <c r="G137" s="1">
        <v>728</v>
      </c>
      <c r="H137" s="1">
        <v>29</v>
      </c>
      <c r="I137" s="1">
        <v>1148</v>
      </c>
      <c r="J137" s="1">
        <v>922</v>
      </c>
      <c r="K137" s="1">
        <v>205</v>
      </c>
      <c r="L137" s="1">
        <v>184</v>
      </c>
      <c r="M137" s="1">
        <v>2747</v>
      </c>
      <c r="N137" s="1">
        <v>138</v>
      </c>
      <c r="O137" s="1">
        <v>2658</v>
      </c>
      <c r="P137" s="1">
        <v>28199</v>
      </c>
      <c r="Q137" s="1">
        <v>38612</v>
      </c>
      <c r="R137" s="1">
        <f t="shared" si="1"/>
        <v>41374</v>
      </c>
    </row>
    <row r="138" spans="1:18" x14ac:dyDescent="0.35">
      <c r="A138" s="2">
        <v>128</v>
      </c>
      <c r="D138" s="1" t="s">
        <v>8</v>
      </c>
      <c r="E138" s="1">
        <v>2246</v>
      </c>
      <c r="F138" s="1">
        <v>3521</v>
      </c>
      <c r="G138" s="1">
        <v>1100</v>
      </c>
      <c r="H138" s="1">
        <v>39</v>
      </c>
      <c r="I138" s="1">
        <v>802</v>
      </c>
      <c r="J138" s="1">
        <v>389</v>
      </c>
      <c r="K138" s="1">
        <v>158</v>
      </c>
      <c r="L138" s="1">
        <v>174</v>
      </c>
      <c r="M138" s="1">
        <v>4276</v>
      </c>
      <c r="N138" s="1">
        <v>100</v>
      </c>
      <c r="O138" s="1">
        <v>3664</v>
      </c>
      <c r="P138" s="1">
        <v>30330</v>
      </c>
      <c r="Q138" s="1">
        <v>42925</v>
      </c>
      <c r="R138" s="1">
        <f t="shared" si="1"/>
        <v>46799</v>
      </c>
    </row>
    <row r="139" spans="1:18" x14ac:dyDescent="0.35">
      <c r="A139" s="2">
        <v>129</v>
      </c>
      <c r="D139" s="1" t="s">
        <v>4</v>
      </c>
      <c r="E139" s="1">
        <v>3577</v>
      </c>
      <c r="F139" s="1">
        <v>6612</v>
      </c>
      <c r="G139" s="1">
        <v>1826</v>
      </c>
      <c r="H139" s="1">
        <v>69</v>
      </c>
      <c r="I139" s="1">
        <v>1947</v>
      </c>
      <c r="J139" s="1">
        <v>1311</v>
      </c>
      <c r="K139" s="1">
        <v>368</v>
      </c>
      <c r="L139" s="1">
        <v>359</v>
      </c>
      <c r="M139" s="1">
        <v>7024</v>
      </c>
      <c r="N139" s="1">
        <v>242</v>
      </c>
      <c r="O139" s="1">
        <v>6322</v>
      </c>
      <c r="P139" s="1">
        <v>58528</v>
      </c>
      <c r="Q139" s="1">
        <v>81541</v>
      </c>
      <c r="R139" s="1">
        <f t="shared" si="1"/>
        <v>88185</v>
      </c>
    </row>
    <row r="140" spans="1:18" x14ac:dyDescent="0.35">
      <c r="A140" s="2">
        <v>130</v>
      </c>
      <c r="C140" s="1" t="s">
        <v>11</v>
      </c>
      <c r="D140" s="1" t="s">
        <v>7</v>
      </c>
      <c r="E140" s="1">
        <v>2279</v>
      </c>
      <c r="F140" s="1">
        <v>877</v>
      </c>
      <c r="G140" s="1">
        <v>1606</v>
      </c>
      <c r="H140" s="1">
        <v>510</v>
      </c>
      <c r="I140" s="1">
        <v>1707</v>
      </c>
      <c r="J140" s="1">
        <v>2662</v>
      </c>
      <c r="K140" s="1">
        <v>415</v>
      </c>
      <c r="L140" s="1">
        <v>545</v>
      </c>
      <c r="M140" s="1">
        <v>676</v>
      </c>
      <c r="N140" s="1">
        <v>506</v>
      </c>
      <c r="O140" s="1">
        <v>1782</v>
      </c>
      <c r="P140" s="1">
        <v>4883</v>
      </c>
      <c r="Q140" s="1">
        <v>12891</v>
      </c>
      <c r="R140" s="1">
        <f t="shared" ref="R140:R203" si="2">SUM(E140:P140)</f>
        <v>18448</v>
      </c>
    </row>
    <row r="141" spans="1:18" x14ac:dyDescent="0.35">
      <c r="A141" s="2">
        <v>131</v>
      </c>
      <c r="D141" s="1" t="s">
        <v>8</v>
      </c>
      <c r="E141" s="1">
        <v>5156</v>
      </c>
      <c r="F141" s="1">
        <v>1536</v>
      </c>
      <c r="G141" s="1">
        <v>1665</v>
      </c>
      <c r="H141" s="1">
        <v>966</v>
      </c>
      <c r="I141" s="1">
        <v>1353</v>
      </c>
      <c r="J141" s="1">
        <v>1845</v>
      </c>
      <c r="K141" s="1">
        <v>343</v>
      </c>
      <c r="L141" s="1">
        <v>601</v>
      </c>
      <c r="M141" s="1">
        <v>1353</v>
      </c>
      <c r="N141" s="1">
        <v>456</v>
      </c>
      <c r="O141" s="1">
        <v>2809</v>
      </c>
      <c r="P141" s="1">
        <v>5720</v>
      </c>
      <c r="Q141" s="1">
        <v>16138</v>
      </c>
      <c r="R141" s="1">
        <f t="shared" si="2"/>
        <v>23803</v>
      </c>
    </row>
    <row r="142" spans="1:18" x14ac:dyDescent="0.35">
      <c r="A142" s="2">
        <v>132</v>
      </c>
      <c r="D142" s="1" t="s">
        <v>4</v>
      </c>
      <c r="E142" s="1">
        <v>7433</v>
      </c>
      <c r="F142" s="1">
        <v>2417</v>
      </c>
      <c r="G142" s="1">
        <v>3265</v>
      </c>
      <c r="H142" s="1">
        <v>1475</v>
      </c>
      <c r="I142" s="1">
        <v>3056</v>
      </c>
      <c r="J142" s="1">
        <v>4505</v>
      </c>
      <c r="K142" s="1">
        <v>756</v>
      </c>
      <c r="L142" s="1">
        <v>1154</v>
      </c>
      <c r="M142" s="1">
        <v>2030</v>
      </c>
      <c r="N142" s="1">
        <v>963</v>
      </c>
      <c r="O142" s="1">
        <v>4594</v>
      </c>
      <c r="P142" s="1">
        <v>10604</v>
      </c>
      <c r="Q142" s="1">
        <v>29027</v>
      </c>
      <c r="R142" s="1">
        <f t="shared" si="2"/>
        <v>42252</v>
      </c>
    </row>
    <row r="143" spans="1:18" x14ac:dyDescent="0.35">
      <c r="A143" s="2">
        <v>133</v>
      </c>
      <c r="C143" s="1" t="s">
        <v>4</v>
      </c>
      <c r="D143" s="1" t="s">
        <v>7</v>
      </c>
      <c r="E143" s="1">
        <v>3646</v>
      </c>
      <c r="F143" s="1">
        <v>5879</v>
      </c>
      <c r="G143" s="1">
        <v>2357</v>
      </c>
      <c r="H143" s="1">
        <v>540</v>
      </c>
      <c r="I143" s="1">
        <v>2920</v>
      </c>
      <c r="J143" s="1">
        <v>3645</v>
      </c>
      <c r="K143" s="1">
        <v>650</v>
      </c>
      <c r="L143" s="1">
        <v>752</v>
      </c>
      <c r="M143" s="1">
        <v>4408</v>
      </c>
      <c r="N143" s="1">
        <v>656</v>
      </c>
      <c r="O143" s="1">
        <v>5602</v>
      </c>
      <c r="P143" s="1">
        <v>54092</v>
      </c>
      <c r="Q143" s="1">
        <v>76326</v>
      </c>
      <c r="R143" s="1">
        <f t="shared" si="2"/>
        <v>85147</v>
      </c>
    </row>
    <row r="144" spans="1:18" x14ac:dyDescent="0.35">
      <c r="A144" s="2">
        <v>134</v>
      </c>
      <c r="D144" s="1" t="s">
        <v>8</v>
      </c>
      <c r="E144" s="1">
        <v>7470</v>
      </c>
      <c r="F144" s="1">
        <v>6534</v>
      </c>
      <c r="G144" s="1">
        <v>2801</v>
      </c>
      <c r="H144" s="1">
        <v>1001</v>
      </c>
      <c r="I144" s="1">
        <v>2206</v>
      </c>
      <c r="J144" s="1">
        <v>2273</v>
      </c>
      <c r="K144" s="1">
        <v>516</v>
      </c>
      <c r="L144" s="1">
        <v>788</v>
      </c>
      <c r="M144" s="1">
        <v>7483</v>
      </c>
      <c r="N144" s="1">
        <v>563</v>
      </c>
      <c r="O144" s="1">
        <v>7595</v>
      </c>
      <c r="P144" s="1">
        <v>55947</v>
      </c>
      <c r="Q144" s="1">
        <v>82925</v>
      </c>
      <c r="R144" s="1">
        <f t="shared" si="2"/>
        <v>95177</v>
      </c>
    </row>
    <row r="145" spans="1:18" x14ac:dyDescent="0.35">
      <c r="A145" s="2">
        <v>135</v>
      </c>
      <c r="D145" s="1" t="s">
        <v>4</v>
      </c>
      <c r="E145" s="1">
        <v>11111</v>
      </c>
      <c r="F145" s="1">
        <v>12417</v>
      </c>
      <c r="G145" s="1">
        <v>5152</v>
      </c>
      <c r="H145" s="1">
        <v>1542</v>
      </c>
      <c r="I145" s="1">
        <v>5119</v>
      </c>
      <c r="J145" s="1">
        <v>5920</v>
      </c>
      <c r="K145" s="1">
        <v>1165</v>
      </c>
      <c r="L145" s="1">
        <v>1543</v>
      </c>
      <c r="M145" s="1">
        <v>11889</v>
      </c>
      <c r="N145" s="1">
        <v>1222</v>
      </c>
      <c r="O145" s="1">
        <v>13194</v>
      </c>
      <c r="P145" s="1">
        <v>110039</v>
      </c>
      <c r="Q145" s="1">
        <v>159252</v>
      </c>
      <c r="R145" s="1">
        <f t="shared" si="2"/>
        <v>180313</v>
      </c>
    </row>
    <row r="146" spans="1:18" x14ac:dyDescent="0.35">
      <c r="A146" s="2">
        <v>136</v>
      </c>
      <c r="B146" s="1" t="s">
        <v>20</v>
      </c>
      <c r="C146" s="1" t="s">
        <v>6</v>
      </c>
      <c r="D146" s="1" t="s">
        <v>7</v>
      </c>
      <c r="E146" s="1">
        <v>10</v>
      </c>
      <c r="F146" s="1">
        <v>1350</v>
      </c>
      <c r="G146" s="1">
        <v>26</v>
      </c>
      <c r="H146" s="1">
        <v>0</v>
      </c>
      <c r="I146" s="1">
        <v>18</v>
      </c>
      <c r="J146" s="1">
        <v>45</v>
      </c>
      <c r="K146" s="1">
        <v>22</v>
      </c>
      <c r="L146" s="1">
        <v>15</v>
      </c>
      <c r="M146" s="1">
        <v>258</v>
      </c>
      <c r="N146" s="1">
        <v>7</v>
      </c>
      <c r="O146" s="1">
        <v>736</v>
      </c>
      <c r="P146" s="1">
        <v>13634</v>
      </c>
      <c r="Q146" s="1">
        <v>15828</v>
      </c>
      <c r="R146" s="1">
        <f t="shared" si="2"/>
        <v>16121</v>
      </c>
    </row>
    <row r="147" spans="1:18" x14ac:dyDescent="0.35">
      <c r="A147" s="2">
        <v>137</v>
      </c>
      <c r="D147" s="1" t="s">
        <v>8</v>
      </c>
      <c r="E147" s="1">
        <v>4</v>
      </c>
      <c r="F147" s="1">
        <v>738</v>
      </c>
      <c r="G147" s="1">
        <v>12</v>
      </c>
      <c r="H147" s="1">
        <v>0</v>
      </c>
      <c r="I147" s="1">
        <v>10</v>
      </c>
      <c r="J147" s="1">
        <v>22</v>
      </c>
      <c r="K147" s="1">
        <v>18</v>
      </c>
      <c r="L147" s="1">
        <v>4</v>
      </c>
      <c r="M147" s="1">
        <v>200</v>
      </c>
      <c r="N147" s="1">
        <v>0</v>
      </c>
      <c r="O147" s="1">
        <v>434</v>
      </c>
      <c r="P147" s="1">
        <v>13398</v>
      </c>
      <c r="Q147" s="1">
        <v>14693</v>
      </c>
      <c r="R147" s="1">
        <f t="shared" si="2"/>
        <v>14840</v>
      </c>
    </row>
    <row r="148" spans="1:18" x14ac:dyDescent="0.35">
      <c r="A148" s="2">
        <v>138</v>
      </c>
      <c r="D148" s="1" t="s">
        <v>4</v>
      </c>
      <c r="E148" s="1">
        <v>13</v>
      </c>
      <c r="F148" s="1">
        <v>2092</v>
      </c>
      <c r="G148" s="1">
        <v>37</v>
      </c>
      <c r="H148" s="1">
        <v>0</v>
      </c>
      <c r="I148" s="1">
        <v>27</v>
      </c>
      <c r="J148" s="1">
        <v>66</v>
      </c>
      <c r="K148" s="1">
        <v>39</v>
      </c>
      <c r="L148" s="1">
        <v>15</v>
      </c>
      <c r="M148" s="1">
        <v>463</v>
      </c>
      <c r="N148" s="1">
        <v>9</v>
      </c>
      <c r="O148" s="1">
        <v>1171</v>
      </c>
      <c r="P148" s="1">
        <v>27026</v>
      </c>
      <c r="Q148" s="1">
        <v>30521</v>
      </c>
      <c r="R148" s="1">
        <f t="shared" si="2"/>
        <v>30958</v>
      </c>
    </row>
    <row r="149" spans="1:18" x14ac:dyDescent="0.35">
      <c r="A149" s="2">
        <v>139</v>
      </c>
      <c r="C149" s="1" t="s">
        <v>9</v>
      </c>
      <c r="D149" s="1" t="s">
        <v>7</v>
      </c>
      <c r="E149" s="1">
        <v>30</v>
      </c>
      <c r="F149" s="1">
        <v>1053</v>
      </c>
      <c r="G149" s="1">
        <v>26</v>
      </c>
      <c r="H149" s="1">
        <v>0</v>
      </c>
      <c r="I149" s="1">
        <v>36</v>
      </c>
      <c r="J149" s="1">
        <v>22</v>
      </c>
      <c r="K149" s="1">
        <v>5</v>
      </c>
      <c r="L149" s="1">
        <v>9</v>
      </c>
      <c r="M149" s="1">
        <v>488</v>
      </c>
      <c r="N149" s="1">
        <v>0</v>
      </c>
      <c r="O149" s="1">
        <v>503</v>
      </c>
      <c r="P149" s="1">
        <v>9684</v>
      </c>
      <c r="Q149" s="1">
        <v>11544</v>
      </c>
      <c r="R149" s="1">
        <f t="shared" si="2"/>
        <v>11856</v>
      </c>
    </row>
    <row r="150" spans="1:18" x14ac:dyDescent="0.35">
      <c r="A150" s="2">
        <v>140</v>
      </c>
      <c r="D150" s="1" t="s">
        <v>8</v>
      </c>
      <c r="E150" s="1">
        <v>52</v>
      </c>
      <c r="F150" s="1">
        <v>916</v>
      </c>
      <c r="G150" s="1">
        <v>18</v>
      </c>
      <c r="H150" s="1">
        <v>3</v>
      </c>
      <c r="I150" s="1">
        <v>57</v>
      </c>
      <c r="J150" s="1">
        <v>20</v>
      </c>
      <c r="K150" s="1">
        <v>9</v>
      </c>
      <c r="L150" s="1">
        <v>13</v>
      </c>
      <c r="M150" s="1">
        <v>900</v>
      </c>
      <c r="N150" s="1">
        <v>5</v>
      </c>
      <c r="O150" s="1">
        <v>461</v>
      </c>
      <c r="P150" s="1">
        <v>8820</v>
      </c>
      <c r="Q150" s="1">
        <v>10850</v>
      </c>
      <c r="R150" s="1">
        <f t="shared" si="2"/>
        <v>11274</v>
      </c>
    </row>
    <row r="151" spans="1:18" x14ac:dyDescent="0.35">
      <c r="A151" s="2">
        <v>141</v>
      </c>
      <c r="D151" s="1" t="s">
        <v>4</v>
      </c>
      <c r="E151" s="1">
        <v>81</v>
      </c>
      <c r="F151" s="1">
        <v>1969</v>
      </c>
      <c r="G151" s="1">
        <v>39</v>
      </c>
      <c r="H151" s="1">
        <v>3</v>
      </c>
      <c r="I151" s="1">
        <v>91</v>
      </c>
      <c r="J151" s="1">
        <v>42</v>
      </c>
      <c r="K151" s="1">
        <v>13</v>
      </c>
      <c r="L151" s="1">
        <v>20</v>
      </c>
      <c r="M151" s="1">
        <v>1390</v>
      </c>
      <c r="N151" s="1">
        <v>8</v>
      </c>
      <c r="O151" s="1">
        <v>966</v>
      </c>
      <c r="P151" s="1">
        <v>18502</v>
      </c>
      <c r="Q151" s="1">
        <v>22392</v>
      </c>
      <c r="R151" s="1">
        <f t="shared" si="2"/>
        <v>23124</v>
      </c>
    </row>
    <row r="152" spans="1:18" x14ac:dyDescent="0.35">
      <c r="A152" s="2">
        <v>142</v>
      </c>
      <c r="C152" s="1" t="s">
        <v>10</v>
      </c>
      <c r="D152" s="1" t="s">
        <v>7</v>
      </c>
      <c r="E152" s="1">
        <v>1705</v>
      </c>
      <c r="F152" s="1">
        <v>3305</v>
      </c>
      <c r="G152" s="1">
        <v>592</v>
      </c>
      <c r="H152" s="1">
        <v>47</v>
      </c>
      <c r="I152" s="1">
        <v>2964</v>
      </c>
      <c r="J152" s="1">
        <v>1277</v>
      </c>
      <c r="K152" s="1">
        <v>397</v>
      </c>
      <c r="L152" s="1">
        <v>378</v>
      </c>
      <c r="M152" s="1">
        <v>3036</v>
      </c>
      <c r="N152" s="1">
        <v>327</v>
      </c>
      <c r="O152" s="1">
        <v>3449</v>
      </c>
      <c r="P152" s="1">
        <v>34869</v>
      </c>
      <c r="Q152" s="1">
        <v>47637</v>
      </c>
      <c r="R152" s="1">
        <f t="shared" si="2"/>
        <v>52346</v>
      </c>
    </row>
    <row r="153" spans="1:18" x14ac:dyDescent="0.35">
      <c r="A153" s="2">
        <v>143</v>
      </c>
      <c r="D153" s="1" t="s">
        <v>8</v>
      </c>
      <c r="E153" s="1">
        <v>3284</v>
      </c>
      <c r="F153" s="1">
        <v>4215</v>
      </c>
      <c r="G153" s="1">
        <v>936</v>
      </c>
      <c r="H153" s="1">
        <v>49</v>
      </c>
      <c r="I153" s="1">
        <v>2544</v>
      </c>
      <c r="J153" s="1">
        <v>680</v>
      </c>
      <c r="K153" s="1">
        <v>331</v>
      </c>
      <c r="L153" s="1">
        <v>378</v>
      </c>
      <c r="M153" s="1">
        <v>4557</v>
      </c>
      <c r="N153" s="1">
        <v>258</v>
      </c>
      <c r="O153" s="1">
        <v>4370</v>
      </c>
      <c r="P153" s="1">
        <v>33018</v>
      </c>
      <c r="Q153" s="1">
        <v>47849</v>
      </c>
      <c r="R153" s="1">
        <f t="shared" si="2"/>
        <v>54620</v>
      </c>
    </row>
    <row r="154" spans="1:18" x14ac:dyDescent="0.35">
      <c r="A154" s="2">
        <v>144</v>
      </c>
      <c r="D154" s="1" t="s">
        <v>4</v>
      </c>
      <c r="E154" s="1">
        <v>4987</v>
      </c>
      <c r="F154" s="1">
        <v>7522</v>
      </c>
      <c r="G154" s="1">
        <v>1532</v>
      </c>
      <c r="H154" s="1">
        <v>87</v>
      </c>
      <c r="I154" s="1">
        <v>5504</v>
      </c>
      <c r="J154" s="1">
        <v>1964</v>
      </c>
      <c r="K154" s="1">
        <v>736</v>
      </c>
      <c r="L154" s="1">
        <v>751</v>
      </c>
      <c r="M154" s="1">
        <v>7596</v>
      </c>
      <c r="N154" s="1">
        <v>585</v>
      </c>
      <c r="O154" s="1">
        <v>7816</v>
      </c>
      <c r="P154" s="1">
        <v>67893</v>
      </c>
      <c r="Q154" s="1">
        <v>95488</v>
      </c>
      <c r="R154" s="1">
        <f t="shared" si="2"/>
        <v>106973</v>
      </c>
    </row>
    <row r="155" spans="1:18" x14ac:dyDescent="0.35">
      <c r="A155" s="2">
        <v>145</v>
      </c>
      <c r="C155" s="1" t="s">
        <v>11</v>
      </c>
      <c r="D155" s="1" t="s">
        <v>7</v>
      </c>
      <c r="E155" s="1">
        <v>2802</v>
      </c>
      <c r="F155" s="1">
        <v>1003</v>
      </c>
      <c r="G155" s="1">
        <v>1290</v>
      </c>
      <c r="H155" s="1">
        <v>503</v>
      </c>
      <c r="I155" s="1">
        <v>3533</v>
      </c>
      <c r="J155" s="1">
        <v>2769</v>
      </c>
      <c r="K155" s="1">
        <v>693</v>
      </c>
      <c r="L155" s="1">
        <v>783</v>
      </c>
      <c r="M155" s="1">
        <v>964</v>
      </c>
      <c r="N155" s="1">
        <v>732</v>
      </c>
      <c r="O155" s="1">
        <v>2055</v>
      </c>
      <c r="P155" s="1">
        <v>4537</v>
      </c>
      <c r="Q155" s="1">
        <v>13685</v>
      </c>
      <c r="R155" s="1">
        <f t="shared" si="2"/>
        <v>21664</v>
      </c>
    </row>
    <row r="156" spans="1:18" x14ac:dyDescent="0.35">
      <c r="A156" s="2">
        <v>146</v>
      </c>
      <c r="D156" s="1" t="s">
        <v>8</v>
      </c>
      <c r="E156" s="1">
        <v>5712</v>
      </c>
      <c r="F156" s="1">
        <v>1552</v>
      </c>
      <c r="G156" s="1">
        <v>1152</v>
      </c>
      <c r="H156" s="1">
        <v>864</v>
      </c>
      <c r="I156" s="1">
        <v>3374</v>
      </c>
      <c r="J156" s="1">
        <v>1781</v>
      </c>
      <c r="K156" s="1">
        <v>554</v>
      </c>
      <c r="L156" s="1">
        <v>667</v>
      </c>
      <c r="M156" s="1">
        <v>1747</v>
      </c>
      <c r="N156" s="1">
        <v>579</v>
      </c>
      <c r="O156" s="1">
        <v>2769</v>
      </c>
      <c r="P156" s="1">
        <v>4600</v>
      </c>
      <c r="Q156" s="1">
        <v>15515</v>
      </c>
      <c r="R156" s="1">
        <f t="shared" si="2"/>
        <v>25351</v>
      </c>
    </row>
    <row r="157" spans="1:18" x14ac:dyDescent="0.35">
      <c r="A157" s="2">
        <v>147</v>
      </c>
      <c r="D157" s="1" t="s">
        <v>4</v>
      </c>
      <c r="E157" s="1">
        <v>8517</v>
      </c>
      <c r="F157" s="1">
        <v>2558</v>
      </c>
      <c r="G157" s="1">
        <v>2440</v>
      </c>
      <c r="H157" s="1">
        <v>1374</v>
      </c>
      <c r="I157" s="1">
        <v>6907</v>
      </c>
      <c r="J157" s="1">
        <v>4551</v>
      </c>
      <c r="K157" s="1">
        <v>1251</v>
      </c>
      <c r="L157" s="1">
        <v>1447</v>
      </c>
      <c r="M157" s="1">
        <v>2714</v>
      </c>
      <c r="N157" s="1">
        <v>1308</v>
      </c>
      <c r="O157" s="1">
        <v>4822</v>
      </c>
      <c r="P157" s="1">
        <v>9137</v>
      </c>
      <c r="Q157" s="1">
        <v>29195</v>
      </c>
      <c r="R157" s="1">
        <f t="shared" si="2"/>
        <v>47026</v>
      </c>
    </row>
    <row r="158" spans="1:18" x14ac:dyDescent="0.35">
      <c r="A158" s="2">
        <v>148</v>
      </c>
      <c r="C158" s="1" t="s">
        <v>4</v>
      </c>
      <c r="D158" s="1" t="s">
        <v>7</v>
      </c>
      <c r="E158" s="1">
        <v>4556</v>
      </c>
      <c r="F158" s="1">
        <v>6721</v>
      </c>
      <c r="G158" s="1">
        <v>1932</v>
      </c>
      <c r="H158" s="1">
        <v>553</v>
      </c>
      <c r="I158" s="1">
        <v>6543</v>
      </c>
      <c r="J158" s="1">
        <v>4116</v>
      </c>
      <c r="K158" s="1">
        <v>1123</v>
      </c>
      <c r="L158" s="1">
        <v>1181</v>
      </c>
      <c r="M158" s="1">
        <v>4749</v>
      </c>
      <c r="N158" s="1">
        <v>1067</v>
      </c>
      <c r="O158" s="1">
        <v>6746</v>
      </c>
      <c r="P158" s="1">
        <v>62715</v>
      </c>
      <c r="Q158" s="1">
        <v>88692</v>
      </c>
      <c r="R158" s="1">
        <f t="shared" si="2"/>
        <v>102002</v>
      </c>
    </row>
    <row r="159" spans="1:18" x14ac:dyDescent="0.35">
      <c r="A159" s="2">
        <v>149</v>
      </c>
      <c r="D159" s="1" t="s">
        <v>8</v>
      </c>
      <c r="E159" s="1">
        <v>9051</v>
      </c>
      <c r="F159" s="1">
        <v>7420</v>
      </c>
      <c r="G159" s="1">
        <v>2121</v>
      </c>
      <c r="H159" s="1">
        <v>916</v>
      </c>
      <c r="I159" s="1">
        <v>5987</v>
      </c>
      <c r="J159" s="1">
        <v>2507</v>
      </c>
      <c r="K159" s="1">
        <v>914</v>
      </c>
      <c r="L159" s="1">
        <v>1059</v>
      </c>
      <c r="M159" s="1">
        <v>7411</v>
      </c>
      <c r="N159" s="1">
        <v>848</v>
      </c>
      <c r="O159" s="1">
        <v>8034</v>
      </c>
      <c r="P159" s="1">
        <v>59839</v>
      </c>
      <c r="Q159" s="1">
        <v>88903</v>
      </c>
      <c r="R159" s="1">
        <f t="shared" si="2"/>
        <v>106107</v>
      </c>
    </row>
    <row r="160" spans="1:18" x14ac:dyDescent="0.35">
      <c r="A160" s="2">
        <v>150</v>
      </c>
      <c r="D160" s="1" t="s">
        <v>4</v>
      </c>
      <c r="E160" s="1">
        <v>13597</v>
      </c>
      <c r="F160" s="1">
        <v>14137</v>
      </c>
      <c r="G160" s="1">
        <v>4053</v>
      </c>
      <c r="H160" s="1">
        <v>1467</v>
      </c>
      <c r="I160" s="1">
        <v>12525</v>
      </c>
      <c r="J160" s="1">
        <v>6616</v>
      </c>
      <c r="K160" s="1">
        <v>2036</v>
      </c>
      <c r="L160" s="1">
        <v>2236</v>
      </c>
      <c r="M160" s="1">
        <v>12156</v>
      </c>
      <c r="N160" s="1">
        <v>1917</v>
      </c>
      <c r="O160" s="1">
        <v>14781</v>
      </c>
      <c r="P160" s="1">
        <v>122559</v>
      </c>
      <c r="Q160" s="1">
        <v>177594</v>
      </c>
      <c r="R160" s="1">
        <f t="shared" si="2"/>
        <v>208080</v>
      </c>
    </row>
    <row r="161" spans="1:18" x14ac:dyDescent="0.35">
      <c r="A161" s="2">
        <v>151</v>
      </c>
      <c r="B161" s="1" t="s">
        <v>21</v>
      </c>
      <c r="C161" s="1" t="s">
        <v>6</v>
      </c>
      <c r="D161" s="1" t="s">
        <v>7</v>
      </c>
      <c r="E161" s="1">
        <v>0</v>
      </c>
      <c r="F161" s="1">
        <v>45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10</v>
      </c>
      <c r="N161" s="1">
        <v>0</v>
      </c>
      <c r="O161" s="1">
        <v>23</v>
      </c>
      <c r="P161" s="1">
        <v>367</v>
      </c>
      <c r="Q161" s="1">
        <v>439</v>
      </c>
      <c r="R161" s="1">
        <f t="shared" si="2"/>
        <v>445</v>
      </c>
    </row>
    <row r="162" spans="1:18" x14ac:dyDescent="0.35">
      <c r="A162" s="2">
        <v>152</v>
      </c>
      <c r="D162" s="1" t="s">
        <v>8</v>
      </c>
      <c r="E162" s="1">
        <v>0</v>
      </c>
      <c r="F162" s="1">
        <v>22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7</v>
      </c>
      <c r="N162" s="1">
        <v>0</v>
      </c>
      <c r="O162" s="1">
        <v>13</v>
      </c>
      <c r="P162" s="1">
        <v>372</v>
      </c>
      <c r="Q162" s="1">
        <v>408</v>
      </c>
      <c r="R162" s="1">
        <f t="shared" si="2"/>
        <v>414</v>
      </c>
    </row>
    <row r="163" spans="1:18" x14ac:dyDescent="0.35">
      <c r="A163" s="2">
        <v>153</v>
      </c>
      <c r="D163" s="1" t="s">
        <v>4</v>
      </c>
      <c r="E163" s="1">
        <v>0</v>
      </c>
      <c r="F163" s="1">
        <v>67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18</v>
      </c>
      <c r="N163" s="1">
        <v>0</v>
      </c>
      <c r="O163" s="1">
        <v>39</v>
      </c>
      <c r="P163" s="1">
        <v>738</v>
      </c>
      <c r="Q163" s="1">
        <v>847</v>
      </c>
      <c r="R163" s="1">
        <f t="shared" si="2"/>
        <v>862</v>
      </c>
    </row>
    <row r="164" spans="1:18" x14ac:dyDescent="0.35">
      <c r="A164" s="2">
        <v>154</v>
      </c>
      <c r="C164" s="1" t="s">
        <v>9</v>
      </c>
      <c r="D164" s="1" t="s">
        <v>7</v>
      </c>
      <c r="E164" s="1">
        <v>5</v>
      </c>
      <c r="F164" s="1">
        <v>17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17</v>
      </c>
      <c r="N164" s="1">
        <v>0</v>
      </c>
      <c r="O164" s="1">
        <v>11</v>
      </c>
      <c r="P164" s="1">
        <v>228</v>
      </c>
      <c r="Q164" s="1">
        <v>276</v>
      </c>
      <c r="R164" s="1">
        <f t="shared" si="2"/>
        <v>281</v>
      </c>
    </row>
    <row r="165" spans="1:18" x14ac:dyDescent="0.35">
      <c r="A165" s="2">
        <v>155</v>
      </c>
      <c r="D165" s="1" t="s">
        <v>8</v>
      </c>
      <c r="E165" s="1">
        <v>4</v>
      </c>
      <c r="F165" s="1">
        <v>33</v>
      </c>
      <c r="G165" s="1">
        <v>0</v>
      </c>
      <c r="H165" s="1">
        <v>0</v>
      </c>
      <c r="I165" s="1">
        <v>0</v>
      </c>
      <c r="J165" s="1">
        <v>3</v>
      </c>
      <c r="K165" s="1">
        <v>0</v>
      </c>
      <c r="L165" s="1">
        <v>0</v>
      </c>
      <c r="M165" s="1">
        <v>32</v>
      </c>
      <c r="N165" s="1">
        <v>0</v>
      </c>
      <c r="O165" s="1">
        <v>9</v>
      </c>
      <c r="P165" s="1">
        <v>147</v>
      </c>
      <c r="Q165" s="1">
        <v>212</v>
      </c>
      <c r="R165" s="1">
        <f t="shared" si="2"/>
        <v>228</v>
      </c>
    </row>
    <row r="166" spans="1:18" x14ac:dyDescent="0.35">
      <c r="A166" s="2">
        <v>156</v>
      </c>
      <c r="D166" s="1" t="s">
        <v>4</v>
      </c>
      <c r="E166" s="1">
        <v>11</v>
      </c>
      <c r="F166" s="1">
        <v>53</v>
      </c>
      <c r="G166" s="1">
        <v>3</v>
      </c>
      <c r="H166" s="1">
        <v>0</v>
      </c>
      <c r="I166" s="1">
        <v>3</v>
      </c>
      <c r="J166" s="1">
        <v>3</v>
      </c>
      <c r="K166" s="1">
        <v>0</v>
      </c>
      <c r="L166" s="1">
        <v>0</v>
      </c>
      <c r="M166" s="1">
        <v>53</v>
      </c>
      <c r="N166" s="1">
        <v>0</v>
      </c>
      <c r="O166" s="1">
        <v>20</v>
      </c>
      <c r="P166" s="1">
        <v>374</v>
      </c>
      <c r="Q166" s="1">
        <v>489</v>
      </c>
      <c r="R166" s="1">
        <f t="shared" si="2"/>
        <v>520</v>
      </c>
    </row>
    <row r="167" spans="1:18" x14ac:dyDescent="0.35">
      <c r="A167" s="2">
        <v>157</v>
      </c>
      <c r="C167" s="1" t="s">
        <v>10</v>
      </c>
      <c r="D167" s="1" t="s">
        <v>7</v>
      </c>
      <c r="E167" s="1">
        <v>127</v>
      </c>
      <c r="F167" s="1">
        <v>157</v>
      </c>
      <c r="G167" s="1">
        <v>42</v>
      </c>
      <c r="H167" s="1">
        <v>4</v>
      </c>
      <c r="I167" s="1">
        <v>99</v>
      </c>
      <c r="J167" s="1">
        <v>54</v>
      </c>
      <c r="K167" s="1">
        <v>7</v>
      </c>
      <c r="L167" s="1">
        <v>23</v>
      </c>
      <c r="M167" s="1">
        <v>153</v>
      </c>
      <c r="N167" s="1">
        <v>8</v>
      </c>
      <c r="O167" s="1">
        <v>123</v>
      </c>
      <c r="P167" s="1">
        <v>757</v>
      </c>
      <c r="Q167" s="1">
        <v>1287</v>
      </c>
      <c r="R167" s="1">
        <f t="shared" si="2"/>
        <v>1554</v>
      </c>
    </row>
    <row r="168" spans="1:18" x14ac:dyDescent="0.35">
      <c r="A168" s="2">
        <v>158</v>
      </c>
      <c r="D168" s="1" t="s">
        <v>8</v>
      </c>
      <c r="E168" s="1">
        <v>186</v>
      </c>
      <c r="F168" s="1">
        <v>183</v>
      </c>
      <c r="G168" s="1">
        <v>39</v>
      </c>
      <c r="H168" s="1">
        <v>0</v>
      </c>
      <c r="I168" s="1">
        <v>68</v>
      </c>
      <c r="J168" s="1">
        <v>23</v>
      </c>
      <c r="K168" s="1">
        <v>12</v>
      </c>
      <c r="L168" s="1">
        <v>30</v>
      </c>
      <c r="M168" s="1">
        <v>220</v>
      </c>
      <c r="N168" s="1">
        <v>15</v>
      </c>
      <c r="O168" s="1">
        <v>139</v>
      </c>
      <c r="P168" s="1">
        <v>754</v>
      </c>
      <c r="Q168" s="1">
        <v>1300</v>
      </c>
      <c r="R168" s="1">
        <f t="shared" si="2"/>
        <v>1669</v>
      </c>
    </row>
    <row r="169" spans="1:18" x14ac:dyDescent="0.35">
      <c r="A169" s="2">
        <v>159</v>
      </c>
      <c r="D169" s="1" t="s">
        <v>4</v>
      </c>
      <c r="E169" s="1">
        <v>310</v>
      </c>
      <c r="F169" s="1">
        <v>340</v>
      </c>
      <c r="G169" s="1">
        <v>85</v>
      </c>
      <c r="H169" s="1">
        <v>4</v>
      </c>
      <c r="I169" s="1">
        <v>165</v>
      </c>
      <c r="J169" s="1">
        <v>83</v>
      </c>
      <c r="K169" s="1">
        <v>24</v>
      </c>
      <c r="L169" s="1">
        <v>54</v>
      </c>
      <c r="M169" s="1">
        <v>381</v>
      </c>
      <c r="N169" s="1">
        <v>32</v>
      </c>
      <c r="O169" s="1">
        <v>263</v>
      </c>
      <c r="P169" s="1">
        <v>1508</v>
      </c>
      <c r="Q169" s="1">
        <v>2588</v>
      </c>
      <c r="R169" s="1">
        <f t="shared" si="2"/>
        <v>3249</v>
      </c>
    </row>
    <row r="170" spans="1:18" x14ac:dyDescent="0.35">
      <c r="A170" s="2">
        <v>160</v>
      </c>
      <c r="C170" s="1" t="s">
        <v>11</v>
      </c>
      <c r="D170" s="1" t="s">
        <v>7</v>
      </c>
      <c r="E170" s="1">
        <v>223</v>
      </c>
      <c r="F170" s="1">
        <v>72</v>
      </c>
      <c r="G170" s="1">
        <v>113</v>
      </c>
      <c r="H170" s="1">
        <v>28</v>
      </c>
      <c r="I170" s="1">
        <v>141</v>
      </c>
      <c r="J170" s="1">
        <v>167</v>
      </c>
      <c r="K170" s="1">
        <v>25</v>
      </c>
      <c r="L170" s="1">
        <v>78</v>
      </c>
      <c r="M170" s="1">
        <v>59</v>
      </c>
      <c r="N170" s="1">
        <v>33</v>
      </c>
      <c r="O170" s="1">
        <v>74</v>
      </c>
      <c r="P170" s="1">
        <v>261</v>
      </c>
      <c r="Q170" s="1">
        <v>804</v>
      </c>
      <c r="R170" s="1">
        <f t="shared" si="2"/>
        <v>1274</v>
      </c>
    </row>
    <row r="171" spans="1:18" x14ac:dyDescent="0.35">
      <c r="A171" s="2">
        <v>161</v>
      </c>
      <c r="D171" s="1" t="s">
        <v>8</v>
      </c>
      <c r="E171" s="1">
        <v>323</v>
      </c>
      <c r="F171" s="1">
        <v>89</v>
      </c>
      <c r="G171" s="1">
        <v>71</v>
      </c>
      <c r="H171" s="1">
        <v>45</v>
      </c>
      <c r="I171" s="1">
        <v>128</v>
      </c>
      <c r="J171" s="1">
        <v>126</v>
      </c>
      <c r="K171" s="1">
        <v>38</v>
      </c>
      <c r="L171" s="1">
        <v>52</v>
      </c>
      <c r="M171" s="1">
        <v>71</v>
      </c>
      <c r="N171" s="1">
        <v>25</v>
      </c>
      <c r="O171" s="1">
        <v>84</v>
      </c>
      <c r="P171" s="1">
        <v>228</v>
      </c>
      <c r="Q171" s="1">
        <v>770</v>
      </c>
      <c r="R171" s="1">
        <f t="shared" si="2"/>
        <v>1280</v>
      </c>
    </row>
    <row r="172" spans="1:18" x14ac:dyDescent="0.35">
      <c r="A172" s="2">
        <v>162</v>
      </c>
      <c r="D172" s="1" t="s">
        <v>4</v>
      </c>
      <c r="E172" s="1">
        <v>546</v>
      </c>
      <c r="F172" s="1">
        <v>163</v>
      </c>
      <c r="G172" s="1">
        <v>183</v>
      </c>
      <c r="H172" s="1">
        <v>69</v>
      </c>
      <c r="I172" s="1">
        <v>272</v>
      </c>
      <c r="J172" s="1">
        <v>292</v>
      </c>
      <c r="K172" s="1">
        <v>65</v>
      </c>
      <c r="L172" s="1">
        <v>132</v>
      </c>
      <c r="M172" s="1">
        <v>129</v>
      </c>
      <c r="N172" s="1">
        <v>60</v>
      </c>
      <c r="O172" s="1">
        <v>157</v>
      </c>
      <c r="P172" s="1">
        <v>491</v>
      </c>
      <c r="Q172" s="1">
        <v>1572</v>
      </c>
      <c r="R172" s="1">
        <f t="shared" si="2"/>
        <v>2559</v>
      </c>
    </row>
    <row r="173" spans="1:18" x14ac:dyDescent="0.35">
      <c r="A173" s="2">
        <v>163</v>
      </c>
      <c r="C173" s="1" t="s">
        <v>4</v>
      </c>
      <c r="D173" s="1" t="s">
        <v>7</v>
      </c>
      <c r="E173" s="1">
        <v>358</v>
      </c>
      <c r="F173" s="1">
        <v>299</v>
      </c>
      <c r="G173" s="1">
        <v>157</v>
      </c>
      <c r="H173" s="1">
        <v>27</v>
      </c>
      <c r="I173" s="1">
        <v>243</v>
      </c>
      <c r="J173" s="1">
        <v>224</v>
      </c>
      <c r="K173" s="1">
        <v>37</v>
      </c>
      <c r="L173" s="1">
        <v>98</v>
      </c>
      <c r="M173" s="1">
        <v>246</v>
      </c>
      <c r="N173" s="1">
        <v>50</v>
      </c>
      <c r="O173" s="1">
        <v>235</v>
      </c>
      <c r="P173" s="1">
        <v>1619</v>
      </c>
      <c r="Q173" s="1">
        <v>2804</v>
      </c>
      <c r="R173" s="1">
        <f t="shared" si="2"/>
        <v>3593</v>
      </c>
    </row>
    <row r="174" spans="1:18" x14ac:dyDescent="0.35">
      <c r="A174" s="2">
        <v>164</v>
      </c>
      <c r="D174" s="1" t="s">
        <v>8</v>
      </c>
      <c r="E174" s="1">
        <v>512</v>
      </c>
      <c r="F174" s="1">
        <v>328</v>
      </c>
      <c r="G174" s="1">
        <v>111</v>
      </c>
      <c r="H174" s="1">
        <v>45</v>
      </c>
      <c r="I174" s="1">
        <v>194</v>
      </c>
      <c r="J174" s="1">
        <v>158</v>
      </c>
      <c r="K174" s="1">
        <v>52</v>
      </c>
      <c r="L174" s="1">
        <v>87</v>
      </c>
      <c r="M174" s="1">
        <v>337</v>
      </c>
      <c r="N174" s="1">
        <v>45</v>
      </c>
      <c r="O174" s="1">
        <v>250</v>
      </c>
      <c r="P174" s="1">
        <v>1496</v>
      </c>
      <c r="Q174" s="1">
        <v>2694</v>
      </c>
      <c r="R174" s="1">
        <f t="shared" si="2"/>
        <v>3615</v>
      </c>
    </row>
    <row r="175" spans="1:18" x14ac:dyDescent="0.35">
      <c r="A175" s="2">
        <v>165</v>
      </c>
      <c r="D175" s="1" t="s">
        <v>4</v>
      </c>
      <c r="E175" s="1">
        <v>870</v>
      </c>
      <c r="F175" s="1">
        <v>623</v>
      </c>
      <c r="G175" s="1">
        <v>270</v>
      </c>
      <c r="H175" s="1">
        <v>71</v>
      </c>
      <c r="I175" s="1">
        <v>441</v>
      </c>
      <c r="J175" s="1">
        <v>380</v>
      </c>
      <c r="K175" s="1">
        <v>92</v>
      </c>
      <c r="L175" s="1">
        <v>191</v>
      </c>
      <c r="M175" s="1">
        <v>585</v>
      </c>
      <c r="N175" s="1">
        <v>90</v>
      </c>
      <c r="O175" s="1">
        <v>479</v>
      </c>
      <c r="P175" s="1">
        <v>3113</v>
      </c>
      <c r="Q175" s="1">
        <v>5499</v>
      </c>
      <c r="R175" s="1">
        <f t="shared" si="2"/>
        <v>7205</v>
      </c>
    </row>
    <row r="176" spans="1:18" x14ac:dyDescent="0.35">
      <c r="A176" s="2">
        <v>166</v>
      </c>
      <c r="B176" s="1" t="s">
        <v>22</v>
      </c>
      <c r="C176" s="1" t="s">
        <v>6</v>
      </c>
      <c r="D176" s="1" t="s">
        <v>7</v>
      </c>
      <c r="E176" s="1">
        <v>0</v>
      </c>
      <c r="F176" s="1">
        <v>324</v>
      </c>
      <c r="G176" s="1">
        <v>4</v>
      </c>
      <c r="H176" s="1">
        <v>0</v>
      </c>
      <c r="I176" s="1">
        <v>5</v>
      </c>
      <c r="J176" s="1">
        <v>4</v>
      </c>
      <c r="K176" s="1">
        <v>0</v>
      </c>
      <c r="L176" s="1">
        <v>3</v>
      </c>
      <c r="M176" s="1">
        <v>91</v>
      </c>
      <c r="N176" s="1">
        <v>0</v>
      </c>
      <c r="O176" s="1">
        <v>169</v>
      </c>
      <c r="P176" s="1">
        <v>2461</v>
      </c>
      <c r="Q176" s="1">
        <v>3000</v>
      </c>
      <c r="R176" s="1">
        <f t="shared" si="2"/>
        <v>3061</v>
      </c>
    </row>
    <row r="177" spans="1:18" x14ac:dyDescent="0.35">
      <c r="A177" s="2">
        <v>167</v>
      </c>
      <c r="D177" s="1" t="s">
        <v>8</v>
      </c>
      <c r="E177" s="1">
        <v>0</v>
      </c>
      <c r="F177" s="1">
        <v>235</v>
      </c>
      <c r="G177" s="1">
        <v>0</v>
      </c>
      <c r="H177" s="1">
        <v>0</v>
      </c>
      <c r="I177" s="1">
        <v>6</v>
      </c>
      <c r="J177" s="1">
        <v>6</v>
      </c>
      <c r="K177" s="1">
        <v>5</v>
      </c>
      <c r="L177" s="1">
        <v>4</v>
      </c>
      <c r="M177" s="1">
        <v>82</v>
      </c>
      <c r="N177" s="1">
        <v>0</v>
      </c>
      <c r="O177" s="1">
        <v>120</v>
      </c>
      <c r="P177" s="1">
        <v>2534</v>
      </c>
      <c r="Q177" s="1">
        <v>2944</v>
      </c>
      <c r="R177" s="1">
        <f t="shared" si="2"/>
        <v>2992</v>
      </c>
    </row>
    <row r="178" spans="1:18" x14ac:dyDescent="0.35">
      <c r="A178" s="2">
        <v>168</v>
      </c>
      <c r="D178" s="1" t="s">
        <v>4</v>
      </c>
      <c r="E178" s="1">
        <v>0</v>
      </c>
      <c r="F178" s="1">
        <v>565</v>
      </c>
      <c r="G178" s="1">
        <v>6</v>
      </c>
      <c r="H178" s="1">
        <v>0</v>
      </c>
      <c r="I178" s="1">
        <v>13</v>
      </c>
      <c r="J178" s="1">
        <v>12</v>
      </c>
      <c r="K178" s="1">
        <v>8</v>
      </c>
      <c r="L178" s="1">
        <v>5</v>
      </c>
      <c r="M178" s="1">
        <v>175</v>
      </c>
      <c r="N178" s="1">
        <v>0</v>
      </c>
      <c r="O178" s="1">
        <v>288</v>
      </c>
      <c r="P178" s="1">
        <v>4998</v>
      </c>
      <c r="Q178" s="1">
        <v>5941</v>
      </c>
      <c r="R178" s="1">
        <f t="shared" si="2"/>
        <v>6070</v>
      </c>
    </row>
    <row r="179" spans="1:18" x14ac:dyDescent="0.35">
      <c r="A179" s="2">
        <v>169</v>
      </c>
      <c r="C179" s="1" t="s">
        <v>9</v>
      </c>
      <c r="D179" s="1" t="s">
        <v>7</v>
      </c>
      <c r="E179" s="1">
        <v>8</v>
      </c>
      <c r="F179" s="1">
        <v>211</v>
      </c>
      <c r="G179" s="1">
        <v>10</v>
      </c>
      <c r="H179" s="1">
        <v>0</v>
      </c>
      <c r="I179" s="1">
        <v>9</v>
      </c>
      <c r="J179" s="1">
        <v>4</v>
      </c>
      <c r="K179" s="1">
        <v>0</v>
      </c>
      <c r="L179" s="1">
        <v>6</v>
      </c>
      <c r="M179" s="1">
        <v>183</v>
      </c>
      <c r="N179" s="1">
        <v>0</v>
      </c>
      <c r="O179" s="1">
        <v>120</v>
      </c>
      <c r="P179" s="1">
        <v>1470</v>
      </c>
      <c r="Q179" s="1">
        <v>1921</v>
      </c>
      <c r="R179" s="1">
        <f t="shared" si="2"/>
        <v>2021</v>
      </c>
    </row>
    <row r="180" spans="1:18" x14ac:dyDescent="0.35">
      <c r="A180" s="2">
        <v>170</v>
      </c>
      <c r="D180" s="1" t="s">
        <v>8</v>
      </c>
      <c r="E180" s="1">
        <v>8</v>
      </c>
      <c r="F180" s="1">
        <v>212</v>
      </c>
      <c r="G180" s="1">
        <v>7</v>
      </c>
      <c r="H180" s="1">
        <v>0</v>
      </c>
      <c r="I180" s="1">
        <v>8</v>
      </c>
      <c r="J180" s="1">
        <v>7</v>
      </c>
      <c r="K180" s="1">
        <v>0</v>
      </c>
      <c r="L180" s="1">
        <v>0</v>
      </c>
      <c r="M180" s="1">
        <v>310</v>
      </c>
      <c r="N180" s="1">
        <v>0</v>
      </c>
      <c r="O180" s="1">
        <v>130</v>
      </c>
      <c r="P180" s="1">
        <v>1236</v>
      </c>
      <c r="Q180" s="1">
        <v>1775</v>
      </c>
      <c r="R180" s="1">
        <f t="shared" si="2"/>
        <v>1918</v>
      </c>
    </row>
    <row r="181" spans="1:18" x14ac:dyDescent="0.35">
      <c r="A181" s="2">
        <v>171</v>
      </c>
      <c r="D181" s="1" t="s">
        <v>4</v>
      </c>
      <c r="E181" s="1">
        <v>21</v>
      </c>
      <c r="F181" s="1">
        <v>417</v>
      </c>
      <c r="G181" s="1">
        <v>13</v>
      </c>
      <c r="H181" s="1">
        <v>0</v>
      </c>
      <c r="I181" s="1">
        <v>20</v>
      </c>
      <c r="J181" s="1">
        <v>16</v>
      </c>
      <c r="K181" s="1">
        <v>3</v>
      </c>
      <c r="L181" s="1">
        <v>4</v>
      </c>
      <c r="M181" s="1">
        <v>490</v>
      </c>
      <c r="N181" s="1">
        <v>0</v>
      </c>
      <c r="O181" s="1">
        <v>245</v>
      </c>
      <c r="P181" s="1">
        <v>2708</v>
      </c>
      <c r="Q181" s="1">
        <v>3696</v>
      </c>
      <c r="R181" s="1">
        <f t="shared" si="2"/>
        <v>3937</v>
      </c>
    </row>
    <row r="182" spans="1:18" x14ac:dyDescent="0.35">
      <c r="A182" s="2">
        <v>172</v>
      </c>
      <c r="C182" s="1" t="s">
        <v>10</v>
      </c>
      <c r="D182" s="1" t="s">
        <v>7</v>
      </c>
      <c r="E182" s="1">
        <v>720</v>
      </c>
      <c r="F182" s="1">
        <v>746</v>
      </c>
      <c r="G182" s="1">
        <v>193</v>
      </c>
      <c r="H182" s="1">
        <v>13</v>
      </c>
      <c r="I182" s="1">
        <v>476</v>
      </c>
      <c r="J182" s="1">
        <v>312</v>
      </c>
      <c r="K182" s="1">
        <v>68</v>
      </c>
      <c r="L182" s="1">
        <v>127</v>
      </c>
      <c r="M182" s="1">
        <v>920</v>
      </c>
      <c r="N182" s="1">
        <v>65</v>
      </c>
      <c r="O182" s="1">
        <v>650</v>
      </c>
      <c r="P182" s="1">
        <v>5121</v>
      </c>
      <c r="Q182" s="1">
        <v>8050</v>
      </c>
      <c r="R182" s="1">
        <f t="shared" si="2"/>
        <v>9411</v>
      </c>
    </row>
    <row r="183" spans="1:18" x14ac:dyDescent="0.35">
      <c r="A183" s="2">
        <v>173</v>
      </c>
      <c r="D183" s="1" t="s">
        <v>8</v>
      </c>
      <c r="E183" s="1">
        <v>1120</v>
      </c>
      <c r="F183" s="1">
        <v>1138</v>
      </c>
      <c r="G183" s="1">
        <v>286</v>
      </c>
      <c r="H183" s="1">
        <v>7</v>
      </c>
      <c r="I183" s="1">
        <v>426</v>
      </c>
      <c r="J183" s="1">
        <v>177</v>
      </c>
      <c r="K183" s="1">
        <v>76</v>
      </c>
      <c r="L183" s="1">
        <v>151</v>
      </c>
      <c r="M183" s="1">
        <v>1517</v>
      </c>
      <c r="N183" s="1">
        <v>67</v>
      </c>
      <c r="O183" s="1">
        <v>945</v>
      </c>
      <c r="P183" s="1">
        <v>4926</v>
      </c>
      <c r="Q183" s="1">
        <v>8660</v>
      </c>
      <c r="R183" s="1">
        <f t="shared" si="2"/>
        <v>10836</v>
      </c>
    </row>
    <row r="184" spans="1:18" x14ac:dyDescent="0.35">
      <c r="A184" s="2">
        <v>174</v>
      </c>
      <c r="D184" s="1" t="s">
        <v>4</v>
      </c>
      <c r="E184" s="1">
        <v>1835</v>
      </c>
      <c r="F184" s="1">
        <v>1886</v>
      </c>
      <c r="G184" s="1">
        <v>474</v>
      </c>
      <c r="H184" s="1">
        <v>20</v>
      </c>
      <c r="I184" s="1">
        <v>906</v>
      </c>
      <c r="J184" s="1">
        <v>486</v>
      </c>
      <c r="K184" s="1">
        <v>145</v>
      </c>
      <c r="L184" s="1">
        <v>278</v>
      </c>
      <c r="M184" s="1">
        <v>2439</v>
      </c>
      <c r="N184" s="1">
        <v>134</v>
      </c>
      <c r="O184" s="1">
        <v>1590</v>
      </c>
      <c r="P184" s="1">
        <v>10046</v>
      </c>
      <c r="Q184" s="1">
        <v>16710</v>
      </c>
      <c r="R184" s="1">
        <f t="shared" si="2"/>
        <v>20239</v>
      </c>
    </row>
    <row r="185" spans="1:18" x14ac:dyDescent="0.35">
      <c r="A185" s="2">
        <v>175</v>
      </c>
      <c r="C185" s="1" t="s">
        <v>11</v>
      </c>
      <c r="D185" s="1" t="s">
        <v>7</v>
      </c>
      <c r="E185" s="1">
        <v>1231</v>
      </c>
      <c r="F185" s="1">
        <v>350</v>
      </c>
      <c r="G185" s="1">
        <v>551</v>
      </c>
      <c r="H185" s="1">
        <v>139</v>
      </c>
      <c r="I185" s="1">
        <v>736</v>
      </c>
      <c r="J185" s="1">
        <v>926</v>
      </c>
      <c r="K185" s="1">
        <v>198</v>
      </c>
      <c r="L185" s="1">
        <v>348</v>
      </c>
      <c r="M185" s="1">
        <v>370</v>
      </c>
      <c r="N185" s="1">
        <v>204</v>
      </c>
      <c r="O185" s="1">
        <v>475</v>
      </c>
      <c r="P185" s="1">
        <v>1286</v>
      </c>
      <c r="Q185" s="1">
        <v>4204</v>
      </c>
      <c r="R185" s="1">
        <f t="shared" si="2"/>
        <v>6814</v>
      </c>
    </row>
    <row r="186" spans="1:18" x14ac:dyDescent="0.35">
      <c r="A186" s="2">
        <v>176</v>
      </c>
      <c r="D186" s="1" t="s">
        <v>8</v>
      </c>
      <c r="E186" s="1">
        <v>1843</v>
      </c>
      <c r="F186" s="1">
        <v>537</v>
      </c>
      <c r="G186" s="1">
        <v>431</v>
      </c>
      <c r="H186" s="1">
        <v>181</v>
      </c>
      <c r="I186" s="1">
        <v>588</v>
      </c>
      <c r="J186" s="1">
        <v>633</v>
      </c>
      <c r="K186" s="1">
        <v>183</v>
      </c>
      <c r="L186" s="1">
        <v>319</v>
      </c>
      <c r="M186" s="1">
        <v>454</v>
      </c>
      <c r="N186" s="1">
        <v>176</v>
      </c>
      <c r="O186" s="1">
        <v>581</v>
      </c>
      <c r="P186" s="1">
        <v>1358</v>
      </c>
      <c r="Q186" s="1">
        <v>4440</v>
      </c>
      <c r="R186" s="1">
        <f t="shared" si="2"/>
        <v>7284</v>
      </c>
    </row>
    <row r="187" spans="1:18" x14ac:dyDescent="0.35">
      <c r="A187" s="2">
        <v>177</v>
      </c>
      <c r="D187" s="1" t="s">
        <v>4</v>
      </c>
      <c r="E187" s="1">
        <v>3079</v>
      </c>
      <c r="F187" s="1">
        <v>891</v>
      </c>
      <c r="G187" s="1">
        <v>986</v>
      </c>
      <c r="H187" s="1">
        <v>321</v>
      </c>
      <c r="I187" s="1">
        <v>1320</v>
      </c>
      <c r="J187" s="1">
        <v>1563</v>
      </c>
      <c r="K187" s="1">
        <v>386</v>
      </c>
      <c r="L187" s="1">
        <v>670</v>
      </c>
      <c r="M187" s="1">
        <v>826</v>
      </c>
      <c r="N187" s="1">
        <v>380</v>
      </c>
      <c r="O187" s="1">
        <v>1052</v>
      </c>
      <c r="P187" s="1">
        <v>2638</v>
      </c>
      <c r="Q187" s="1">
        <v>8647</v>
      </c>
      <c r="R187" s="1">
        <f t="shared" si="2"/>
        <v>14112</v>
      </c>
    </row>
    <row r="188" spans="1:18" x14ac:dyDescent="0.35">
      <c r="A188" s="2">
        <v>178</v>
      </c>
      <c r="C188" s="1" t="s">
        <v>4</v>
      </c>
      <c r="D188" s="1" t="s">
        <v>7</v>
      </c>
      <c r="E188" s="1">
        <v>1958</v>
      </c>
      <c r="F188" s="1">
        <v>1634</v>
      </c>
      <c r="G188" s="1">
        <v>755</v>
      </c>
      <c r="H188" s="1">
        <v>150</v>
      </c>
      <c r="I188" s="1">
        <v>1230</v>
      </c>
      <c r="J188" s="1">
        <v>1243</v>
      </c>
      <c r="K188" s="1">
        <v>267</v>
      </c>
      <c r="L188" s="1">
        <v>492</v>
      </c>
      <c r="M188" s="1">
        <v>1566</v>
      </c>
      <c r="N188" s="1">
        <v>271</v>
      </c>
      <c r="O188" s="1">
        <v>1409</v>
      </c>
      <c r="P188" s="1">
        <v>10337</v>
      </c>
      <c r="Q188" s="1">
        <v>17174</v>
      </c>
      <c r="R188" s="1">
        <f t="shared" si="2"/>
        <v>21312</v>
      </c>
    </row>
    <row r="189" spans="1:18" x14ac:dyDescent="0.35">
      <c r="A189" s="2">
        <v>179</v>
      </c>
      <c r="D189" s="1" t="s">
        <v>8</v>
      </c>
      <c r="E189" s="1">
        <v>2970</v>
      </c>
      <c r="F189" s="1">
        <v>2127</v>
      </c>
      <c r="G189" s="1">
        <v>726</v>
      </c>
      <c r="H189" s="1">
        <v>191</v>
      </c>
      <c r="I189" s="1">
        <v>1035</v>
      </c>
      <c r="J189" s="1">
        <v>832</v>
      </c>
      <c r="K189" s="1">
        <v>266</v>
      </c>
      <c r="L189" s="1">
        <v>471</v>
      </c>
      <c r="M189" s="1">
        <v>2365</v>
      </c>
      <c r="N189" s="1">
        <v>246</v>
      </c>
      <c r="O189" s="1">
        <v>1776</v>
      </c>
      <c r="P189" s="1">
        <v>10050</v>
      </c>
      <c r="Q189" s="1">
        <v>17819</v>
      </c>
      <c r="R189" s="1">
        <f t="shared" si="2"/>
        <v>23055</v>
      </c>
    </row>
    <row r="190" spans="1:18" x14ac:dyDescent="0.35">
      <c r="A190" s="2">
        <v>180</v>
      </c>
      <c r="D190" s="1" t="s">
        <v>4</v>
      </c>
      <c r="E190" s="1">
        <v>4932</v>
      </c>
      <c r="F190" s="1">
        <v>3762</v>
      </c>
      <c r="G190" s="1">
        <v>1480</v>
      </c>
      <c r="H190" s="1">
        <v>340</v>
      </c>
      <c r="I190" s="1">
        <v>2260</v>
      </c>
      <c r="J190" s="1">
        <v>2077</v>
      </c>
      <c r="K190" s="1">
        <v>537</v>
      </c>
      <c r="L190" s="1">
        <v>959</v>
      </c>
      <c r="M190" s="1">
        <v>3930</v>
      </c>
      <c r="N190" s="1">
        <v>522</v>
      </c>
      <c r="O190" s="1">
        <v>3175</v>
      </c>
      <c r="P190" s="1">
        <v>20386</v>
      </c>
      <c r="Q190" s="1">
        <v>34991</v>
      </c>
      <c r="R190" s="1">
        <f t="shared" si="2"/>
        <v>44360</v>
      </c>
    </row>
    <row r="191" spans="1:18" x14ac:dyDescent="0.35">
      <c r="A191" s="2">
        <v>181</v>
      </c>
      <c r="B191" s="1" t="s">
        <v>23</v>
      </c>
      <c r="C191" s="1" t="s">
        <v>6</v>
      </c>
      <c r="D191" s="1" t="s">
        <v>7</v>
      </c>
      <c r="E191" s="1">
        <v>7</v>
      </c>
      <c r="F191" s="1">
        <v>1177</v>
      </c>
      <c r="G191" s="1">
        <v>9</v>
      </c>
      <c r="H191" s="1">
        <v>0</v>
      </c>
      <c r="I191" s="1">
        <v>25</v>
      </c>
      <c r="J191" s="1">
        <v>35</v>
      </c>
      <c r="K191" s="1">
        <v>20</v>
      </c>
      <c r="L191" s="1">
        <v>18</v>
      </c>
      <c r="M191" s="1">
        <v>325</v>
      </c>
      <c r="N191" s="1">
        <v>5</v>
      </c>
      <c r="O191" s="1">
        <v>697</v>
      </c>
      <c r="P191" s="1">
        <v>10518</v>
      </c>
      <c r="Q191" s="1">
        <v>12581</v>
      </c>
      <c r="R191" s="1">
        <f t="shared" si="2"/>
        <v>12836</v>
      </c>
    </row>
    <row r="192" spans="1:18" x14ac:dyDescent="0.35">
      <c r="A192" s="2">
        <v>182</v>
      </c>
      <c r="D192" s="1" t="s">
        <v>8</v>
      </c>
      <c r="E192" s="1">
        <v>11</v>
      </c>
      <c r="F192" s="1">
        <v>769</v>
      </c>
      <c r="G192" s="1">
        <v>4</v>
      </c>
      <c r="H192" s="1">
        <v>0</v>
      </c>
      <c r="I192" s="1">
        <v>16</v>
      </c>
      <c r="J192" s="1">
        <v>24</v>
      </c>
      <c r="K192" s="1">
        <v>11</v>
      </c>
      <c r="L192" s="1">
        <v>15</v>
      </c>
      <c r="M192" s="1">
        <v>287</v>
      </c>
      <c r="N192" s="1">
        <v>0</v>
      </c>
      <c r="O192" s="1">
        <v>448</v>
      </c>
      <c r="P192" s="1">
        <v>10555</v>
      </c>
      <c r="Q192" s="1">
        <v>11965</v>
      </c>
      <c r="R192" s="1">
        <f t="shared" si="2"/>
        <v>12140</v>
      </c>
    </row>
    <row r="193" spans="1:18" x14ac:dyDescent="0.35">
      <c r="A193" s="2">
        <v>183</v>
      </c>
      <c r="D193" s="1" t="s">
        <v>4</v>
      </c>
      <c r="E193" s="1">
        <v>13</v>
      </c>
      <c r="F193" s="1">
        <v>1936</v>
      </c>
      <c r="G193" s="1">
        <v>20</v>
      </c>
      <c r="H193" s="1">
        <v>0</v>
      </c>
      <c r="I193" s="1">
        <v>47</v>
      </c>
      <c r="J193" s="1">
        <v>59</v>
      </c>
      <c r="K193" s="1">
        <v>29</v>
      </c>
      <c r="L193" s="1">
        <v>24</v>
      </c>
      <c r="M193" s="1">
        <v>614</v>
      </c>
      <c r="N193" s="1">
        <v>9</v>
      </c>
      <c r="O193" s="1">
        <v>1142</v>
      </c>
      <c r="P193" s="1">
        <v>21071</v>
      </c>
      <c r="Q193" s="1">
        <v>24542</v>
      </c>
      <c r="R193" s="1">
        <f t="shared" si="2"/>
        <v>24964</v>
      </c>
    </row>
    <row r="194" spans="1:18" x14ac:dyDescent="0.35">
      <c r="A194" s="2">
        <v>184</v>
      </c>
      <c r="C194" s="1" t="s">
        <v>9</v>
      </c>
      <c r="D194" s="1" t="s">
        <v>7</v>
      </c>
      <c r="E194" s="1">
        <v>27</v>
      </c>
      <c r="F194" s="1">
        <v>642</v>
      </c>
      <c r="G194" s="1">
        <v>19</v>
      </c>
      <c r="H194" s="1">
        <v>0</v>
      </c>
      <c r="I194" s="1">
        <v>42</v>
      </c>
      <c r="J194" s="1">
        <v>16</v>
      </c>
      <c r="K194" s="1">
        <v>8</v>
      </c>
      <c r="L194" s="1">
        <v>4</v>
      </c>
      <c r="M194" s="1">
        <v>636</v>
      </c>
      <c r="N194" s="1">
        <v>9</v>
      </c>
      <c r="O194" s="1">
        <v>378</v>
      </c>
      <c r="P194" s="1">
        <v>5294</v>
      </c>
      <c r="Q194" s="1">
        <v>6762</v>
      </c>
      <c r="R194" s="1">
        <f t="shared" si="2"/>
        <v>7075</v>
      </c>
    </row>
    <row r="195" spans="1:18" x14ac:dyDescent="0.35">
      <c r="A195" s="2">
        <v>185</v>
      </c>
      <c r="D195" s="1" t="s">
        <v>8</v>
      </c>
      <c r="E195" s="1">
        <v>44</v>
      </c>
      <c r="F195" s="1">
        <v>702</v>
      </c>
      <c r="G195" s="1">
        <v>21</v>
      </c>
      <c r="H195" s="1">
        <v>0</v>
      </c>
      <c r="I195" s="1">
        <v>36</v>
      </c>
      <c r="J195" s="1">
        <v>16</v>
      </c>
      <c r="K195" s="1">
        <v>8</v>
      </c>
      <c r="L195" s="1">
        <v>3</v>
      </c>
      <c r="M195" s="1">
        <v>1169</v>
      </c>
      <c r="N195" s="1">
        <v>0</v>
      </c>
      <c r="O195" s="1">
        <v>372</v>
      </c>
      <c r="P195" s="1">
        <v>4538</v>
      </c>
      <c r="Q195" s="1">
        <v>6431</v>
      </c>
      <c r="R195" s="1">
        <f t="shared" si="2"/>
        <v>6909</v>
      </c>
    </row>
    <row r="196" spans="1:18" x14ac:dyDescent="0.35">
      <c r="A196" s="2">
        <v>186</v>
      </c>
      <c r="D196" s="1" t="s">
        <v>4</v>
      </c>
      <c r="E196" s="1">
        <v>77</v>
      </c>
      <c r="F196" s="1">
        <v>1340</v>
      </c>
      <c r="G196" s="1">
        <v>34</v>
      </c>
      <c r="H196" s="1">
        <v>0</v>
      </c>
      <c r="I196" s="1">
        <v>75</v>
      </c>
      <c r="J196" s="1">
        <v>28</v>
      </c>
      <c r="K196" s="1">
        <v>18</v>
      </c>
      <c r="L196" s="1">
        <v>8</v>
      </c>
      <c r="M196" s="1">
        <v>1807</v>
      </c>
      <c r="N196" s="1">
        <v>6</v>
      </c>
      <c r="O196" s="1">
        <v>745</v>
      </c>
      <c r="P196" s="1">
        <v>9836</v>
      </c>
      <c r="Q196" s="1">
        <v>13191</v>
      </c>
      <c r="R196" s="1">
        <f t="shared" si="2"/>
        <v>13974</v>
      </c>
    </row>
    <row r="197" spans="1:18" x14ac:dyDescent="0.35">
      <c r="A197" s="2">
        <v>187</v>
      </c>
      <c r="C197" s="1" t="s">
        <v>10</v>
      </c>
      <c r="D197" s="1" t="s">
        <v>7</v>
      </c>
      <c r="E197" s="1">
        <v>1457</v>
      </c>
      <c r="F197" s="1">
        <v>2612</v>
      </c>
      <c r="G197" s="1">
        <v>499</v>
      </c>
      <c r="H197" s="1">
        <v>21</v>
      </c>
      <c r="I197" s="1">
        <v>1549</v>
      </c>
      <c r="J197" s="1">
        <v>803</v>
      </c>
      <c r="K197" s="1">
        <v>158</v>
      </c>
      <c r="L197" s="1">
        <v>285</v>
      </c>
      <c r="M197" s="1">
        <v>2554</v>
      </c>
      <c r="N197" s="1">
        <v>171</v>
      </c>
      <c r="O197" s="1">
        <v>2015</v>
      </c>
      <c r="P197" s="1">
        <v>19103</v>
      </c>
      <c r="Q197" s="1">
        <v>27925</v>
      </c>
      <c r="R197" s="1">
        <f t="shared" si="2"/>
        <v>31227</v>
      </c>
    </row>
    <row r="198" spans="1:18" x14ac:dyDescent="0.35">
      <c r="A198" s="2">
        <v>188</v>
      </c>
      <c r="D198" s="1" t="s">
        <v>8</v>
      </c>
      <c r="E198" s="1">
        <v>2620</v>
      </c>
      <c r="F198" s="1">
        <v>3723</v>
      </c>
      <c r="G198" s="1">
        <v>704</v>
      </c>
      <c r="H198" s="1">
        <v>15</v>
      </c>
      <c r="I198" s="1">
        <v>1261</v>
      </c>
      <c r="J198" s="1">
        <v>470</v>
      </c>
      <c r="K198" s="1">
        <v>175</v>
      </c>
      <c r="L198" s="1">
        <v>356</v>
      </c>
      <c r="M198" s="1">
        <v>4746</v>
      </c>
      <c r="N198" s="1">
        <v>185</v>
      </c>
      <c r="O198" s="1">
        <v>3148</v>
      </c>
      <c r="P198" s="1">
        <v>18044</v>
      </c>
      <c r="Q198" s="1">
        <v>29665</v>
      </c>
      <c r="R198" s="1">
        <f t="shared" si="2"/>
        <v>35447</v>
      </c>
    </row>
    <row r="199" spans="1:18" x14ac:dyDescent="0.35">
      <c r="A199" s="2">
        <v>189</v>
      </c>
      <c r="D199" s="1" t="s">
        <v>4</v>
      </c>
      <c r="E199" s="1">
        <v>4076</v>
      </c>
      <c r="F199" s="1">
        <v>6335</v>
      </c>
      <c r="G199" s="1">
        <v>1204</v>
      </c>
      <c r="H199" s="1">
        <v>42</v>
      </c>
      <c r="I199" s="1">
        <v>2811</v>
      </c>
      <c r="J199" s="1">
        <v>1271</v>
      </c>
      <c r="K199" s="1">
        <v>331</v>
      </c>
      <c r="L199" s="1">
        <v>632</v>
      </c>
      <c r="M199" s="1">
        <v>7300</v>
      </c>
      <c r="N199" s="1">
        <v>350</v>
      </c>
      <c r="O199" s="1">
        <v>5161</v>
      </c>
      <c r="P199" s="1">
        <v>37147</v>
      </c>
      <c r="Q199" s="1">
        <v>57593</v>
      </c>
      <c r="R199" s="1">
        <f t="shared" si="2"/>
        <v>66660</v>
      </c>
    </row>
    <row r="200" spans="1:18" x14ac:dyDescent="0.35">
      <c r="A200" s="2">
        <v>190</v>
      </c>
      <c r="C200" s="1" t="s">
        <v>11</v>
      </c>
      <c r="D200" s="1" t="s">
        <v>7</v>
      </c>
      <c r="E200" s="1">
        <v>1646</v>
      </c>
      <c r="F200" s="1">
        <v>524</v>
      </c>
      <c r="G200" s="1">
        <v>843</v>
      </c>
      <c r="H200" s="1">
        <v>211</v>
      </c>
      <c r="I200" s="1">
        <v>1233</v>
      </c>
      <c r="J200" s="1">
        <v>1458</v>
      </c>
      <c r="K200" s="1">
        <v>291</v>
      </c>
      <c r="L200" s="1">
        <v>505</v>
      </c>
      <c r="M200" s="1">
        <v>531</v>
      </c>
      <c r="N200" s="1">
        <v>316</v>
      </c>
      <c r="O200" s="1">
        <v>767</v>
      </c>
      <c r="P200" s="1">
        <v>1976</v>
      </c>
      <c r="Q200" s="1">
        <v>6346</v>
      </c>
      <c r="R200" s="1">
        <f t="shared" si="2"/>
        <v>10301</v>
      </c>
    </row>
    <row r="201" spans="1:18" x14ac:dyDescent="0.35">
      <c r="A201" s="2">
        <v>191</v>
      </c>
      <c r="D201" s="1" t="s">
        <v>8</v>
      </c>
      <c r="E201" s="1">
        <v>3026</v>
      </c>
      <c r="F201" s="1">
        <v>924</v>
      </c>
      <c r="G201" s="1">
        <v>758</v>
      </c>
      <c r="H201" s="1">
        <v>306</v>
      </c>
      <c r="I201" s="1">
        <v>1006</v>
      </c>
      <c r="J201" s="1">
        <v>994</v>
      </c>
      <c r="K201" s="1">
        <v>255</v>
      </c>
      <c r="L201" s="1">
        <v>574</v>
      </c>
      <c r="M201" s="1">
        <v>784</v>
      </c>
      <c r="N201" s="1">
        <v>289</v>
      </c>
      <c r="O201" s="1">
        <v>1068</v>
      </c>
      <c r="P201" s="1">
        <v>2148</v>
      </c>
      <c r="Q201" s="1">
        <v>7292</v>
      </c>
      <c r="R201" s="1">
        <f t="shared" si="2"/>
        <v>12132</v>
      </c>
    </row>
    <row r="202" spans="1:18" x14ac:dyDescent="0.35">
      <c r="A202" s="2">
        <v>192</v>
      </c>
      <c r="D202" s="1" t="s">
        <v>4</v>
      </c>
      <c r="E202" s="1">
        <v>4675</v>
      </c>
      <c r="F202" s="1">
        <v>1444</v>
      </c>
      <c r="G202" s="1">
        <v>1599</v>
      </c>
      <c r="H202" s="1">
        <v>515</v>
      </c>
      <c r="I202" s="1">
        <v>2237</v>
      </c>
      <c r="J202" s="1">
        <v>2454</v>
      </c>
      <c r="K202" s="1">
        <v>538</v>
      </c>
      <c r="L202" s="1">
        <v>1075</v>
      </c>
      <c r="M202" s="1">
        <v>1311</v>
      </c>
      <c r="N202" s="1">
        <v>604</v>
      </c>
      <c r="O202" s="1">
        <v>1839</v>
      </c>
      <c r="P202" s="1">
        <v>4130</v>
      </c>
      <c r="Q202" s="1">
        <v>13636</v>
      </c>
      <c r="R202" s="1">
        <f t="shared" si="2"/>
        <v>22421</v>
      </c>
    </row>
    <row r="203" spans="1:18" x14ac:dyDescent="0.35">
      <c r="A203" s="2">
        <v>193</v>
      </c>
      <c r="C203" s="1" t="s">
        <v>4</v>
      </c>
      <c r="D203" s="1" t="s">
        <v>7</v>
      </c>
      <c r="E203" s="1">
        <v>3138</v>
      </c>
      <c r="F203" s="1">
        <v>4953</v>
      </c>
      <c r="G203" s="1">
        <v>1368</v>
      </c>
      <c r="H203" s="1">
        <v>237</v>
      </c>
      <c r="I203" s="1">
        <v>2847</v>
      </c>
      <c r="J203" s="1">
        <v>2316</v>
      </c>
      <c r="K203" s="1">
        <v>472</v>
      </c>
      <c r="L203" s="1">
        <v>809</v>
      </c>
      <c r="M203" s="1">
        <v>4044</v>
      </c>
      <c r="N203" s="1">
        <v>495</v>
      </c>
      <c r="O203" s="1">
        <v>3861</v>
      </c>
      <c r="P203" s="1">
        <v>36885</v>
      </c>
      <c r="Q203" s="1">
        <v>53613</v>
      </c>
      <c r="R203" s="1">
        <f t="shared" si="2"/>
        <v>61425</v>
      </c>
    </row>
    <row r="204" spans="1:18" x14ac:dyDescent="0.35">
      <c r="A204" s="2">
        <v>194</v>
      </c>
      <c r="D204" s="1" t="s">
        <v>8</v>
      </c>
      <c r="E204" s="1">
        <v>5702</v>
      </c>
      <c r="F204" s="1">
        <v>6113</v>
      </c>
      <c r="G204" s="1">
        <v>1495</v>
      </c>
      <c r="H204" s="1">
        <v>329</v>
      </c>
      <c r="I204" s="1">
        <v>2321</v>
      </c>
      <c r="J204" s="1">
        <v>1501</v>
      </c>
      <c r="K204" s="1">
        <v>451</v>
      </c>
      <c r="L204" s="1">
        <v>939</v>
      </c>
      <c r="M204" s="1">
        <v>6989</v>
      </c>
      <c r="N204" s="1">
        <v>475</v>
      </c>
      <c r="O204" s="1">
        <v>5032</v>
      </c>
      <c r="P204" s="1">
        <v>35289</v>
      </c>
      <c r="Q204" s="1">
        <v>55352</v>
      </c>
      <c r="R204" s="1">
        <f t="shared" ref="R204:R267" si="3">SUM(E204:P204)</f>
        <v>66636</v>
      </c>
    </row>
    <row r="205" spans="1:18" x14ac:dyDescent="0.35">
      <c r="A205" s="2">
        <v>195</v>
      </c>
      <c r="D205" s="1" t="s">
        <v>4</v>
      </c>
      <c r="E205" s="1">
        <v>8839</v>
      </c>
      <c r="F205" s="1">
        <v>11064</v>
      </c>
      <c r="G205" s="1">
        <v>2860</v>
      </c>
      <c r="H205" s="1">
        <v>566</v>
      </c>
      <c r="I205" s="1">
        <v>5166</v>
      </c>
      <c r="J205" s="1">
        <v>3817</v>
      </c>
      <c r="K205" s="1">
        <v>922</v>
      </c>
      <c r="L205" s="1">
        <v>1747</v>
      </c>
      <c r="M205" s="1">
        <v>11032</v>
      </c>
      <c r="N205" s="1">
        <v>973</v>
      </c>
      <c r="O205" s="1">
        <v>8897</v>
      </c>
      <c r="P205" s="1">
        <v>72181</v>
      </c>
      <c r="Q205" s="1">
        <v>108964</v>
      </c>
      <c r="R205" s="1">
        <f t="shared" si="3"/>
        <v>128064</v>
      </c>
    </row>
    <row r="206" spans="1:18" x14ac:dyDescent="0.35">
      <c r="A206" s="2">
        <v>196</v>
      </c>
      <c r="B206" s="1" t="s">
        <v>24</v>
      </c>
      <c r="C206" s="1" t="s">
        <v>6</v>
      </c>
      <c r="D206" s="1" t="s">
        <v>7</v>
      </c>
      <c r="E206" s="1">
        <v>26</v>
      </c>
      <c r="F206" s="1">
        <v>3001</v>
      </c>
      <c r="G206" s="1">
        <v>58</v>
      </c>
      <c r="H206" s="1">
        <v>6</v>
      </c>
      <c r="I206" s="1">
        <v>70</v>
      </c>
      <c r="J206" s="1">
        <v>81</v>
      </c>
      <c r="K206" s="1">
        <v>73</v>
      </c>
      <c r="L206" s="1">
        <v>42</v>
      </c>
      <c r="M206" s="1">
        <v>671</v>
      </c>
      <c r="N206" s="1">
        <v>15</v>
      </c>
      <c r="O206" s="1">
        <v>1734</v>
      </c>
      <c r="P206" s="1">
        <v>34398</v>
      </c>
      <c r="Q206" s="1">
        <v>39504</v>
      </c>
      <c r="R206" s="1">
        <f t="shared" si="3"/>
        <v>40175</v>
      </c>
    </row>
    <row r="207" spans="1:18" x14ac:dyDescent="0.35">
      <c r="A207" s="2">
        <v>197</v>
      </c>
      <c r="D207" s="1" t="s">
        <v>8</v>
      </c>
      <c r="E207" s="1">
        <v>19</v>
      </c>
      <c r="F207" s="1">
        <v>1857</v>
      </c>
      <c r="G207" s="1">
        <v>18</v>
      </c>
      <c r="H207" s="1">
        <v>0</v>
      </c>
      <c r="I207" s="1">
        <v>65</v>
      </c>
      <c r="J207" s="1">
        <v>58</v>
      </c>
      <c r="K207" s="1">
        <v>33</v>
      </c>
      <c r="L207" s="1">
        <v>22</v>
      </c>
      <c r="M207" s="1">
        <v>572</v>
      </c>
      <c r="N207" s="1">
        <v>8</v>
      </c>
      <c r="O207" s="1">
        <v>1063</v>
      </c>
      <c r="P207" s="1">
        <v>34043</v>
      </c>
      <c r="Q207" s="1">
        <v>37370</v>
      </c>
      <c r="R207" s="1">
        <f t="shared" si="3"/>
        <v>37758</v>
      </c>
    </row>
    <row r="208" spans="1:18" x14ac:dyDescent="0.35">
      <c r="A208" s="2">
        <v>198</v>
      </c>
      <c r="D208" s="1" t="s">
        <v>4</v>
      </c>
      <c r="E208" s="1">
        <v>44</v>
      </c>
      <c r="F208" s="1">
        <v>4851</v>
      </c>
      <c r="G208" s="1">
        <v>73</v>
      </c>
      <c r="H208" s="1">
        <v>6</v>
      </c>
      <c r="I208" s="1">
        <v>126</v>
      </c>
      <c r="J208" s="1">
        <v>137</v>
      </c>
      <c r="K208" s="1">
        <v>100</v>
      </c>
      <c r="L208" s="1">
        <v>64</v>
      </c>
      <c r="M208" s="1">
        <v>1239</v>
      </c>
      <c r="N208" s="1">
        <v>25</v>
      </c>
      <c r="O208" s="1">
        <v>2793</v>
      </c>
      <c r="P208" s="1">
        <v>68439</v>
      </c>
      <c r="Q208" s="1">
        <v>76867</v>
      </c>
      <c r="R208" s="1">
        <f t="shared" si="3"/>
        <v>77897</v>
      </c>
    </row>
    <row r="209" spans="1:18" x14ac:dyDescent="0.35">
      <c r="A209" s="2">
        <v>199</v>
      </c>
      <c r="C209" s="1" t="s">
        <v>9</v>
      </c>
      <c r="D209" s="1" t="s">
        <v>7</v>
      </c>
      <c r="E209" s="1">
        <v>59</v>
      </c>
      <c r="F209" s="1">
        <v>1909</v>
      </c>
      <c r="G209" s="1">
        <v>39</v>
      </c>
      <c r="H209" s="1">
        <v>9</v>
      </c>
      <c r="I209" s="1">
        <v>132</v>
      </c>
      <c r="J209" s="1">
        <v>58</v>
      </c>
      <c r="K209" s="1">
        <v>37</v>
      </c>
      <c r="L209" s="1">
        <v>34</v>
      </c>
      <c r="M209" s="1">
        <v>1400</v>
      </c>
      <c r="N209" s="1">
        <v>7</v>
      </c>
      <c r="O209" s="1">
        <v>1037</v>
      </c>
      <c r="P209" s="1">
        <v>18515</v>
      </c>
      <c r="Q209" s="1">
        <v>22508</v>
      </c>
      <c r="R209" s="1">
        <f t="shared" si="3"/>
        <v>23236</v>
      </c>
    </row>
    <row r="210" spans="1:18" x14ac:dyDescent="0.35">
      <c r="A210" s="2">
        <v>200</v>
      </c>
      <c r="D210" s="1" t="s">
        <v>8</v>
      </c>
      <c r="E210" s="1">
        <v>99</v>
      </c>
      <c r="F210" s="1">
        <v>1906</v>
      </c>
      <c r="G210" s="1">
        <v>40</v>
      </c>
      <c r="H210" s="1">
        <v>0</v>
      </c>
      <c r="I210" s="1">
        <v>113</v>
      </c>
      <c r="J210" s="1">
        <v>52</v>
      </c>
      <c r="K210" s="1">
        <v>40</v>
      </c>
      <c r="L210" s="1">
        <v>34</v>
      </c>
      <c r="M210" s="1">
        <v>2618</v>
      </c>
      <c r="N210" s="1">
        <v>9</v>
      </c>
      <c r="O210" s="1">
        <v>1166</v>
      </c>
      <c r="P210" s="1">
        <v>16482</v>
      </c>
      <c r="Q210" s="1">
        <v>21354</v>
      </c>
      <c r="R210" s="1">
        <f t="shared" si="3"/>
        <v>22559</v>
      </c>
    </row>
    <row r="211" spans="1:18" x14ac:dyDescent="0.35">
      <c r="A211" s="2">
        <v>201</v>
      </c>
      <c r="D211" s="1" t="s">
        <v>4</v>
      </c>
      <c r="E211" s="1">
        <v>163</v>
      </c>
      <c r="F211" s="1">
        <v>3818</v>
      </c>
      <c r="G211" s="1">
        <v>83</v>
      </c>
      <c r="H211" s="1">
        <v>10</v>
      </c>
      <c r="I211" s="1">
        <v>248</v>
      </c>
      <c r="J211" s="1">
        <v>106</v>
      </c>
      <c r="K211" s="1">
        <v>80</v>
      </c>
      <c r="L211" s="1">
        <v>67</v>
      </c>
      <c r="M211" s="1">
        <v>4021</v>
      </c>
      <c r="N211" s="1">
        <v>20</v>
      </c>
      <c r="O211" s="1">
        <v>2204</v>
      </c>
      <c r="P211" s="1">
        <v>34998</v>
      </c>
      <c r="Q211" s="1">
        <v>43859</v>
      </c>
      <c r="R211" s="1">
        <f t="shared" si="3"/>
        <v>45818</v>
      </c>
    </row>
    <row r="212" spans="1:18" x14ac:dyDescent="0.35">
      <c r="A212" s="2">
        <v>202</v>
      </c>
      <c r="C212" s="1" t="s">
        <v>10</v>
      </c>
      <c r="D212" s="1" t="s">
        <v>7</v>
      </c>
      <c r="E212" s="1">
        <v>3798</v>
      </c>
      <c r="F212" s="1">
        <v>6572</v>
      </c>
      <c r="G212" s="1">
        <v>1197</v>
      </c>
      <c r="H212" s="1">
        <v>66</v>
      </c>
      <c r="I212" s="1">
        <v>6029</v>
      </c>
      <c r="J212" s="1">
        <v>2709</v>
      </c>
      <c r="K212" s="1">
        <v>627</v>
      </c>
      <c r="L212" s="1">
        <v>717</v>
      </c>
      <c r="M212" s="1">
        <v>6275</v>
      </c>
      <c r="N212" s="1">
        <v>503</v>
      </c>
      <c r="O212" s="1">
        <v>6261</v>
      </c>
      <c r="P212" s="1">
        <v>64296</v>
      </c>
      <c r="Q212" s="1">
        <v>89753</v>
      </c>
      <c r="R212" s="1">
        <f t="shared" si="3"/>
        <v>99050</v>
      </c>
    </row>
    <row r="213" spans="1:18" x14ac:dyDescent="0.35">
      <c r="A213" s="2">
        <v>203</v>
      </c>
      <c r="D213" s="1" t="s">
        <v>8</v>
      </c>
      <c r="E213" s="1">
        <v>6697</v>
      </c>
      <c r="F213" s="1">
        <v>8980</v>
      </c>
      <c r="G213" s="1">
        <v>1819</v>
      </c>
      <c r="H213" s="1">
        <v>56</v>
      </c>
      <c r="I213" s="1">
        <v>4930</v>
      </c>
      <c r="J213" s="1">
        <v>1388</v>
      </c>
      <c r="K213" s="1">
        <v>564</v>
      </c>
      <c r="L213" s="1">
        <v>796</v>
      </c>
      <c r="M213" s="1">
        <v>10769</v>
      </c>
      <c r="N213" s="1">
        <v>441</v>
      </c>
      <c r="O213" s="1">
        <v>8607</v>
      </c>
      <c r="P213" s="1">
        <v>61268</v>
      </c>
      <c r="Q213" s="1">
        <v>91942</v>
      </c>
      <c r="R213" s="1">
        <f t="shared" si="3"/>
        <v>106315</v>
      </c>
    </row>
    <row r="214" spans="1:18" x14ac:dyDescent="0.35">
      <c r="A214" s="2">
        <v>204</v>
      </c>
      <c r="D214" s="1" t="s">
        <v>4</v>
      </c>
      <c r="E214" s="1">
        <v>10496</v>
      </c>
      <c r="F214" s="1">
        <v>15552</v>
      </c>
      <c r="G214" s="1">
        <v>3019</v>
      </c>
      <c r="H214" s="1">
        <v>123</v>
      </c>
      <c r="I214" s="1">
        <v>10963</v>
      </c>
      <c r="J214" s="1">
        <v>4102</v>
      </c>
      <c r="K214" s="1">
        <v>1192</v>
      </c>
      <c r="L214" s="1">
        <v>1516</v>
      </c>
      <c r="M214" s="1">
        <v>17039</v>
      </c>
      <c r="N214" s="1">
        <v>941</v>
      </c>
      <c r="O214" s="1">
        <v>14865</v>
      </c>
      <c r="P214" s="1">
        <v>125570</v>
      </c>
      <c r="Q214" s="1">
        <v>181696</v>
      </c>
      <c r="R214" s="1">
        <f t="shared" si="3"/>
        <v>205378</v>
      </c>
    </row>
    <row r="215" spans="1:18" x14ac:dyDescent="0.35">
      <c r="A215" s="2">
        <v>205</v>
      </c>
      <c r="C215" s="1" t="s">
        <v>11</v>
      </c>
      <c r="D215" s="1" t="s">
        <v>7</v>
      </c>
      <c r="E215" s="1">
        <v>3845</v>
      </c>
      <c r="F215" s="1">
        <v>1321</v>
      </c>
      <c r="G215" s="1">
        <v>1947</v>
      </c>
      <c r="H215" s="1">
        <v>622</v>
      </c>
      <c r="I215" s="1">
        <v>4024</v>
      </c>
      <c r="J215" s="1">
        <v>3749</v>
      </c>
      <c r="K215" s="1">
        <v>769</v>
      </c>
      <c r="L215" s="1">
        <v>1117</v>
      </c>
      <c r="M215" s="1">
        <v>1321</v>
      </c>
      <c r="N215" s="1">
        <v>905</v>
      </c>
      <c r="O215" s="1">
        <v>2402</v>
      </c>
      <c r="P215" s="1">
        <v>5435</v>
      </c>
      <c r="Q215" s="1">
        <v>17159</v>
      </c>
      <c r="R215" s="1">
        <f t="shared" si="3"/>
        <v>27457</v>
      </c>
    </row>
    <row r="216" spans="1:18" x14ac:dyDescent="0.35">
      <c r="A216" s="2">
        <v>206</v>
      </c>
      <c r="D216" s="1" t="s">
        <v>8</v>
      </c>
      <c r="E216" s="1">
        <v>7375</v>
      </c>
      <c r="F216" s="1">
        <v>2431</v>
      </c>
      <c r="G216" s="1">
        <v>1801</v>
      </c>
      <c r="H216" s="1">
        <v>946</v>
      </c>
      <c r="I216" s="1">
        <v>3622</v>
      </c>
      <c r="J216" s="1">
        <v>2745</v>
      </c>
      <c r="K216" s="1">
        <v>700</v>
      </c>
      <c r="L216" s="1">
        <v>1286</v>
      </c>
      <c r="M216" s="1">
        <v>2087</v>
      </c>
      <c r="N216" s="1">
        <v>802</v>
      </c>
      <c r="O216" s="1">
        <v>3237</v>
      </c>
      <c r="P216" s="1">
        <v>5828</v>
      </c>
      <c r="Q216" s="1">
        <v>19767</v>
      </c>
      <c r="R216" s="1">
        <f t="shared" si="3"/>
        <v>32860</v>
      </c>
    </row>
    <row r="217" spans="1:18" x14ac:dyDescent="0.35">
      <c r="A217" s="2">
        <v>207</v>
      </c>
      <c r="D217" s="1" t="s">
        <v>4</v>
      </c>
      <c r="E217" s="1">
        <v>11224</v>
      </c>
      <c r="F217" s="1">
        <v>3752</v>
      </c>
      <c r="G217" s="1">
        <v>3748</v>
      </c>
      <c r="H217" s="1">
        <v>1565</v>
      </c>
      <c r="I217" s="1">
        <v>7650</v>
      </c>
      <c r="J217" s="1">
        <v>6497</v>
      </c>
      <c r="K217" s="1">
        <v>1467</v>
      </c>
      <c r="L217" s="1">
        <v>2404</v>
      </c>
      <c r="M217" s="1">
        <v>3410</v>
      </c>
      <c r="N217" s="1">
        <v>1706</v>
      </c>
      <c r="O217" s="1">
        <v>5635</v>
      </c>
      <c r="P217" s="1">
        <v>11265</v>
      </c>
      <c r="Q217" s="1">
        <v>36930</v>
      </c>
      <c r="R217" s="1">
        <f t="shared" si="3"/>
        <v>60323</v>
      </c>
    </row>
    <row r="218" spans="1:18" x14ac:dyDescent="0.35">
      <c r="A218" s="2">
        <v>208</v>
      </c>
      <c r="C218" s="1" t="s">
        <v>4</v>
      </c>
      <c r="D218" s="1" t="s">
        <v>7</v>
      </c>
      <c r="E218" s="1">
        <v>7730</v>
      </c>
      <c r="F218" s="1">
        <v>12803</v>
      </c>
      <c r="G218" s="1">
        <v>3239</v>
      </c>
      <c r="H218" s="1">
        <v>707</v>
      </c>
      <c r="I218" s="1">
        <v>10257</v>
      </c>
      <c r="J218" s="1">
        <v>6602</v>
      </c>
      <c r="K218" s="1">
        <v>1506</v>
      </c>
      <c r="L218" s="1">
        <v>1903</v>
      </c>
      <c r="M218" s="1">
        <v>9665</v>
      </c>
      <c r="N218" s="1">
        <v>1431</v>
      </c>
      <c r="O218" s="1">
        <v>11430</v>
      </c>
      <c r="P218" s="1">
        <v>122648</v>
      </c>
      <c r="Q218" s="1">
        <v>168924</v>
      </c>
      <c r="R218" s="1">
        <f t="shared" si="3"/>
        <v>189921</v>
      </c>
    </row>
    <row r="219" spans="1:18" x14ac:dyDescent="0.35">
      <c r="A219" s="2">
        <v>209</v>
      </c>
      <c r="D219" s="1" t="s">
        <v>8</v>
      </c>
      <c r="E219" s="1">
        <v>14196</v>
      </c>
      <c r="F219" s="1">
        <v>15167</v>
      </c>
      <c r="G219" s="1">
        <v>3680</v>
      </c>
      <c r="H219" s="1">
        <v>1003</v>
      </c>
      <c r="I219" s="1">
        <v>8733</v>
      </c>
      <c r="J219" s="1">
        <v>4237</v>
      </c>
      <c r="K219" s="1">
        <v>1336</v>
      </c>
      <c r="L219" s="1">
        <v>2142</v>
      </c>
      <c r="M219" s="1">
        <v>16048</v>
      </c>
      <c r="N219" s="1">
        <v>1271</v>
      </c>
      <c r="O219" s="1">
        <v>14069</v>
      </c>
      <c r="P219" s="1">
        <v>117625</v>
      </c>
      <c r="Q219" s="1">
        <v>170433</v>
      </c>
      <c r="R219" s="1">
        <f t="shared" si="3"/>
        <v>199507</v>
      </c>
    </row>
    <row r="220" spans="1:18" x14ac:dyDescent="0.35">
      <c r="A220" s="2">
        <v>210</v>
      </c>
      <c r="D220" s="1" t="s">
        <v>4</v>
      </c>
      <c r="E220" s="1">
        <v>21923</v>
      </c>
      <c r="F220" s="1">
        <v>27974</v>
      </c>
      <c r="G220" s="1">
        <v>6919</v>
      </c>
      <c r="H220" s="1">
        <v>1702</v>
      </c>
      <c r="I220" s="1">
        <v>18994</v>
      </c>
      <c r="J220" s="1">
        <v>10839</v>
      </c>
      <c r="K220" s="1">
        <v>2842</v>
      </c>
      <c r="L220" s="1">
        <v>4047</v>
      </c>
      <c r="M220" s="1">
        <v>25709</v>
      </c>
      <c r="N220" s="1">
        <v>2693</v>
      </c>
      <c r="O220" s="1">
        <v>25506</v>
      </c>
      <c r="P220" s="1">
        <v>240266</v>
      </c>
      <c r="Q220" s="1">
        <v>339353</v>
      </c>
      <c r="R220" s="1">
        <f t="shared" si="3"/>
        <v>389414</v>
      </c>
    </row>
    <row r="221" spans="1:18" x14ac:dyDescent="0.35">
      <c r="A221" s="2">
        <v>211</v>
      </c>
      <c r="B221" s="1" t="s">
        <v>25</v>
      </c>
      <c r="C221" s="1" t="s">
        <v>6</v>
      </c>
      <c r="D221" s="1" t="s">
        <v>7</v>
      </c>
      <c r="E221" s="1">
        <v>3</v>
      </c>
      <c r="F221" s="1">
        <v>101</v>
      </c>
      <c r="G221" s="1">
        <v>0</v>
      </c>
      <c r="H221" s="1">
        <v>0</v>
      </c>
      <c r="I221" s="1">
        <v>5</v>
      </c>
      <c r="J221" s="1">
        <v>5</v>
      </c>
      <c r="K221" s="1">
        <v>7</v>
      </c>
      <c r="L221" s="1">
        <v>3</v>
      </c>
      <c r="M221" s="1">
        <v>40</v>
      </c>
      <c r="N221" s="1">
        <v>0</v>
      </c>
      <c r="O221" s="1">
        <v>80</v>
      </c>
      <c r="P221" s="1">
        <v>693</v>
      </c>
      <c r="Q221" s="1">
        <v>886</v>
      </c>
      <c r="R221" s="1">
        <f t="shared" si="3"/>
        <v>937</v>
      </c>
    </row>
    <row r="222" spans="1:18" x14ac:dyDescent="0.35">
      <c r="A222" s="2">
        <v>212</v>
      </c>
      <c r="D222" s="1" t="s">
        <v>8</v>
      </c>
      <c r="E222" s="1">
        <v>0</v>
      </c>
      <c r="F222" s="1">
        <v>63</v>
      </c>
      <c r="G222" s="1">
        <v>0</v>
      </c>
      <c r="H222" s="1">
        <v>0</v>
      </c>
      <c r="I222" s="1">
        <v>3</v>
      </c>
      <c r="J222" s="1">
        <v>0</v>
      </c>
      <c r="K222" s="1">
        <v>0</v>
      </c>
      <c r="L222" s="1">
        <v>0</v>
      </c>
      <c r="M222" s="1">
        <v>33</v>
      </c>
      <c r="N222" s="1">
        <v>0</v>
      </c>
      <c r="O222" s="1">
        <v>35</v>
      </c>
      <c r="P222" s="1">
        <v>716</v>
      </c>
      <c r="Q222" s="1">
        <v>832</v>
      </c>
      <c r="R222" s="1">
        <f t="shared" si="3"/>
        <v>850</v>
      </c>
    </row>
    <row r="223" spans="1:18" x14ac:dyDescent="0.35">
      <c r="A223" s="2">
        <v>213</v>
      </c>
      <c r="D223" s="1" t="s">
        <v>4</v>
      </c>
      <c r="E223" s="1">
        <v>3</v>
      </c>
      <c r="F223" s="1">
        <v>164</v>
      </c>
      <c r="G223" s="1">
        <v>4</v>
      </c>
      <c r="H223" s="1">
        <v>0</v>
      </c>
      <c r="I223" s="1">
        <v>8</v>
      </c>
      <c r="J223" s="1">
        <v>5</v>
      </c>
      <c r="K223" s="1">
        <v>6</v>
      </c>
      <c r="L223" s="1">
        <v>3</v>
      </c>
      <c r="M223" s="1">
        <v>75</v>
      </c>
      <c r="N223" s="1">
        <v>0</v>
      </c>
      <c r="O223" s="1">
        <v>113</v>
      </c>
      <c r="P223" s="1">
        <v>1412</v>
      </c>
      <c r="Q223" s="1">
        <v>1725</v>
      </c>
      <c r="R223" s="1">
        <f t="shared" si="3"/>
        <v>1793</v>
      </c>
    </row>
    <row r="224" spans="1:18" x14ac:dyDescent="0.35">
      <c r="A224" s="2">
        <v>214</v>
      </c>
      <c r="C224" s="1" t="s">
        <v>9</v>
      </c>
      <c r="D224" s="1" t="s">
        <v>7</v>
      </c>
      <c r="E224" s="1">
        <v>3</v>
      </c>
      <c r="F224" s="1">
        <v>72</v>
      </c>
      <c r="G224" s="1">
        <v>0</v>
      </c>
      <c r="H224" s="1">
        <v>0</v>
      </c>
      <c r="I224" s="1">
        <v>9</v>
      </c>
      <c r="J224" s="1">
        <v>4</v>
      </c>
      <c r="K224" s="1">
        <v>0</v>
      </c>
      <c r="L224" s="1">
        <v>0</v>
      </c>
      <c r="M224" s="1">
        <v>76</v>
      </c>
      <c r="N224" s="1">
        <v>0</v>
      </c>
      <c r="O224" s="1">
        <v>34</v>
      </c>
      <c r="P224" s="1">
        <v>409</v>
      </c>
      <c r="Q224" s="1">
        <v>576</v>
      </c>
      <c r="R224" s="1">
        <f t="shared" si="3"/>
        <v>607</v>
      </c>
    </row>
    <row r="225" spans="1:18" x14ac:dyDescent="0.35">
      <c r="A225" s="2">
        <v>215</v>
      </c>
      <c r="D225" s="1" t="s">
        <v>8</v>
      </c>
      <c r="E225" s="1">
        <v>8</v>
      </c>
      <c r="F225" s="1">
        <v>86</v>
      </c>
      <c r="G225" s="1">
        <v>0</v>
      </c>
      <c r="H225" s="1">
        <v>0</v>
      </c>
      <c r="I225" s="1">
        <v>3</v>
      </c>
      <c r="J225" s="1">
        <v>3</v>
      </c>
      <c r="K225" s="1">
        <v>3</v>
      </c>
      <c r="L225" s="1">
        <v>0</v>
      </c>
      <c r="M225" s="1">
        <v>138</v>
      </c>
      <c r="N225" s="1">
        <v>0</v>
      </c>
      <c r="O225" s="1">
        <v>61</v>
      </c>
      <c r="P225" s="1">
        <v>314</v>
      </c>
      <c r="Q225" s="1">
        <v>531</v>
      </c>
      <c r="R225" s="1">
        <f t="shared" si="3"/>
        <v>616</v>
      </c>
    </row>
    <row r="226" spans="1:18" x14ac:dyDescent="0.35">
      <c r="A226" s="2">
        <v>216</v>
      </c>
      <c r="D226" s="1" t="s">
        <v>4</v>
      </c>
      <c r="E226" s="1">
        <v>10</v>
      </c>
      <c r="F226" s="1">
        <v>159</v>
      </c>
      <c r="G226" s="1">
        <v>3</v>
      </c>
      <c r="H226" s="1">
        <v>0</v>
      </c>
      <c r="I226" s="1">
        <v>11</v>
      </c>
      <c r="J226" s="1">
        <v>3</v>
      </c>
      <c r="K226" s="1">
        <v>3</v>
      </c>
      <c r="L226" s="1">
        <v>0</v>
      </c>
      <c r="M226" s="1">
        <v>218</v>
      </c>
      <c r="N226" s="1">
        <v>0</v>
      </c>
      <c r="O226" s="1">
        <v>96</v>
      </c>
      <c r="P226" s="1">
        <v>718</v>
      </c>
      <c r="Q226" s="1">
        <v>1111</v>
      </c>
      <c r="R226" s="1">
        <f t="shared" si="3"/>
        <v>1221</v>
      </c>
    </row>
    <row r="227" spans="1:18" x14ac:dyDescent="0.35">
      <c r="A227" s="2">
        <v>217</v>
      </c>
      <c r="C227" s="1" t="s">
        <v>10</v>
      </c>
      <c r="D227" s="1" t="s">
        <v>7</v>
      </c>
      <c r="E227" s="1">
        <v>320</v>
      </c>
      <c r="F227" s="1">
        <v>277</v>
      </c>
      <c r="G227" s="1">
        <v>80</v>
      </c>
      <c r="H227" s="1">
        <v>8</v>
      </c>
      <c r="I227" s="1">
        <v>189</v>
      </c>
      <c r="J227" s="1">
        <v>144</v>
      </c>
      <c r="K227" s="1">
        <v>28</v>
      </c>
      <c r="L227" s="1">
        <v>96</v>
      </c>
      <c r="M227" s="1">
        <v>459</v>
      </c>
      <c r="N227" s="1">
        <v>35</v>
      </c>
      <c r="O227" s="1">
        <v>308</v>
      </c>
      <c r="P227" s="1">
        <v>1457</v>
      </c>
      <c r="Q227" s="1">
        <v>2637</v>
      </c>
      <c r="R227" s="1">
        <f t="shared" si="3"/>
        <v>3401</v>
      </c>
    </row>
    <row r="228" spans="1:18" x14ac:dyDescent="0.35">
      <c r="A228" s="2">
        <v>218</v>
      </c>
      <c r="D228" s="1" t="s">
        <v>8</v>
      </c>
      <c r="E228" s="1">
        <v>513</v>
      </c>
      <c r="F228" s="1">
        <v>436</v>
      </c>
      <c r="G228" s="1">
        <v>124</v>
      </c>
      <c r="H228" s="1">
        <v>3</v>
      </c>
      <c r="I228" s="1">
        <v>164</v>
      </c>
      <c r="J228" s="1">
        <v>81</v>
      </c>
      <c r="K228" s="1">
        <v>15</v>
      </c>
      <c r="L228" s="1">
        <v>113</v>
      </c>
      <c r="M228" s="1">
        <v>718</v>
      </c>
      <c r="N228" s="1">
        <v>41</v>
      </c>
      <c r="O228" s="1">
        <v>417</v>
      </c>
      <c r="P228" s="1">
        <v>1354</v>
      </c>
      <c r="Q228" s="1">
        <v>2854</v>
      </c>
      <c r="R228" s="1">
        <f t="shared" si="3"/>
        <v>3979</v>
      </c>
    </row>
    <row r="229" spans="1:18" x14ac:dyDescent="0.35">
      <c r="A229" s="2">
        <v>219</v>
      </c>
      <c r="D229" s="1" t="s">
        <v>4</v>
      </c>
      <c r="E229" s="1">
        <v>834</v>
      </c>
      <c r="F229" s="1">
        <v>709</v>
      </c>
      <c r="G229" s="1">
        <v>204</v>
      </c>
      <c r="H229" s="1">
        <v>8</v>
      </c>
      <c r="I229" s="1">
        <v>358</v>
      </c>
      <c r="J229" s="1">
        <v>226</v>
      </c>
      <c r="K229" s="1">
        <v>44</v>
      </c>
      <c r="L229" s="1">
        <v>211</v>
      </c>
      <c r="M229" s="1">
        <v>1175</v>
      </c>
      <c r="N229" s="1">
        <v>74</v>
      </c>
      <c r="O229" s="1">
        <v>722</v>
      </c>
      <c r="P229" s="1">
        <v>2808</v>
      </c>
      <c r="Q229" s="1">
        <v>5491</v>
      </c>
      <c r="R229" s="1">
        <f t="shared" si="3"/>
        <v>7373</v>
      </c>
    </row>
    <row r="230" spans="1:18" x14ac:dyDescent="0.35">
      <c r="A230" s="2">
        <v>220</v>
      </c>
      <c r="C230" s="1" t="s">
        <v>11</v>
      </c>
      <c r="D230" s="1" t="s">
        <v>7</v>
      </c>
      <c r="E230" s="1">
        <v>547</v>
      </c>
      <c r="F230" s="1">
        <v>161</v>
      </c>
      <c r="G230" s="1">
        <v>215</v>
      </c>
      <c r="H230" s="1">
        <v>65</v>
      </c>
      <c r="I230" s="1">
        <v>346</v>
      </c>
      <c r="J230" s="1">
        <v>452</v>
      </c>
      <c r="K230" s="1">
        <v>52</v>
      </c>
      <c r="L230" s="1">
        <v>212</v>
      </c>
      <c r="M230" s="1">
        <v>168</v>
      </c>
      <c r="N230" s="1">
        <v>108</v>
      </c>
      <c r="O230" s="1">
        <v>204</v>
      </c>
      <c r="P230" s="1">
        <v>542</v>
      </c>
      <c r="Q230" s="1">
        <v>1861</v>
      </c>
      <c r="R230" s="1">
        <f t="shared" si="3"/>
        <v>3072</v>
      </c>
    </row>
    <row r="231" spans="1:18" x14ac:dyDescent="0.35">
      <c r="A231" s="2">
        <v>221</v>
      </c>
      <c r="D231" s="1" t="s">
        <v>8</v>
      </c>
      <c r="E231" s="1">
        <v>845</v>
      </c>
      <c r="F231" s="1">
        <v>257</v>
      </c>
      <c r="G231" s="1">
        <v>190</v>
      </c>
      <c r="H231" s="1">
        <v>82</v>
      </c>
      <c r="I231" s="1">
        <v>292</v>
      </c>
      <c r="J231" s="1">
        <v>249</v>
      </c>
      <c r="K231" s="1">
        <v>48</v>
      </c>
      <c r="L231" s="1">
        <v>205</v>
      </c>
      <c r="M231" s="1">
        <v>250</v>
      </c>
      <c r="N231" s="1">
        <v>72</v>
      </c>
      <c r="O231" s="1">
        <v>247</v>
      </c>
      <c r="P231" s="1">
        <v>558</v>
      </c>
      <c r="Q231" s="1">
        <v>1986</v>
      </c>
      <c r="R231" s="1">
        <f t="shared" si="3"/>
        <v>3295</v>
      </c>
    </row>
    <row r="232" spans="1:18" x14ac:dyDescent="0.35">
      <c r="A232" s="2">
        <v>222</v>
      </c>
      <c r="D232" s="1" t="s">
        <v>4</v>
      </c>
      <c r="E232" s="1">
        <v>1391</v>
      </c>
      <c r="F232" s="1">
        <v>418</v>
      </c>
      <c r="G232" s="1">
        <v>401</v>
      </c>
      <c r="H232" s="1">
        <v>151</v>
      </c>
      <c r="I232" s="1">
        <v>638</v>
      </c>
      <c r="J232" s="1">
        <v>701</v>
      </c>
      <c r="K232" s="1">
        <v>107</v>
      </c>
      <c r="L232" s="1">
        <v>413</v>
      </c>
      <c r="M232" s="1">
        <v>418</v>
      </c>
      <c r="N232" s="1">
        <v>178</v>
      </c>
      <c r="O232" s="1">
        <v>451</v>
      </c>
      <c r="P232" s="1">
        <v>1098</v>
      </c>
      <c r="Q232" s="1">
        <v>3850</v>
      </c>
      <c r="R232" s="1">
        <f t="shared" si="3"/>
        <v>6365</v>
      </c>
    </row>
    <row r="233" spans="1:18" x14ac:dyDescent="0.35">
      <c r="A233" s="2">
        <v>223</v>
      </c>
      <c r="C233" s="1" t="s">
        <v>4</v>
      </c>
      <c r="D233" s="1" t="s">
        <v>7</v>
      </c>
      <c r="E233" s="1">
        <v>872</v>
      </c>
      <c r="F233" s="1">
        <v>605</v>
      </c>
      <c r="G233" s="1">
        <v>300</v>
      </c>
      <c r="H233" s="1">
        <v>74</v>
      </c>
      <c r="I233" s="1">
        <v>548</v>
      </c>
      <c r="J233" s="1">
        <v>600</v>
      </c>
      <c r="K233" s="1">
        <v>89</v>
      </c>
      <c r="L233" s="1">
        <v>319</v>
      </c>
      <c r="M233" s="1">
        <v>742</v>
      </c>
      <c r="N233" s="1">
        <v>146</v>
      </c>
      <c r="O233" s="1">
        <v>624</v>
      </c>
      <c r="P233" s="1">
        <v>3107</v>
      </c>
      <c r="Q233" s="1">
        <v>5959</v>
      </c>
      <c r="R233" s="1">
        <f t="shared" si="3"/>
        <v>8026</v>
      </c>
    </row>
    <row r="234" spans="1:18" x14ac:dyDescent="0.35">
      <c r="A234" s="2">
        <v>224</v>
      </c>
      <c r="D234" s="1" t="s">
        <v>8</v>
      </c>
      <c r="E234" s="1">
        <v>1361</v>
      </c>
      <c r="F234" s="1">
        <v>840</v>
      </c>
      <c r="G234" s="1">
        <v>314</v>
      </c>
      <c r="H234" s="1">
        <v>88</v>
      </c>
      <c r="I234" s="1">
        <v>468</v>
      </c>
      <c r="J234" s="1">
        <v>337</v>
      </c>
      <c r="K234" s="1">
        <v>71</v>
      </c>
      <c r="L234" s="1">
        <v>318</v>
      </c>
      <c r="M234" s="1">
        <v>1140</v>
      </c>
      <c r="N234" s="1">
        <v>111</v>
      </c>
      <c r="O234" s="1">
        <v>764</v>
      </c>
      <c r="P234" s="1">
        <v>2937</v>
      </c>
      <c r="Q234" s="1">
        <v>6210</v>
      </c>
      <c r="R234" s="1">
        <f t="shared" si="3"/>
        <v>8749</v>
      </c>
    </row>
    <row r="235" spans="1:18" x14ac:dyDescent="0.35">
      <c r="A235" s="2">
        <v>225</v>
      </c>
      <c r="D235" s="1" t="s">
        <v>4</v>
      </c>
      <c r="E235" s="1">
        <v>2240</v>
      </c>
      <c r="F235" s="1">
        <v>1446</v>
      </c>
      <c r="G235" s="1">
        <v>611</v>
      </c>
      <c r="H235" s="1">
        <v>161</v>
      </c>
      <c r="I235" s="1">
        <v>1018</v>
      </c>
      <c r="J235" s="1">
        <v>936</v>
      </c>
      <c r="K235" s="1">
        <v>157</v>
      </c>
      <c r="L235" s="1">
        <v>633</v>
      </c>
      <c r="M235" s="1">
        <v>1880</v>
      </c>
      <c r="N235" s="1">
        <v>257</v>
      </c>
      <c r="O235" s="1">
        <v>1386</v>
      </c>
      <c r="P235" s="1">
        <v>6042</v>
      </c>
      <c r="Q235" s="1">
        <v>12172</v>
      </c>
      <c r="R235" s="1">
        <f t="shared" si="3"/>
        <v>16767</v>
      </c>
    </row>
    <row r="236" spans="1:18" x14ac:dyDescent="0.35">
      <c r="A236" s="2">
        <v>226</v>
      </c>
      <c r="B236" s="1" t="s">
        <v>26</v>
      </c>
      <c r="C236" s="1" t="s">
        <v>6</v>
      </c>
      <c r="D236" s="1" t="s">
        <v>7</v>
      </c>
      <c r="E236" s="1">
        <v>0</v>
      </c>
      <c r="F236" s="1">
        <v>143</v>
      </c>
      <c r="G236" s="1">
        <v>0</v>
      </c>
      <c r="H236" s="1">
        <v>0</v>
      </c>
      <c r="I236" s="1">
        <v>0</v>
      </c>
      <c r="J236" s="1">
        <v>4</v>
      </c>
      <c r="K236" s="1">
        <v>5</v>
      </c>
      <c r="L236" s="1">
        <v>0</v>
      </c>
      <c r="M236" s="1">
        <v>42</v>
      </c>
      <c r="N236" s="1">
        <v>0</v>
      </c>
      <c r="O236" s="1">
        <v>83</v>
      </c>
      <c r="P236" s="1">
        <v>1508</v>
      </c>
      <c r="Q236" s="1">
        <v>1754</v>
      </c>
      <c r="R236" s="1">
        <f t="shared" si="3"/>
        <v>1785</v>
      </c>
    </row>
    <row r="237" spans="1:18" x14ac:dyDescent="0.35">
      <c r="A237" s="2">
        <v>227</v>
      </c>
      <c r="D237" s="1" t="s">
        <v>8</v>
      </c>
      <c r="E237" s="1">
        <v>0</v>
      </c>
      <c r="F237" s="1">
        <v>86</v>
      </c>
      <c r="G237" s="1">
        <v>0</v>
      </c>
      <c r="H237" s="1">
        <v>0</v>
      </c>
      <c r="I237" s="1">
        <v>4</v>
      </c>
      <c r="J237" s="1">
        <v>0</v>
      </c>
      <c r="K237" s="1">
        <v>5</v>
      </c>
      <c r="L237" s="1">
        <v>0</v>
      </c>
      <c r="M237" s="1">
        <v>26</v>
      </c>
      <c r="N237" s="1">
        <v>0</v>
      </c>
      <c r="O237" s="1">
        <v>62</v>
      </c>
      <c r="P237" s="1">
        <v>1453</v>
      </c>
      <c r="Q237" s="1">
        <v>1613</v>
      </c>
      <c r="R237" s="1">
        <f t="shared" si="3"/>
        <v>1636</v>
      </c>
    </row>
    <row r="238" spans="1:18" x14ac:dyDescent="0.35">
      <c r="A238" s="2">
        <v>228</v>
      </c>
      <c r="D238" s="1" t="s">
        <v>4</v>
      </c>
      <c r="E238" s="1">
        <v>0</v>
      </c>
      <c r="F238" s="1">
        <v>225</v>
      </c>
      <c r="G238" s="1">
        <v>4</v>
      </c>
      <c r="H238" s="1">
        <v>0</v>
      </c>
      <c r="I238" s="1">
        <v>5</v>
      </c>
      <c r="J238" s="1">
        <v>4</v>
      </c>
      <c r="K238" s="1">
        <v>4</v>
      </c>
      <c r="L238" s="1">
        <v>0</v>
      </c>
      <c r="M238" s="1">
        <v>72</v>
      </c>
      <c r="N238" s="1">
        <v>3</v>
      </c>
      <c r="O238" s="1">
        <v>147</v>
      </c>
      <c r="P238" s="1">
        <v>2959</v>
      </c>
      <c r="Q238" s="1">
        <v>3363</v>
      </c>
      <c r="R238" s="1">
        <f t="shared" si="3"/>
        <v>3423</v>
      </c>
    </row>
    <row r="239" spans="1:18" x14ac:dyDescent="0.35">
      <c r="A239" s="2">
        <v>229</v>
      </c>
      <c r="C239" s="1" t="s">
        <v>9</v>
      </c>
      <c r="D239" s="1" t="s">
        <v>7</v>
      </c>
      <c r="E239" s="1">
        <v>3</v>
      </c>
      <c r="F239" s="1">
        <v>93</v>
      </c>
      <c r="G239" s="1">
        <v>0</v>
      </c>
      <c r="H239" s="1">
        <v>0</v>
      </c>
      <c r="I239" s="1">
        <v>5</v>
      </c>
      <c r="J239" s="1">
        <v>4</v>
      </c>
      <c r="K239" s="1">
        <v>0</v>
      </c>
      <c r="L239" s="1">
        <v>0</v>
      </c>
      <c r="M239" s="1">
        <v>79</v>
      </c>
      <c r="N239" s="1">
        <v>0</v>
      </c>
      <c r="O239" s="1">
        <v>51</v>
      </c>
      <c r="P239" s="1">
        <v>878</v>
      </c>
      <c r="Q239" s="1">
        <v>1084</v>
      </c>
      <c r="R239" s="1">
        <f t="shared" si="3"/>
        <v>1113</v>
      </c>
    </row>
    <row r="240" spans="1:18" x14ac:dyDescent="0.35">
      <c r="A240" s="2">
        <v>230</v>
      </c>
      <c r="D240" s="1" t="s">
        <v>8</v>
      </c>
      <c r="E240" s="1">
        <v>3</v>
      </c>
      <c r="F240" s="1">
        <v>108</v>
      </c>
      <c r="G240" s="1">
        <v>4</v>
      </c>
      <c r="H240" s="1">
        <v>0</v>
      </c>
      <c r="I240" s="1">
        <v>7</v>
      </c>
      <c r="J240" s="1">
        <v>4</v>
      </c>
      <c r="K240" s="1">
        <v>0</v>
      </c>
      <c r="L240" s="1">
        <v>0</v>
      </c>
      <c r="M240" s="1">
        <v>150</v>
      </c>
      <c r="N240" s="1">
        <v>0</v>
      </c>
      <c r="O240" s="1">
        <v>49</v>
      </c>
      <c r="P240" s="1">
        <v>691</v>
      </c>
      <c r="Q240" s="1">
        <v>952</v>
      </c>
      <c r="R240" s="1">
        <f t="shared" si="3"/>
        <v>1016</v>
      </c>
    </row>
    <row r="241" spans="1:18" x14ac:dyDescent="0.35">
      <c r="A241" s="2">
        <v>231</v>
      </c>
      <c r="D241" s="1" t="s">
        <v>4</v>
      </c>
      <c r="E241" s="1">
        <v>7</v>
      </c>
      <c r="F241" s="1">
        <v>195</v>
      </c>
      <c r="G241" s="1">
        <v>4</v>
      </c>
      <c r="H241" s="1">
        <v>0</v>
      </c>
      <c r="I241" s="1">
        <v>10</v>
      </c>
      <c r="J241" s="1">
        <v>13</v>
      </c>
      <c r="K241" s="1">
        <v>0</v>
      </c>
      <c r="L241" s="1">
        <v>3</v>
      </c>
      <c r="M241" s="1">
        <v>229</v>
      </c>
      <c r="N241" s="1">
        <v>0</v>
      </c>
      <c r="O241" s="1">
        <v>106</v>
      </c>
      <c r="P241" s="1">
        <v>1566</v>
      </c>
      <c r="Q241" s="1">
        <v>2036</v>
      </c>
      <c r="R241" s="1">
        <f t="shared" si="3"/>
        <v>2133</v>
      </c>
    </row>
    <row r="242" spans="1:18" x14ac:dyDescent="0.35">
      <c r="A242" s="2">
        <v>232</v>
      </c>
      <c r="C242" s="1" t="s">
        <v>10</v>
      </c>
      <c r="D242" s="1" t="s">
        <v>7</v>
      </c>
      <c r="E242" s="1">
        <v>375</v>
      </c>
      <c r="F242" s="1">
        <v>419</v>
      </c>
      <c r="G242" s="1">
        <v>97</v>
      </c>
      <c r="H242" s="1">
        <v>5</v>
      </c>
      <c r="I242" s="1">
        <v>241</v>
      </c>
      <c r="J242" s="1">
        <v>184</v>
      </c>
      <c r="K242" s="1">
        <v>31</v>
      </c>
      <c r="L242" s="1">
        <v>72</v>
      </c>
      <c r="M242" s="1">
        <v>571</v>
      </c>
      <c r="N242" s="1">
        <v>53</v>
      </c>
      <c r="O242" s="1">
        <v>362</v>
      </c>
      <c r="P242" s="1">
        <v>3311</v>
      </c>
      <c r="Q242" s="1">
        <v>4991</v>
      </c>
      <c r="R242" s="1">
        <f t="shared" si="3"/>
        <v>5721</v>
      </c>
    </row>
    <row r="243" spans="1:18" x14ac:dyDescent="0.35">
      <c r="A243" s="2">
        <v>233</v>
      </c>
      <c r="D243" s="1" t="s">
        <v>8</v>
      </c>
      <c r="E243" s="1">
        <v>555</v>
      </c>
      <c r="F243" s="1">
        <v>609</v>
      </c>
      <c r="G243" s="1">
        <v>139</v>
      </c>
      <c r="H243" s="1">
        <v>0</v>
      </c>
      <c r="I243" s="1">
        <v>180</v>
      </c>
      <c r="J243" s="1">
        <v>80</v>
      </c>
      <c r="K243" s="1">
        <v>34</v>
      </c>
      <c r="L243" s="1">
        <v>92</v>
      </c>
      <c r="M243" s="1">
        <v>770</v>
      </c>
      <c r="N243" s="1">
        <v>40</v>
      </c>
      <c r="O243" s="1">
        <v>536</v>
      </c>
      <c r="P243" s="1">
        <v>3063</v>
      </c>
      <c r="Q243" s="1">
        <v>5074</v>
      </c>
      <c r="R243" s="1">
        <f t="shared" si="3"/>
        <v>6098</v>
      </c>
    </row>
    <row r="244" spans="1:18" x14ac:dyDescent="0.35">
      <c r="A244" s="2">
        <v>234</v>
      </c>
      <c r="D244" s="1" t="s">
        <v>4</v>
      </c>
      <c r="E244" s="1">
        <v>928</v>
      </c>
      <c r="F244" s="1">
        <v>1028</v>
      </c>
      <c r="G244" s="1">
        <v>235</v>
      </c>
      <c r="H244" s="1">
        <v>7</v>
      </c>
      <c r="I244" s="1">
        <v>415</v>
      </c>
      <c r="J244" s="1">
        <v>264</v>
      </c>
      <c r="K244" s="1">
        <v>67</v>
      </c>
      <c r="L244" s="1">
        <v>163</v>
      </c>
      <c r="M244" s="1">
        <v>1347</v>
      </c>
      <c r="N244" s="1">
        <v>88</v>
      </c>
      <c r="O244" s="1">
        <v>898</v>
      </c>
      <c r="P244" s="1">
        <v>6374</v>
      </c>
      <c r="Q244" s="1">
        <v>10065</v>
      </c>
      <c r="R244" s="1">
        <f t="shared" si="3"/>
        <v>11814</v>
      </c>
    </row>
    <row r="245" spans="1:18" x14ac:dyDescent="0.35">
      <c r="A245" s="2">
        <v>235</v>
      </c>
      <c r="C245" s="1" t="s">
        <v>11</v>
      </c>
      <c r="D245" s="1" t="s">
        <v>7</v>
      </c>
      <c r="E245" s="1">
        <v>538</v>
      </c>
      <c r="F245" s="1">
        <v>171</v>
      </c>
      <c r="G245" s="1">
        <v>274</v>
      </c>
      <c r="H245" s="1">
        <v>79</v>
      </c>
      <c r="I245" s="1">
        <v>352</v>
      </c>
      <c r="J245" s="1">
        <v>468</v>
      </c>
      <c r="K245" s="1">
        <v>86</v>
      </c>
      <c r="L245" s="1">
        <v>167</v>
      </c>
      <c r="M245" s="1">
        <v>164</v>
      </c>
      <c r="N245" s="1">
        <v>113</v>
      </c>
      <c r="O245" s="1">
        <v>229</v>
      </c>
      <c r="P245" s="1">
        <v>808</v>
      </c>
      <c r="Q245" s="1">
        <v>2324</v>
      </c>
      <c r="R245" s="1">
        <f t="shared" si="3"/>
        <v>3449</v>
      </c>
    </row>
    <row r="246" spans="1:18" x14ac:dyDescent="0.35">
      <c r="A246" s="2">
        <v>236</v>
      </c>
      <c r="D246" s="1" t="s">
        <v>8</v>
      </c>
      <c r="E246" s="1">
        <v>944</v>
      </c>
      <c r="F246" s="1">
        <v>279</v>
      </c>
      <c r="G246" s="1">
        <v>246</v>
      </c>
      <c r="H246" s="1">
        <v>108</v>
      </c>
      <c r="I246" s="1">
        <v>320</v>
      </c>
      <c r="J246" s="1">
        <v>295</v>
      </c>
      <c r="K246" s="1">
        <v>98</v>
      </c>
      <c r="L246" s="1">
        <v>167</v>
      </c>
      <c r="M246" s="1">
        <v>232</v>
      </c>
      <c r="N246" s="1">
        <v>80</v>
      </c>
      <c r="O246" s="1">
        <v>304</v>
      </c>
      <c r="P246" s="1">
        <v>871</v>
      </c>
      <c r="Q246" s="1">
        <v>2579</v>
      </c>
      <c r="R246" s="1">
        <f t="shared" si="3"/>
        <v>3944</v>
      </c>
    </row>
    <row r="247" spans="1:18" x14ac:dyDescent="0.35">
      <c r="A247" s="2">
        <v>237</v>
      </c>
      <c r="D247" s="1" t="s">
        <v>4</v>
      </c>
      <c r="E247" s="1">
        <v>1483</v>
      </c>
      <c r="F247" s="1">
        <v>454</v>
      </c>
      <c r="G247" s="1">
        <v>523</v>
      </c>
      <c r="H247" s="1">
        <v>188</v>
      </c>
      <c r="I247" s="1">
        <v>676</v>
      </c>
      <c r="J247" s="1">
        <v>765</v>
      </c>
      <c r="K247" s="1">
        <v>179</v>
      </c>
      <c r="L247" s="1">
        <v>333</v>
      </c>
      <c r="M247" s="1">
        <v>399</v>
      </c>
      <c r="N247" s="1">
        <v>196</v>
      </c>
      <c r="O247" s="1">
        <v>533</v>
      </c>
      <c r="P247" s="1">
        <v>1677</v>
      </c>
      <c r="Q247" s="1">
        <v>4906</v>
      </c>
      <c r="R247" s="1">
        <f t="shared" si="3"/>
        <v>7406</v>
      </c>
    </row>
    <row r="248" spans="1:18" x14ac:dyDescent="0.35">
      <c r="A248" s="2">
        <v>238</v>
      </c>
      <c r="C248" s="1" t="s">
        <v>4</v>
      </c>
      <c r="D248" s="1" t="s">
        <v>7</v>
      </c>
      <c r="E248" s="1">
        <v>917</v>
      </c>
      <c r="F248" s="1">
        <v>825</v>
      </c>
      <c r="G248" s="1">
        <v>374</v>
      </c>
      <c r="H248" s="1">
        <v>89</v>
      </c>
      <c r="I248" s="1">
        <v>602</v>
      </c>
      <c r="J248" s="1">
        <v>666</v>
      </c>
      <c r="K248" s="1">
        <v>116</v>
      </c>
      <c r="L248" s="1">
        <v>244</v>
      </c>
      <c r="M248" s="1">
        <v>859</v>
      </c>
      <c r="N248" s="1">
        <v>162</v>
      </c>
      <c r="O248" s="1">
        <v>727</v>
      </c>
      <c r="P248" s="1">
        <v>6508</v>
      </c>
      <c r="Q248" s="1">
        <v>10154</v>
      </c>
      <c r="R248" s="1">
        <f t="shared" si="3"/>
        <v>12089</v>
      </c>
    </row>
    <row r="249" spans="1:18" x14ac:dyDescent="0.35">
      <c r="A249" s="2">
        <v>239</v>
      </c>
      <c r="D249" s="1" t="s">
        <v>8</v>
      </c>
      <c r="E249" s="1">
        <v>1495</v>
      </c>
      <c r="F249" s="1">
        <v>1078</v>
      </c>
      <c r="G249" s="1">
        <v>393</v>
      </c>
      <c r="H249" s="1">
        <v>110</v>
      </c>
      <c r="I249" s="1">
        <v>510</v>
      </c>
      <c r="J249" s="1">
        <v>381</v>
      </c>
      <c r="K249" s="1">
        <v>128</v>
      </c>
      <c r="L249" s="1">
        <v>258</v>
      </c>
      <c r="M249" s="1">
        <v>1188</v>
      </c>
      <c r="N249" s="1">
        <v>117</v>
      </c>
      <c r="O249" s="1">
        <v>953</v>
      </c>
      <c r="P249" s="1">
        <v>6075</v>
      </c>
      <c r="Q249" s="1">
        <v>10218</v>
      </c>
      <c r="R249" s="1">
        <f t="shared" si="3"/>
        <v>12686</v>
      </c>
    </row>
    <row r="250" spans="1:18" x14ac:dyDescent="0.35">
      <c r="A250" s="2">
        <v>240</v>
      </c>
      <c r="D250" s="1" t="s">
        <v>4</v>
      </c>
      <c r="E250" s="1">
        <v>2414</v>
      </c>
      <c r="F250" s="1">
        <v>1901</v>
      </c>
      <c r="G250" s="1">
        <v>764</v>
      </c>
      <c r="H250" s="1">
        <v>196</v>
      </c>
      <c r="I250" s="1">
        <v>1111</v>
      </c>
      <c r="J250" s="1">
        <v>1045</v>
      </c>
      <c r="K250" s="1">
        <v>249</v>
      </c>
      <c r="L250" s="1">
        <v>499</v>
      </c>
      <c r="M250" s="1">
        <v>2046</v>
      </c>
      <c r="N250" s="1">
        <v>281</v>
      </c>
      <c r="O250" s="1">
        <v>1679</v>
      </c>
      <c r="P250" s="1">
        <v>12579</v>
      </c>
      <c r="Q250" s="1">
        <v>20369</v>
      </c>
      <c r="R250" s="1">
        <f t="shared" si="3"/>
        <v>24764</v>
      </c>
    </row>
    <row r="251" spans="1:18" x14ac:dyDescent="0.35">
      <c r="A251" s="2">
        <v>241</v>
      </c>
      <c r="B251" s="1" t="s">
        <v>27</v>
      </c>
      <c r="C251" s="1" t="s">
        <v>6</v>
      </c>
      <c r="D251" s="1" t="s">
        <v>7</v>
      </c>
      <c r="E251" s="1">
        <v>0</v>
      </c>
      <c r="F251" s="1">
        <v>106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35</v>
      </c>
      <c r="N251" s="1">
        <v>0</v>
      </c>
      <c r="O251" s="1">
        <v>75</v>
      </c>
      <c r="P251" s="1">
        <v>1057</v>
      </c>
      <c r="Q251" s="1">
        <v>1248</v>
      </c>
      <c r="R251" s="1">
        <f t="shared" si="3"/>
        <v>1273</v>
      </c>
    </row>
    <row r="252" spans="1:18" x14ac:dyDescent="0.35">
      <c r="A252" s="2">
        <v>242</v>
      </c>
      <c r="D252" s="1" t="s">
        <v>8</v>
      </c>
      <c r="E252" s="1">
        <v>0</v>
      </c>
      <c r="F252" s="1">
        <v>83</v>
      </c>
      <c r="G252" s="1">
        <v>0</v>
      </c>
      <c r="H252" s="1">
        <v>0</v>
      </c>
      <c r="I252" s="1">
        <v>3</v>
      </c>
      <c r="J252" s="1">
        <v>0</v>
      </c>
      <c r="K252" s="1">
        <v>0</v>
      </c>
      <c r="L252" s="1">
        <v>0</v>
      </c>
      <c r="M252" s="1">
        <v>21</v>
      </c>
      <c r="N252" s="1">
        <v>0</v>
      </c>
      <c r="O252" s="1">
        <v>37</v>
      </c>
      <c r="P252" s="1">
        <v>1051</v>
      </c>
      <c r="Q252" s="1">
        <v>1189</v>
      </c>
      <c r="R252" s="1">
        <f t="shared" si="3"/>
        <v>1195</v>
      </c>
    </row>
    <row r="253" spans="1:18" x14ac:dyDescent="0.35">
      <c r="A253" s="2">
        <v>243</v>
      </c>
      <c r="D253" s="1" t="s">
        <v>4</v>
      </c>
      <c r="E253" s="1">
        <v>0</v>
      </c>
      <c r="F253" s="1">
        <v>190</v>
      </c>
      <c r="G253" s="1">
        <v>0</v>
      </c>
      <c r="H253" s="1">
        <v>0</v>
      </c>
      <c r="I253" s="1">
        <v>3</v>
      </c>
      <c r="J253" s="1">
        <v>5</v>
      </c>
      <c r="K253" s="1">
        <v>0</v>
      </c>
      <c r="L253" s="1">
        <v>6</v>
      </c>
      <c r="M253" s="1">
        <v>62</v>
      </c>
      <c r="N253" s="1">
        <v>0</v>
      </c>
      <c r="O253" s="1">
        <v>111</v>
      </c>
      <c r="P253" s="1">
        <v>2116</v>
      </c>
      <c r="Q253" s="1">
        <v>2441</v>
      </c>
      <c r="R253" s="1">
        <f t="shared" si="3"/>
        <v>2493</v>
      </c>
    </row>
    <row r="254" spans="1:18" x14ac:dyDescent="0.35">
      <c r="A254" s="2">
        <v>244</v>
      </c>
      <c r="C254" s="1" t="s">
        <v>9</v>
      </c>
      <c r="D254" s="1" t="s">
        <v>7</v>
      </c>
      <c r="E254" s="1">
        <v>3</v>
      </c>
      <c r="F254" s="1">
        <v>66</v>
      </c>
      <c r="G254" s="1">
        <v>4</v>
      </c>
      <c r="H254" s="1">
        <v>0</v>
      </c>
      <c r="I254" s="1">
        <v>3</v>
      </c>
      <c r="J254" s="1">
        <v>6</v>
      </c>
      <c r="K254" s="1">
        <v>0</v>
      </c>
      <c r="L254" s="1">
        <v>0</v>
      </c>
      <c r="M254" s="1">
        <v>52</v>
      </c>
      <c r="N254" s="1">
        <v>0</v>
      </c>
      <c r="O254" s="1">
        <v>39</v>
      </c>
      <c r="P254" s="1">
        <v>631</v>
      </c>
      <c r="Q254" s="1">
        <v>792</v>
      </c>
      <c r="R254" s="1">
        <f t="shared" si="3"/>
        <v>804</v>
      </c>
    </row>
    <row r="255" spans="1:18" x14ac:dyDescent="0.35">
      <c r="A255" s="2">
        <v>245</v>
      </c>
      <c r="D255" s="1" t="s">
        <v>8</v>
      </c>
      <c r="E255" s="1">
        <v>4</v>
      </c>
      <c r="F255" s="1">
        <v>89</v>
      </c>
      <c r="G255" s="1">
        <v>3</v>
      </c>
      <c r="H255" s="1">
        <v>0</v>
      </c>
      <c r="I255" s="1">
        <v>5</v>
      </c>
      <c r="J255" s="1">
        <v>0</v>
      </c>
      <c r="K255" s="1">
        <v>0</v>
      </c>
      <c r="L255" s="1">
        <v>0</v>
      </c>
      <c r="M255" s="1">
        <v>104</v>
      </c>
      <c r="N255" s="1">
        <v>0</v>
      </c>
      <c r="O255" s="1">
        <v>40</v>
      </c>
      <c r="P255" s="1">
        <v>478</v>
      </c>
      <c r="Q255" s="1">
        <v>680</v>
      </c>
      <c r="R255" s="1">
        <f t="shared" si="3"/>
        <v>723</v>
      </c>
    </row>
    <row r="256" spans="1:18" x14ac:dyDescent="0.35">
      <c r="A256" s="2">
        <v>246</v>
      </c>
      <c r="D256" s="1" t="s">
        <v>4</v>
      </c>
      <c r="E256" s="1">
        <v>13</v>
      </c>
      <c r="F256" s="1">
        <v>152</v>
      </c>
      <c r="G256" s="1">
        <v>7</v>
      </c>
      <c r="H256" s="1">
        <v>0</v>
      </c>
      <c r="I256" s="1">
        <v>9</v>
      </c>
      <c r="J256" s="1">
        <v>6</v>
      </c>
      <c r="K256" s="1">
        <v>0</v>
      </c>
      <c r="L256" s="1">
        <v>3</v>
      </c>
      <c r="M256" s="1">
        <v>156</v>
      </c>
      <c r="N256" s="1">
        <v>0</v>
      </c>
      <c r="O256" s="1">
        <v>78</v>
      </c>
      <c r="P256" s="1">
        <v>1117</v>
      </c>
      <c r="Q256" s="1">
        <v>1479</v>
      </c>
      <c r="R256" s="1">
        <f t="shared" si="3"/>
        <v>1541</v>
      </c>
    </row>
    <row r="257" spans="1:18" x14ac:dyDescent="0.35">
      <c r="A257" s="2">
        <v>247</v>
      </c>
      <c r="C257" s="1" t="s">
        <v>10</v>
      </c>
      <c r="D257" s="1" t="s">
        <v>7</v>
      </c>
      <c r="E257" s="1">
        <v>283</v>
      </c>
      <c r="F257" s="1">
        <v>322</v>
      </c>
      <c r="G257" s="1">
        <v>79</v>
      </c>
      <c r="H257" s="1">
        <v>4</v>
      </c>
      <c r="I257" s="1">
        <v>187</v>
      </c>
      <c r="J257" s="1">
        <v>136</v>
      </c>
      <c r="K257" s="1">
        <v>37</v>
      </c>
      <c r="L257" s="1">
        <v>74</v>
      </c>
      <c r="M257" s="1">
        <v>391</v>
      </c>
      <c r="N257" s="1">
        <v>21</v>
      </c>
      <c r="O257" s="1">
        <v>262</v>
      </c>
      <c r="P257" s="1">
        <v>2246</v>
      </c>
      <c r="Q257" s="1">
        <v>3485</v>
      </c>
      <c r="R257" s="1">
        <f t="shared" si="3"/>
        <v>4042</v>
      </c>
    </row>
    <row r="258" spans="1:18" x14ac:dyDescent="0.35">
      <c r="A258" s="2">
        <v>248</v>
      </c>
      <c r="D258" s="1" t="s">
        <v>8</v>
      </c>
      <c r="E258" s="1">
        <v>416</v>
      </c>
      <c r="F258" s="1">
        <v>499</v>
      </c>
      <c r="G258" s="1">
        <v>128</v>
      </c>
      <c r="H258" s="1">
        <v>0</v>
      </c>
      <c r="I258" s="1">
        <v>182</v>
      </c>
      <c r="J258" s="1">
        <v>91</v>
      </c>
      <c r="K258" s="1">
        <v>35</v>
      </c>
      <c r="L258" s="1">
        <v>86</v>
      </c>
      <c r="M258" s="1">
        <v>630</v>
      </c>
      <c r="N258" s="1">
        <v>30</v>
      </c>
      <c r="O258" s="1">
        <v>394</v>
      </c>
      <c r="P258" s="1">
        <v>2026</v>
      </c>
      <c r="Q258" s="1">
        <v>3578</v>
      </c>
      <c r="R258" s="1">
        <f t="shared" si="3"/>
        <v>4517</v>
      </c>
    </row>
    <row r="259" spans="1:18" x14ac:dyDescent="0.35">
      <c r="A259" s="2">
        <v>249</v>
      </c>
      <c r="D259" s="1" t="s">
        <v>4</v>
      </c>
      <c r="E259" s="1">
        <v>700</v>
      </c>
      <c r="F259" s="1">
        <v>818</v>
      </c>
      <c r="G259" s="1">
        <v>207</v>
      </c>
      <c r="H259" s="1">
        <v>3</v>
      </c>
      <c r="I259" s="1">
        <v>369</v>
      </c>
      <c r="J259" s="1">
        <v>229</v>
      </c>
      <c r="K259" s="1">
        <v>67</v>
      </c>
      <c r="L259" s="1">
        <v>157</v>
      </c>
      <c r="M259" s="1">
        <v>1019</v>
      </c>
      <c r="N259" s="1">
        <v>52</v>
      </c>
      <c r="O259" s="1">
        <v>656</v>
      </c>
      <c r="P259" s="1">
        <v>4274</v>
      </c>
      <c r="Q259" s="1">
        <v>7068</v>
      </c>
      <c r="R259" s="1">
        <f t="shared" si="3"/>
        <v>8551</v>
      </c>
    </row>
    <row r="260" spans="1:18" x14ac:dyDescent="0.35">
      <c r="A260" s="2">
        <v>250</v>
      </c>
      <c r="C260" s="1" t="s">
        <v>11</v>
      </c>
      <c r="D260" s="1" t="s">
        <v>7</v>
      </c>
      <c r="E260" s="1">
        <v>366</v>
      </c>
      <c r="F260" s="1">
        <v>138</v>
      </c>
      <c r="G260" s="1">
        <v>215</v>
      </c>
      <c r="H260" s="1">
        <v>43</v>
      </c>
      <c r="I260" s="1">
        <v>303</v>
      </c>
      <c r="J260" s="1">
        <v>374</v>
      </c>
      <c r="K260" s="1">
        <v>51</v>
      </c>
      <c r="L260" s="1">
        <v>146</v>
      </c>
      <c r="M260" s="1">
        <v>143</v>
      </c>
      <c r="N260" s="1">
        <v>98</v>
      </c>
      <c r="O260" s="1">
        <v>154</v>
      </c>
      <c r="P260" s="1">
        <v>662</v>
      </c>
      <c r="Q260" s="1">
        <v>1769</v>
      </c>
      <c r="R260" s="1">
        <f t="shared" si="3"/>
        <v>2693</v>
      </c>
    </row>
    <row r="261" spans="1:18" x14ac:dyDescent="0.35">
      <c r="A261" s="2">
        <v>251</v>
      </c>
      <c r="D261" s="1" t="s">
        <v>8</v>
      </c>
      <c r="E261" s="1">
        <v>637</v>
      </c>
      <c r="F261" s="1">
        <v>224</v>
      </c>
      <c r="G261" s="1">
        <v>170</v>
      </c>
      <c r="H261" s="1">
        <v>66</v>
      </c>
      <c r="I261" s="1">
        <v>235</v>
      </c>
      <c r="J261" s="1">
        <v>244</v>
      </c>
      <c r="K261" s="1">
        <v>58</v>
      </c>
      <c r="L261" s="1">
        <v>119</v>
      </c>
      <c r="M261" s="1">
        <v>161</v>
      </c>
      <c r="N261" s="1">
        <v>65</v>
      </c>
      <c r="O261" s="1">
        <v>221</v>
      </c>
      <c r="P261" s="1">
        <v>657</v>
      </c>
      <c r="Q261" s="1">
        <v>1849</v>
      </c>
      <c r="R261" s="1">
        <f t="shared" si="3"/>
        <v>2857</v>
      </c>
    </row>
    <row r="262" spans="1:18" x14ac:dyDescent="0.35">
      <c r="A262" s="2">
        <v>252</v>
      </c>
      <c r="D262" s="1" t="s">
        <v>4</v>
      </c>
      <c r="E262" s="1">
        <v>1006</v>
      </c>
      <c r="F262" s="1">
        <v>356</v>
      </c>
      <c r="G262" s="1">
        <v>383</v>
      </c>
      <c r="H262" s="1">
        <v>108</v>
      </c>
      <c r="I262" s="1">
        <v>539</v>
      </c>
      <c r="J262" s="1">
        <v>618</v>
      </c>
      <c r="K262" s="1">
        <v>105</v>
      </c>
      <c r="L262" s="1">
        <v>265</v>
      </c>
      <c r="M262" s="1">
        <v>303</v>
      </c>
      <c r="N262" s="1">
        <v>164</v>
      </c>
      <c r="O262" s="1">
        <v>375</v>
      </c>
      <c r="P262" s="1">
        <v>1321</v>
      </c>
      <c r="Q262" s="1">
        <v>3613</v>
      </c>
      <c r="R262" s="1">
        <f t="shared" si="3"/>
        <v>5543</v>
      </c>
    </row>
    <row r="263" spans="1:18" x14ac:dyDescent="0.35">
      <c r="A263" s="2">
        <v>253</v>
      </c>
      <c r="C263" s="1" t="s">
        <v>4</v>
      </c>
      <c r="D263" s="1" t="s">
        <v>7</v>
      </c>
      <c r="E263" s="1">
        <v>659</v>
      </c>
      <c r="F263" s="1">
        <v>633</v>
      </c>
      <c r="G263" s="1">
        <v>302</v>
      </c>
      <c r="H263" s="1">
        <v>44</v>
      </c>
      <c r="I263" s="1">
        <v>492</v>
      </c>
      <c r="J263" s="1">
        <v>515</v>
      </c>
      <c r="K263" s="1">
        <v>91</v>
      </c>
      <c r="L263" s="1">
        <v>219</v>
      </c>
      <c r="M263" s="1">
        <v>627</v>
      </c>
      <c r="N263" s="1">
        <v>115</v>
      </c>
      <c r="O263" s="1">
        <v>525</v>
      </c>
      <c r="P263" s="1">
        <v>4597</v>
      </c>
      <c r="Q263" s="1">
        <v>7298</v>
      </c>
      <c r="R263" s="1">
        <f t="shared" si="3"/>
        <v>8819</v>
      </c>
    </row>
    <row r="264" spans="1:18" x14ac:dyDescent="0.35">
      <c r="A264" s="2">
        <v>254</v>
      </c>
      <c r="D264" s="1" t="s">
        <v>8</v>
      </c>
      <c r="E264" s="1">
        <v>1062</v>
      </c>
      <c r="F264" s="1">
        <v>887</v>
      </c>
      <c r="G264" s="1">
        <v>299</v>
      </c>
      <c r="H264" s="1">
        <v>64</v>
      </c>
      <c r="I264" s="1">
        <v>424</v>
      </c>
      <c r="J264" s="1">
        <v>337</v>
      </c>
      <c r="K264" s="1">
        <v>88</v>
      </c>
      <c r="L264" s="1">
        <v>207</v>
      </c>
      <c r="M264" s="1">
        <v>913</v>
      </c>
      <c r="N264" s="1">
        <v>92</v>
      </c>
      <c r="O264" s="1">
        <v>695</v>
      </c>
      <c r="P264" s="1">
        <v>4219</v>
      </c>
      <c r="Q264" s="1">
        <v>7299</v>
      </c>
      <c r="R264" s="1">
        <f t="shared" si="3"/>
        <v>9287</v>
      </c>
    </row>
    <row r="265" spans="1:18" x14ac:dyDescent="0.35">
      <c r="A265" s="2">
        <v>255</v>
      </c>
      <c r="D265" s="1" t="s">
        <v>4</v>
      </c>
      <c r="E265" s="1">
        <v>1722</v>
      </c>
      <c r="F265" s="1">
        <v>1522</v>
      </c>
      <c r="G265" s="1">
        <v>598</v>
      </c>
      <c r="H265" s="1">
        <v>112</v>
      </c>
      <c r="I265" s="1">
        <v>919</v>
      </c>
      <c r="J265" s="1">
        <v>852</v>
      </c>
      <c r="K265" s="1">
        <v>180</v>
      </c>
      <c r="L265" s="1">
        <v>426</v>
      </c>
      <c r="M265" s="1">
        <v>1543</v>
      </c>
      <c r="N265" s="1">
        <v>210</v>
      </c>
      <c r="O265" s="1">
        <v>1219</v>
      </c>
      <c r="P265" s="1">
        <v>8818</v>
      </c>
      <c r="Q265" s="1">
        <v>14597</v>
      </c>
      <c r="R265" s="1">
        <f t="shared" si="3"/>
        <v>18121</v>
      </c>
    </row>
    <row r="266" spans="1:18" x14ac:dyDescent="0.35">
      <c r="A266" s="2">
        <v>256</v>
      </c>
      <c r="B266" s="1" t="s">
        <v>28</v>
      </c>
      <c r="C266" s="1" t="s">
        <v>6</v>
      </c>
      <c r="D266" s="1" t="s">
        <v>7</v>
      </c>
      <c r="E266" s="1">
        <v>6</v>
      </c>
      <c r="F266" s="1">
        <v>768</v>
      </c>
      <c r="G266" s="1">
        <v>13</v>
      </c>
      <c r="H266" s="1">
        <v>0</v>
      </c>
      <c r="I266" s="1">
        <v>19</v>
      </c>
      <c r="J266" s="1">
        <v>21</v>
      </c>
      <c r="K266" s="1">
        <v>15</v>
      </c>
      <c r="L266" s="1">
        <v>6</v>
      </c>
      <c r="M266" s="1">
        <v>191</v>
      </c>
      <c r="N266" s="1">
        <v>0</v>
      </c>
      <c r="O266" s="1">
        <v>501</v>
      </c>
      <c r="P266" s="1">
        <v>9317</v>
      </c>
      <c r="Q266" s="1">
        <v>10706</v>
      </c>
      <c r="R266" s="1">
        <f t="shared" si="3"/>
        <v>10857</v>
      </c>
    </row>
    <row r="267" spans="1:18" x14ac:dyDescent="0.35">
      <c r="A267" s="2">
        <v>257</v>
      </c>
      <c r="D267" s="1" t="s">
        <v>8</v>
      </c>
      <c r="E267" s="1">
        <v>9</v>
      </c>
      <c r="F267" s="1">
        <v>510</v>
      </c>
      <c r="G267" s="1">
        <v>12</v>
      </c>
      <c r="H267" s="1">
        <v>0</v>
      </c>
      <c r="I267" s="1">
        <v>3</v>
      </c>
      <c r="J267" s="1">
        <v>16</v>
      </c>
      <c r="K267" s="1">
        <v>5</v>
      </c>
      <c r="L267" s="1">
        <v>6</v>
      </c>
      <c r="M267" s="1">
        <v>183</v>
      </c>
      <c r="N267" s="1">
        <v>7</v>
      </c>
      <c r="O267" s="1">
        <v>342</v>
      </c>
      <c r="P267" s="1">
        <v>9211</v>
      </c>
      <c r="Q267" s="1">
        <v>10179</v>
      </c>
      <c r="R267" s="1">
        <f t="shared" si="3"/>
        <v>10304</v>
      </c>
    </row>
    <row r="268" spans="1:18" x14ac:dyDescent="0.35">
      <c r="A268" s="2">
        <v>258</v>
      </c>
      <c r="D268" s="1" t="s">
        <v>4</v>
      </c>
      <c r="E268" s="1">
        <v>14</v>
      </c>
      <c r="F268" s="1">
        <v>1276</v>
      </c>
      <c r="G268" s="1">
        <v>19</v>
      </c>
      <c r="H268" s="1">
        <v>0</v>
      </c>
      <c r="I268" s="1">
        <v>25</v>
      </c>
      <c r="J268" s="1">
        <v>40</v>
      </c>
      <c r="K268" s="1">
        <v>19</v>
      </c>
      <c r="L268" s="1">
        <v>11</v>
      </c>
      <c r="M268" s="1">
        <v>375</v>
      </c>
      <c r="N268" s="1">
        <v>6</v>
      </c>
      <c r="O268" s="1">
        <v>838</v>
      </c>
      <c r="P268" s="1">
        <v>18528</v>
      </c>
      <c r="Q268" s="1">
        <v>20887</v>
      </c>
      <c r="R268" s="1">
        <f t="shared" ref="R268:R331" si="4">SUM(E268:P268)</f>
        <v>21151</v>
      </c>
    </row>
    <row r="269" spans="1:18" x14ac:dyDescent="0.35">
      <c r="A269" s="2">
        <v>259</v>
      </c>
      <c r="C269" s="1" t="s">
        <v>9</v>
      </c>
      <c r="D269" s="1" t="s">
        <v>7</v>
      </c>
      <c r="E269" s="1">
        <v>30</v>
      </c>
      <c r="F269" s="1">
        <v>711</v>
      </c>
      <c r="G269" s="1">
        <v>18</v>
      </c>
      <c r="H269" s="1">
        <v>0</v>
      </c>
      <c r="I269" s="1">
        <v>25</v>
      </c>
      <c r="J269" s="1">
        <v>18</v>
      </c>
      <c r="K269" s="1">
        <v>7</v>
      </c>
      <c r="L269" s="1">
        <v>13</v>
      </c>
      <c r="M269" s="1">
        <v>619</v>
      </c>
      <c r="N269" s="1">
        <v>3</v>
      </c>
      <c r="O269" s="1">
        <v>353</v>
      </c>
      <c r="P269" s="1">
        <v>5982</v>
      </c>
      <c r="Q269" s="1">
        <v>7513</v>
      </c>
      <c r="R269" s="1">
        <f t="shared" si="4"/>
        <v>7779</v>
      </c>
    </row>
    <row r="270" spans="1:18" x14ac:dyDescent="0.35">
      <c r="A270" s="2">
        <v>260</v>
      </c>
      <c r="D270" s="1" t="s">
        <v>8</v>
      </c>
      <c r="E270" s="1">
        <v>39</v>
      </c>
      <c r="F270" s="1">
        <v>749</v>
      </c>
      <c r="G270" s="1">
        <v>13</v>
      </c>
      <c r="H270" s="1">
        <v>0</v>
      </c>
      <c r="I270" s="1">
        <v>29</v>
      </c>
      <c r="J270" s="1">
        <v>14</v>
      </c>
      <c r="K270" s="1">
        <v>6</v>
      </c>
      <c r="L270" s="1">
        <v>13</v>
      </c>
      <c r="M270" s="1">
        <v>1433</v>
      </c>
      <c r="N270" s="1">
        <v>0</v>
      </c>
      <c r="O270" s="1">
        <v>537</v>
      </c>
      <c r="P270" s="1">
        <v>5230</v>
      </c>
      <c r="Q270" s="1">
        <v>7443</v>
      </c>
      <c r="R270" s="1">
        <f t="shared" si="4"/>
        <v>8063</v>
      </c>
    </row>
    <row r="271" spans="1:18" x14ac:dyDescent="0.35">
      <c r="A271" s="2">
        <v>261</v>
      </c>
      <c r="D271" s="1" t="s">
        <v>4</v>
      </c>
      <c r="E271" s="1">
        <v>73</v>
      </c>
      <c r="F271" s="1">
        <v>1461</v>
      </c>
      <c r="G271" s="1">
        <v>28</v>
      </c>
      <c r="H271" s="1">
        <v>0</v>
      </c>
      <c r="I271" s="1">
        <v>55</v>
      </c>
      <c r="J271" s="1">
        <v>31</v>
      </c>
      <c r="K271" s="1">
        <v>17</v>
      </c>
      <c r="L271" s="1">
        <v>22</v>
      </c>
      <c r="M271" s="1">
        <v>2051</v>
      </c>
      <c r="N271" s="1">
        <v>3</v>
      </c>
      <c r="O271" s="1">
        <v>890</v>
      </c>
      <c r="P271" s="1">
        <v>11215</v>
      </c>
      <c r="Q271" s="1">
        <v>14956</v>
      </c>
      <c r="R271" s="1">
        <f t="shared" si="4"/>
        <v>15846</v>
      </c>
    </row>
    <row r="272" spans="1:18" x14ac:dyDescent="0.35">
      <c r="A272" s="2">
        <v>262</v>
      </c>
      <c r="C272" s="1" t="s">
        <v>10</v>
      </c>
      <c r="D272" s="1" t="s">
        <v>7</v>
      </c>
      <c r="E272" s="1">
        <v>1429</v>
      </c>
      <c r="F272" s="1">
        <v>3570</v>
      </c>
      <c r="G272" s="1">
        <v>574</v>
      </c>
      <c r="H272" s="1">
        <v>29</v>
      </c>
      <c r="I272" s="1">
        <v>1473</v>
      </c>
      <c r="J272" s="1">
        <v>898</v>
      </c>
      <c r="K272" s="1">
        <v>224</v>
      </c>
      <c r="L272" s="1">
        <v>260</v>
      </c>
      <c r="M272" s="1">
        <v>4501</v>
      </c>
      <c r="N272" s="1">
        <v>193</v>
      </c>
      <c r="O272" s="1">
        <v>3080</v>
      </c>
      <c r="P272" s="1">
        <v>27882</v>
      </c>
      <c r="Q272" s="1">
        <v>40054</v>
      </c>
      <c r="R272" s="1">
        <f t="shared" si="4"/>
        <v>44113</v>
      </c>
    </row>
    <row r="273" spans="1:18" x14ac:dyDescent="0.35">
      <c r="A273" s="2">
        <v>263</v>
      </c>
      <c r="D273" s="1" t="s">
        <v>8</v>
      </c>
      <c r="E273" s="1">
        <v>2580</v>
      </c>
      <c r="F273" s="1">
        <v>4539</v>
      </c>
      <c r="G273" s="1">
        <v>974</v>
      </c>
      <c r="H273" s="1">
        <v>25</v>
      </c>
      <c r="I273" s="1">
        <v>1107</v>
      </c>
      <c r="J273" s="1">
        <v>398</v>
      </c>
      <c r="K273" s="1">
        <v>198</v>
      </c>
      <c r="L273" s="1">
        <v>330</v>
      </c>
      <c r="M273" s="1">
        <v>7402</v>
      </c>
      <c r="N273" s="1">
        <v>162</v>
      </c>
      <c r="O273" s="1">
        <v>4660</v>
      </c>
      <c r="P273" s="1">
        <v>26750</v>
      </c>
      <c r="Q273" s="1">
        <v>42516</v>
      </c>
      <c r="R273" s="1">
        <f t="shared" si="4"/>
        <v>49125</v>
      </c>
    </row>
    <row r="274" spans="1:18" x14ac:dyDescent="0.35">
      <c r="A274" s="2">
        <v>264</v>
      </c>
      <c r="D274" s="1" t="s">
        <v>4</v>
      </c>
      <c r="E274" s="1">
        <v>4012</v>
      </c>
      <c r="F274" s="1">
        <v>8112</v>
      </c>
      <c r="G274" s="1">
        <v>1552</v>
      </c>
      <c r="H274" s="1">
        <v>56</v>
      </c>
      <c r="I274" s="1">
        <v>2582</v>
      </c>
      <c r="J274" s="1">
        <v>1294</v>
      </c>
      <c r="K274" s="1">
        <v>421</v>
      </c>
      <c r="L274" s="1">
        <v>588</v>
      </c>
      <c r="M274" s="1">
        <v>11910</v>
      </c>
      <c r="N274" s="1">
        <v>354</v>
      </c>
      <c r="O274" s="1">
        <v>7738</v>
      </c>
      <c r="P274" s="1">
        <v>54631</v>
      </c>
      <c r="Q274" s="1">
        <v>82569</v>
      </c>
      <c r="R274" s="1">
        <f t="shared" si="4"/>
        <v>93250</v>
      </c>
    </row>
    <row r="275" spans="1:18" x14ac:dyDescent="0.35">
      <c r="A275" s="2">
        <v>265</v>
      </c>
      <c r="C275" s="1" t="s">
        <v>11</v>
      </c>
      <c r="D275" s="1" t="s">
        <v>7</v>
      </c>
      <c r="E275" s="1">
        <v>2053</v>
      </c>
      <c r="F275" s="1">
        <v>597</v>
      </c>
      <c r="G275" s="1">
        <v>930</v>
      </c>
      <c r="H275" s="1">
        <v>440</v>
      </c>
      <c r="I275" s="1">
        <v>1801</v>
      </c>
      <c r="J275" s="1">
        <v>1849</v>
      </c>
      <c r="K275" s="1">
        <v>360</v>
      </c>
      <c r="L275" s="1">
        <v>543</v>
      </c>
      <c r="M275" s="1">
        <v>752</v>
      </c>
      <c r="N275" s="1">
        <v>441</v>
      </c>
      <c r="O275" s="1">
        <v>1332</v>
      </c>
      <c r="P275" s="1">
        <v>2896</v>
      </c>
      <c r="Q275" s="1">
        <v>8905</v>
      </c>
      <c r="R275" s="1">
        <f t="shared" si="4"/>
        <v>13994</v>
      </c>
    </row>
    <row r="276" spans="1:18" x14ac:dyDescent="0.35">
      <c r="A276" s="2">
        <v>266</v>
      </c>
      <c r="D276" s="1" t="s">
        <v>8</v>
      </c>
      <c r="E276" s="1">
        <v>4611</v>
      </c>
      <c r="F276" s="1">
        <v>1165</v>
      </c>
      <c r="G276" s="1">
        <v>922</v>
      </c>
      <c r="H276" s="1">
        <v>664</v>
      </c>
      <c r="I276" s="1">
        <v>1869</v>
      </c>
      <c r="J276" s="1">
        <v>1454</v>
      </c>
      <c r="K276" s="1">
        <v>380</v>
      </c>
      <c r="L276" s="1">
        <v>535</v>
      </c>
      <c r="M276" s="1">
        <v>1314</v>
      </c>
      <c r="N276" s="1">
        <v>429</v>
      </c>
      <c r="O276" s="1">
        <v>2059</v>
      </c>
      <c r="P276" s="1">
        <v>3142</v>
      </c>
      <c r="Q276" s="1">
        <v>11297</v>
      </c>
      <c r="R276" s="1">
        <f t="shared" si="4"/>
        <v>18544</v>
      </c>
    </row>
    <row r="277" spans="1:18" x14ac:dyDescent="0.35">
      <c r="A277" s="2">
        <v>267</v>
      </c>
      <c r="D277" s="1" t="s">
        <v>4</v>
      </c>
      <c r="E277" s="1">
        <v>6666</v>
      </c>
      <c r="F277" s="1">
        <v>1758</v>
      </c>
      <c r="G277" s="1">
        <v>1851</v>
      </c>
      <c r="H277" s="1">
        <v>1101</v>
      </c>
      <c r="I277" s="1">
        <v>3670</v>
      </c>
      <c r="J277" s="1">
        <v>3305</v>
      </c>
      <c r="K277" s="1">
        <v>741</v>
      </c>
      <c r="L277" s="1">
        <v>1079</v>
      </c>
      <c r="M277" s="1">
        <v>2064</v>
      </c>
      <c r="N277" s="1">
        <v>875</v>
      </c>
      <c r="O277" s="1">
        <v>3394</v>
      </c>
      <c r="P277" s="1">
        <v>6031</v>
      </c>
      <c r="Q277" s="1">
        <v>20201</v>
      </c>
      <c r="R277" s="1">
        <f t="shared" si="4"/>
        <v>32535</v>
      </c>
    </row>
    <row r="278" spans="1:18" x14ac:dyDescent="0.35">
      <c r="A278" s="2">
        <v>268</v>
      </c>
      <c r="C278" s="1" t="s">
        <v>4</v>
      </c>
      <c r="D278" s="1" t="s">
        <v>7</v>
      </c>
      <c r="E278" s="1">
        <v>3519</v>
      </c>
      <c r="F278" s="1">
        <v>5644</v>
      </c>
      <c r="G278" s="1">
        <v>1527</v>
      </c>
      <c r="H278" s="1">
        <v>471</v>
      </c>
      <c r="I278" s="1">
        <v>3324</v>
      </c>
      <c r="J278" s="1">
        <v>2786</v>
      </c>
      <c r="K278" s="1">
        <v>608</v>
      </c>
      <c r="L278" s="1">
        <v>823</v>
      </c>
      <c r="M278" s="1">
        <v>6069</v>
      </c>
      <c r="N278" s="1">
        <v>639</v>
      </c>
      <c r="O278" s="1">
        <v>5266</v>
      </c>
      <c r="P278" s="1">
        <v>46073</v>
      </c>
      <c r="Q278" s="1">
        <v>67175</v>
      </c>
      <c r="R278" s="1">
        <f t="shared" si="4"/>
        <v>76749</v>
      </c>
    </row>
    <row r="279" spans="1:18" x14ac:dyDescent="0.35">
      <c r="A279" s="2">
        <v>269</v>
      </c>
      <c r="D279" s="1" t="s">
        <v>8</v>
      </c>
      <c r="E279" s="1">
        <v>7241</v>
      </c>
      <c r="F279" s="1">
        <v>6957</v>
      </c>
      <c r="G279" s="1">
        <v>1916</v>
      </c>
      <c r="H279" s="1">
        <v>693</v>
      </c>
      <c r="I279" s="1">
        <v>3012</v>
      </c>
      <c r="J279" s="1">
        <v>1883</v>
      </c>
      <c r="K279" s="1">
        <v>596</v>
      </c>
      <c r="L279" s="1">
        <v>884</v>
      </c>
      <c r="M279" s="1">
        <v>10327</v>
      </c>
      <c r="N279" s="1">
        <v>595</v>
      </c>
      <c r="O279" s="1">
        <v>7597</v>
      </c>
      <c r="P279" s="1">
        <v>44337</v>
      </c>
      <c r="Q279" s="1">
        <v>71429</v>
      </c>
      <c r="R279" s="1">
        <f t="shared" si="4"/>
        <v>86038</v>
      </c>
    </row>
    <row r="280" spans="1:18" x14ac:dyDescent="0.35">
      <c r="A280" s="2">
        <v>270</v>
      </c>
      <c r="D280" s="1" t="s">
        <v>4</v>
      </c>
      <c r="E280" s="1">
        <v>10759</v>
      </c>
      <c r="F280" s="1">
        <v>12606</v>
      </c>
      <c r="G280" s="1">
        <v>3442</v>
      </c>
      <c r="H280" s="1">
        <v>1159</v>
      </c>
      <c r="I280" s="1">
        <v>6334</v>
      </c>
      <c r="J280" s="1">
        <v>4664</v>
      </c>
      <c r="K280" s="1">
        <v>1202</v>
      </c>
      <c r="L280" s="1">
        <v>1703</v>
      </c>
      <c r="M280" s="1">
        <v>16395</v>
      </c>
      <c r="N280" s="1">
        <v>1236</v>
      </c>
      <c r="O280" s="1">
        <v>12866</v>
      </c>
      <c r="P280" s="1">
        <v>90408</v>
      </c>
      <c r="Q280" s="1">
        <v>138612</v>
      </c>
      <c r="R280" s="1">
        <f t="shared" si="4"/>
        <v>162774</v>
      </c>
    </row>
    <row r="281" spans="1:18" x14ac:dyDescent="0.35">
      <c r="A281" s="2">
        <v>271</v>
      </c>
      <c r="B281" s="1" t="s">
        <v>29</v>
      </c>
      <c r="C281" s="1" t="s">
        <v>6</v>
      </c>
      <c r="D281" s="1" t="s">
        <v>7</v>
      </c>
      <c r="E281" s="1">
        <v>5</v>
      </c>
      <c r="F281" s="1">
        <v>301</v>
      </c>
      <c r="G281" s="1">
        <v>4</v>
      </c>
      <c r="H281" s="1">
        <v>0</v>
      </c>
      <c r="I281" s="1">
        <v>10</v>
      </c>
      <c r="J281" s="1">
        <v>0</v>
      </c>
      <c r="K281" s="1">
        <v>4</v>
      </c>
      <c r="L281" s="1">
        <v>3</v>
      </c>
      <c r="M281" s="1">
        <v>111</v>
      </c>
      <c r="N281" s="1">
        <v>0</v>
      </c>
      <c r="O281" s="1">
        <v>195</v>
      </c>
      <c r="P281" s="1">
        <v>2755</v>
      </c>
      <c r="Q281" s="1">
        <v>3298</v>
      </c>
      <c r="R281" s="1">
        <f t="shared" si="4"/>
        <v>3388</v>
      </c>
    </row>
    <row r="282" spans="1:18" x14ac:dyDescent="0.35">
      <c r="A282" s="2">
        <v>272</v>
      </c>
      <c r="D282" s="1" t="s">
        <v>8</v>
      </c>
      <c r="E282" s="1">
        <v>3</v>
      </c>
      <c r="F282" s="1">
        <v>232</v>
      </c>
      <c r="G282" s="1">
        <v>3</v>
      </c>
      <c r="H282" s="1">
        <v>0</v>
      </c>
      <c r="I282" s="1">
        <v>3</v>
      </c>
      <c r="J282" s="1">
        <v>0</v>
      </c>
      <c r="K282" s="1">
        <v>0</v>
      </c>
      <c r="L282" s="1">
        <v>4</v>
      </c>
      <c r="M282" s="1">
        <v>101</v>
      </c>
      <c r="N282" s="1">
        <v>0</v>
      </c>
      <c r="O282" s="1">
        <v>119</v>
      </c>
      <c r="P282" s="1">
        <v>2779</v>
      </c>
      <c r="Q282" s="1">
        <v>3194</v>
      </c>
      <c r="R282" s="1">
        <f t="shared" si="4"/>
        <v>3244</v>
      </c>
    </row>
    <row r="283" spans="1:18" x14ac:dyDescent="0.35">
      <c r="A283" s="2">
        <v>273</v>
      </c>
      <c r="D283" s="1" t="s">
        <v>4</v>
      </c>
      <c r="E283" s="1">
        <v>9</v>
      </c>
      <c r="F283" s="1">
        <v>531</v>
      </c>
      <c r="G283" s="1">
        <v>9</v>
      </c>
      <c r="H283" s="1">
        <v>0</v>
      </c>
      <c r="I283" s="1">
        <v>8</v>
      </c>
      <c r="J283" s="1">
        <v>7</v>
      </c>
      <c r="K283" s="1">
        <v>4</v>
      </c>
      <c r="L283" s="1">
        <v>6</v>
      </c>
      <c r="M283" s="1">
        <v>209</v>
      </c>
      <c r="N283" s="1">
        <v>0</v>
      </c>
      <c r="O283" s="1">
        <v>313</v>
      </c>
      <c r="P283" s="1">
        <v>5534</v>
      </c>
      <c r="Q283" s="1">
        <v>6494</v>
      </c>
      <c r="R283" s="1">
        <f t="shared" si="4"/>
        <v>6630</v>
      </c>
    </row>
    <row r="284" spans="1:18" x14ac:dyDescent="0.35">
      <c r="A284" s="2">
        <v>274</v>
      </c>
      <c r="C284" s="1" t="s">
        <v>9</v>
      </c>
      <c r="D284" s="1" t="s">
        <v>7</v>
      </c>
      <c r="E284" s="1">
        <v>5</v>
      </c>
      <c r="F284" s="1">
        <v>187</v>
      </c>
      <c r="G284" s="1">
        <v>6</v>
      </c>
      <c r="H284" s="1">
        <v>0</v>
      </c>
      <c r="I284" s="1">
        <v>19</v>
      </c>
      <c r="J284" s="1">
        <v>0</v>
      </c>
      <c r="K284" s="1">
        <v>4</v>
      </c>
      <c r="L284" s="1">
        <v>0</v>
      </c>
      <c r="M284" s="1">
        <v>210</v>
      </c>
      <c r="N284" s="1">
        <v>0</v>
      </c>
      <c r="O284" s="1">
        <v>110</v>
      </c>
      <c r="P284" s="1">
        <v>1479</v>
      </c>
      <c r="Q284" s="1">
        <v>1932</v>
      </c>
      <c r="R284" s="1">
        <f t="shared" si="4"/>
        <v>2020</v>
      </c>
    </row>
    <row r="285" spans="1:18" x14ac:dyDescent="0.35">
      <c r="A285" s="2">
        <v>275</v>
      </c>
      <c r="D285" s="1" t="s">
        <v>8</v>
      </c>
      <c r="E285" s="1">
        <v>11</v>
      </c>
      <c r="F285" s="1">
        <v>203</v>
      </c>
      <c r="G285" s="1">
        <v>6</v>
      </c>
      <c r="H285" s="1">
        <v>0</v>
      </c>
      <c r="I285" s="1">
        <v>15</v>
      </c>
      <c r="J285" s="1">
        <v>6</v>
      </c>
      <c r="K285" s="1">
        <v>3</v>
      </c>
      <c r="L285" s="1">
        <v>8</v>
      </c>
      <c r="M285" s="1">
        <v>314</v>
      </c>
      <c r="N285" s="1">
        <v>0</v>
      </c>
      <c r="O285" s="1">
        <v>122</v>
      </c>
      <c r="P285" s="1">
        <v>1226</v>
      </c>
      <c r="Q285" s="1">
        <v>1763</v>
      </c>
      <c r="R285" s="1">
        <f t="shared" si="4"/>
        <v>1914</v>
      </c>
    </row>
    <row r="286" spans="1:18" x14ac:dyDescent="0.35">
      <c r="A286" s="2">
        <v>276</v>
      </c>
      <c r="D286" s="1" t="s">
        <v>4</v>
      </c>
      <c r="E286" s="1">
        <v>23</v>
      </c>
      <c r="F286" s="1">
        <v>390</v>
      </c>
      <c r="G286" s="1">
        <v>12</v>
      </c>
      <c r="H286" s="1">
        <v>0</v>
      </c>
      <c r="I286" s="1">
        <v>33</v>
      </c>
      <c r="J286" s="1">
        <v>7</v>
      </c>
      <c r="K286" s="1">
        <v>10</v>
      </c>
      <c r="L286" s="1">
        <v>8</v>
      </c>
      <c r="M286" s="1">
        <v>521</v>
      </c>
      <c r="N286" s="1">
        <v>0</v>
      </c>
      <c r="O286" s="1">
        <v>228</v>
      </c>
      <c r="P286" s="1">
        <v>2711</v>
      </c>
      <c r="Q286" s="1">
        <v>3692</v>
      </c>
      <c r="R286" s="1">
        <f t="shared" si="4"/>
        <v>3943</v>
      </c>
    </row>
    <row r="287" spans="1:18" x14ac:dyDescent="0.35">
      <c r="A287" s="2">
        <v>277</v>
      </c>
      <c r="C287" s="1" t="s">
        <v>10</v>
      </c>
      <c r="D287" s="1" t="s">
        <v>7</v>
      </c>
      <c r="E287" s="1">
        <v>792</v>
      </c>
      <c r="F287" s="1">
        <v>826</v>
      </c>
      <c r="G287" s="1">
        <v>273</v>
      </c>
      <c r="H287" s="1">
        <v>17</v>
      </c>
      <c r="I287" s="1">
        <v>497</v>
      </c>
      <c r="J287" s="1">
        <v>452</v>
      </c>
      <c r="K287" s="1">
        <v>93</v>
      </c>
      <c r="L287" s="1">
        <v>226</v>
      </c>
      <c r="M287" s="1">
        <v>1248</v>
      </c>
      <c r="N287" s="1">
        <v>104</v>
      </c>
      <c r="O287" s="1">
        <v>891</v>
      </c>
      <c r="P287" s="1">
        <v>5902</v>
      </c>
      <c r="Q287" s="1">
        <v>9444</v>
      </c>
      <c r="R287" s="1">
        <f t="shared" si="4"/>
        <v>11321</v>
      </c>
    </row>
    <row r="288" spans="1:18" x14ac:dyDescent="0.35">
      <c r="A288" s="2">
        <v>278</v>
      </c>
      <c r="D288" s="1" t="s">
        <v>8</v>
      </c>
      <c r="E288" s="1">
        <v>1341</v>
      </c>
      <c r="F288" s="1">
        <v>1370</v>
      </c>
      <c r="G288" s="1">
        <v>365</v>
      </c>
      <c r="H288" s="1">
        <v>9</v>
      </c>
      <c r="I288" s="1">
        <v>457</v>
      </c>
      <c r="J288" s="1">
        <v>265</v>
      </c>
      <c r="K288" s="1">
        <v>75</v>
      </c>
      <c r="L288" s="1">
        <v>261</v>
      </c>
      <c r="M288" s="1">
        <v>1941</v>
      </c>
      <c r="N288" s="1">
        <v>88</v>
      </c>
      <c r="O288" s="1">
        <v>1213</v>
      </c>
      <c r="P288" s="1">
        <v>5931</v>
      </c>
      <c r="Q288" s="1">
        <v>10588</v>
      </c>
      <c r="R288" s="1">
        <f t="shared" si="4"/>
        <v>13316</v>
      </c>
    </row>
    <row r="289" spans="1:18" x14ac:dyDescent="0.35">
      <c r="A289" s="2">
        <v>279</v>
      </c>
      <c r="D289" s="1" t="s">
        <v>4</v>
      </c>
      <c r="E289" s="1">
        <v>2127</v>
      </c>
      <c r="F289" s="1">
        <v>2196</v>
      </c>
      <c r="G289" s="1">
        <v>629</v>
      </c>
      <c r="H289" s="1">
        <v>25</v>
      </c>
      <c r="I289" s="1">
        <v>957</v>
      </c>
      <c r="J289" s="1">
        <v>723</v>
      </c>
      <c r="K289" s="1">
        <v>166</v>
      </c>
      <c r="L289" s="1">
        <v>483</v>
      </c>
      <c r="M289" s="1">
        <v>3186</v>
      </c>
      <c r="N289" s="1">
        <v>198</v>
      </c>
      <c r="O289" s="1">
        <v>2108</v>
      </c>
      <c r="P289" s="1">
        <v>11833</v>
      </c>
      <c r="Q289" s="1">
        <v>20036</v>
      </c>
      <c r="R289" s="1">
        <f t="shared" si="4"/>
        <v>24631</v>
      </c>
    </row>
    <row r="290" spans="1:18" x14ac:dyDescent="0.35">
      <c r="A290" s="2">
        <v>280</v>
      </c>
      <c r="C290" s="1" t="s">
        <v>11</v>
      </c>
      <c r="D290" s="1" t="s">
        <v>7</v>
      </c>
      <c r="E290" s="1">
        <v>1802</v>
      </c>
      <c r="F290" s="1">
        <v>528</v>
      </c>
      <c r="G290" s="1">
        <v>863</v>
      </c>
      <c r="H290" s="1">
        <v>134</v>
      </c>
      <c r="I290" s="1">
        <v>1031</v>
      </c>
      <c r="J290" s="1">
        <v>1470</v>
      </c>
      <c r="K290" s="1">
        <v>213</v>
      </c>
      <c r="L290" s="1">
        <v>644</v>
      </c>
      <c r="M290" s="1">
        <v>539</v>
      </c>
      <c r="N290" s="1">
        <v>315</v>
      </c>
      <c r="O290" s="1">
        <v>772</v>
      </c>
      <c r="P290" s="1">
        <v>2278</v>
      </c>
      <c r="Q290" s="1">
        <v>6815</v>
      </c>
      <c r="R290" s="1">
        <f t="shared" si="4"/>
        <v>10589</v>
      </c>
    </row>
    <row r="291" spans="1:18" x14ac:dyDescent="0.35">
      <c r="A291" s="2">
        <v>281</v>
      </c>
      <c r="D291" s="1" t="s">
        <v>8</v>
      </c>
      <c r="E291" s="1">
        <v>2677</v>
      </c>
      <c r="F291" s="1">
        <v>840</v>
      </c>
      <c r="G291" s="1">
        <v>667</v>
      </c>
      <c r="H291" s="1">
        <v>169</v>
      </c>
      <c r="I291" s="1">
        <v>726</v>
      </c>
      <c r="J291" s="1">
        <v>896</v>
      </c>
      <c r="K291" s="1">
        <v>172</v>
      </c>
      <c r="L291" s="1">
        <v>571</v>
      </c>
      <c r="M291" s="1">
        <v>648</v>
      </c>
      <c r="N291" s="1">
        <v>238</v>
      </c>
      <c r="O291" s="1">
        <v>906</v>
      </c>
      <c r="P291" s="1">
        <v>2145</v>
      </c>
      <c r="Q291" s="1">
        <v>6788</v>
      </c>
      <c r="R291" s="1">
        <f t="shared" si="4"/>
        <v>10655</v>
      </c>
    </row>
    <row r="292" spans="1:18" x14ac:dyDescent="0.35">
      <c r="A292" s="2">
        <v>282</v>
      </c>
      <c r="D292" s="1" t="s">
        <v>4</v>
      </c>
      <c r="E292" s="1">
        <v>4479</v>
      </c>
      <c r="F292" s="1">
        <v>1372</v>
      </c>
      <c r="G292" s="1">
        <v>1526</v>
      </c>
      <c r="H292" s="1">
        <v>306</v>
      </c>
      <c r="I292" s="1">
        <v>1761</v>
      </c>
      <c r="J292" s="1">
        <v>2365</v>
      </c>
      <c r="K292" s="1">
        <v>384</v>
      </c>
      <c r="L292" s="1">
        <v>1209</v>
      </c>
      <c r="M292" s="1">
        <v>1190</v>
      </c>
      <c r="N292" s="1">
        <v>553</v>
      </c>
      <c r="O292" s="1">
        <v>1680</v>
      </c>
      <c r="P292" s="1">
        <v>4420</v>
      </c>
      <c r="Q292" s="1">
        <v>13599</v>
      </c>
      <c r="R292" s="1">
        <f t="shared" si="4"/>
        <v>21245</v>
      </c>
    </row>
    <row r="293" spans="1:18" x14ac:dyDescent="0.35">
      <c r="A293" s="2">
        <v>283</v>
      </c>
      <c r="C293" s="1" t="s">
        <v>4</v>
      </c>
      <c r="D293" s="1" t="s">
        <v>7</v>
      </c>
      <c r="E293" s="1">
        <v>2602</v>
      </c>
      <c r="F293" s="1">
        <v>1839</v>
      </c>
      <c r="G293" s="1">
        <v>1142</v>
      </c>
      <c r="H293" s="1">
        <v>151</v>
      </c>
      <c r="I293" s="1">
        <v>1557</v>
      </c>
      <c r="J293" s="1">
        <v>1931</v>
      </c>
      <c r="K293" s="1">
        <v>309</v>
      </c>
      <c r="L293" s="1">
        <v>867</v>
      </c>
      <c r="M293" s="1">
        <v>2108</v>
      </c>
      <c r="N293" s="1">
        <v>424</v>
      </c>
      <c r="O293" s="1">
        <v>1969</v>
      </c>
      <c r="P293" s="1">
        <v>12421</v>
      </c>
      <c r="Q293" s="1">
        <v>21492</v>
      </c>
      <c r="R293" s="1">
        <f t="shared" si="4"/>
        <v>27320</v>
      </c>
    </row>
    <row r="294" spans="1:18" x14ac:dyDescent="0.35">
      <c r="A294" s="2">
        <v>284</v>
      </c>
      <c r="D294" s="1" t="s">
        <v>8</v>
      </c>
      <c r="E294" s="1">
        <v>4038</v>
      </c>
      <c r="F294" s="1">
        <v>2640</v>
      </c>
      <c r="G294" s="1">
        <v>1039</v>
      </c>
      <c r="H294" s="1">
        <v>183</v>
      </c>
      <c r="I294" s="1">
        <v>1204</v>
      </c>
      <c r="J294" s="1">
        <v>1168</v>
      </c>
      <c r="K294" s="1">
        <v>244</v>
      </c>
      <c r="L294" s="1">
        <v>838</v>
      </c>
      <c r="M294" s="1">
        <v>3001</v>
      </c>
      <c r="N294" s="1">
        <v>334</v>
      </c>
      <c r="O294" s="1">
        <v>2350</v>
      </c>
      <c r="P294" s="1">
        <v>12081</v>
      </c>
      <c r="Q294" s="1">
        <v>22333</v>
      </c>
      <c r="R294" s="1">
        <f t="shared" si="4"/>
        <v>29120</v>
      </c>
    </row>
    <row r="295" spans="1:18" x14ac:dyDescent="0.35">
      <c r="A295" s="2">
        <v>285</v>
      </c>
      <c r="D295" s="1" t="s">
        <v>4</v>
      </c>
      <c r="E295" s="1">
        <v>6640</v>
      </c>
      <c r="F295" s="1">
        <v>4478</v>
      </c>
      <c r="G295" s="1">
        <v>2176</v>
      </c>
      <c r="H295" s="1">
        <v>337</v>
      </c>
      <c r="I295" s="1">
        <v>2758</v>
      </c>
      <c r="J295" s="1">
        <v>3102</v>
      </c>
      <c r="K295" s="1">
        <v>556</v>
      </c>
      <c r="L295" s="1">
        <v>1709</v>
      </c>
      <c r="M295" s="1">
        <v>5113</v>
      </c>
      <c r="N295" s="1">
        <v>757</v>
      </c>
      <c r="O295" s="1">
        <v>4329</v>
      </c>
      <c r="P295" s="1">
        <v>24507</v>
      </c>
      <c r="Q295" s="1">
        <v>43820</v>
      </c>
      <c r="R295" s="1">
        <f t="shared" si="4"/>
        <v>56462</v>
      </c>
    </row>
    <row r="296" spans="1:18" x14ac:dyDescent="0.35">
      <c r="A296" s="2">
        <v>286</v>
      </c>
      <c r="B296" s="1" t="s">
        <v>30</v>
      </c>
      <c r="C296" s="1" t="s">
        <v>6</v>
      </c>
      <c r="D296" s="1" t="s">
        <v>7</v>
      </c>
      <c r="E296" s="1">
        <v>11</v>
      </c>
      <c r="F296" s="1">
        <v>1238</v>
      </c>
      <c r="G296" s="1">
        <v>17</v>
      </c>
      <c r="H296" s="1">
        <v>0</v>
      </c>
      <c r="I296" s="1">
        <v>21</v>
      </c>
      <c r="J296" s="1">
        <v>28</v>
      </c>
      <c r="K296" s="1">
        <v>19</v>
      </c>
      <c r="L296" s="1">
        <v>17</v>
      </c>
      <c r="M296" s="1">
        <v>404</v>
      </c>
      <c r="N296" s="1">
        <v>11</v>
      </c>
      <c r="O296" s="1">
        <v>754</v>
      </c>
      <c r="P296" s="1">
        <v>9964</v>
      </c>
      <c r="Q296" s="1">
        <v>12124</v>
      </c>
      <c r="R296" s="1">
        <f t="shared" si="4"/>
        <v>12484</v>
      </c>
    </row>
    <row r="297" spans="1:18" x14ac:dyDescent="0.35">
      <c r="A297" s="2">
        <v>287</v>
      </c>
      <c r="D297" s="1" t="s">
        <v>8</v>
      </c>
      <c r="E297" s="1">
        <v>10</v>
      </c>
      <c r="F297" s="1">
        <v>894</v>
      </c>
      <c r="G297" s="1">
        <v>9</v>
      </c>
      <c r="H297" s="1">
        <v>0</v>
      </c>
      <c r="I297" s="1">
        <v>24</v>
      </c>
      <c r="J297" s="1">
        <v>20</v>
      </c>
      <c r="K297" s="1">
        <v>11</v>
      </c>
      <c r="L297" s="1">
        <v>21</v>
      </c>
      <c r="M297" s="1">
        <v>392</v>
      </c>
      <c r="N297" s="1">
        <v>3</v>
      </c>
      <c r="O297" s="1">
        <v>487</v>
      </c>
      <c r="P297" s="1">
        <v>9924</v>
      </c>
      <c r="Q297" s="1">
        <v>11533</v>
      </c>
      <c r="R297" s="1">
        <f t="shared" si="4"/>
        <v>11795</v>
      </c>
    </row>
    <row r="298" spans="1:18" x14ac:dyDescent="0.35">
      <c r="A298" s="2">
        <v>288</v>
      </c>
      <c r="D298" s="1" t="s">
        <v>4</v>
      </c>
      <c r="E298" s="1">
        <v>23</v>
      </c>
      <c r="F298" s="1">
        <v>2135</v>
      </c>
      <c r="G298" s="1">
        <v>23</v>
      </c>
      <c r="H298" s="1">
        <v>0</v>
      </c>
      <c r="I298" s="1">
        <v>45</v>
      </c>
      <c r="J298" s="1">
        <v>50</v>
      </c>
      <c r="K298" s="1">
        <v>29</v>
      </c>
      <c r="L298" s="1">
        <v>36</v>
      </c>
      <c r="M298" s="1">
        <v>788</v>
      </c>
      <c r="N298" s="1">
        <v>14</v>
      </c>
      <c r="O298" s="1">
        <v>1242</v>
      </c>
      <c r="P298" s="1">
        <v>19893</v>
      </c>
      <c r="Q298" s="1">
        <v>23665</v>
      </c>
      <c r="R298" s="1">
        <f t="shared" si="4"/>
        <v>24278</v>
      </c>
    </row>
    <row r="299" spans="1:18" x14ac:dyDescent="0.35">
      <c r="A299" s="2">
        <v>289</v>
      </c>
      <c r="C299" s="1" t="s">
        <v>9</v>
      </c>
      <c r="D299" s="1" t="s">
        <v>7</v>
      </c>
      <c r="E299" s="1">
        <v>33</v>
      </c>
      <c r="F299" s="1">
        <v>756</v>
      </c>
      <c r="G299" s="1">
        <v>25</v>
      </c>
      <c r="H299" s="1">
        <v>6</v>
      </c>
      <c r="I299" s="1">
        <v>63</v>
      </c>
      <c r="J299" s="1">
        <v>27</v>
      </c>
      <c r="K299" s="1">
        <v>15</v>
      </c>
      <c r="L299" s="1">
        <v>13</v>
      </c>
      <c r="M299" s="1">
        <v>806</v>
      </c>
      <c r="N299" s="1">
        <v>8</v>
      </c>
      <c r="O299" s="1">
        <v>455</v>
      </c>
      <c r="P299" s="1">
        <v>5550</v>
      </c>
      <c r="Q299" s="1">
        <v>7341</v>
      </c>
      <c r="R299" s="1">
        <f t="shared" si="4"/>
        <v>7757</v>
      </c>
    </row>
    <row r="300" spans="1:18" x14ac:dyDescent="0.35">
      <c r="A300" s="2">
        <v>290</v>
      </c>
      <c r="D300" s="1" t="s">
        <v>8</v>
      </c>
      <c r="E300" s="1">
        <v>47</v>
      </c>
      <c r="F300" s="1">
        <v>834</v>
      </c>
      <c r="G300" s="1">
        <v>17</v>
      </c>
      <c r="H300" s="1">
        <v>4</v>
      </c>
      <c r="I300" s="1">
        <v>55</v>
      </c>
      <c r="J300" s="1">
        <v>25</v>
      </c>
      <c r="K300" s="1">
        <v>14</v>
      </c>
      <c r="L300" s="1">
        <v>9</v>
      </c>
      <c r="M300" s="1">
        <v>1428</v>
      </c>
      <c r="N300" s="1">
        <v>3</v>
      </c>
      <c r="O300" s="1">
        <v>493</v>
      </c>
      <c r="P300" s="1">
        <v>4657</v>
      </c>
      <c r="Q300" s="1">
        <v>6918</v>
      </c>
      <c r="R300" s="1">
        <f t="shared" si="4"/>
        <v>7586</v>
      </c>
    </row>
    <row r="301" spans="1:18" x14ac:dyDescent="0.35">
      <c r="A301" s="2">
        <v>291</v>
      </c>
      <c r="D301" s="1" t="s">
        <v>4</v>
      </c>
      <c r="E301" s="1">
        <v>78</v>
      </c>
      <c r="F301" s="1">
        <v>1582</v>
      </c>
      <c r="G301" s="1">
        <v>39</v>
      </c>
      <c r="H301" s="1">
        <v>5</v>
      </c>
      <c r="I301" s="1">
        <v>118</v>
      </c>
      <c r="J301" s="1">
        <v>50</v>
      </c>
      <c r="K301" s="1">
        <v>29</v>
      </c>
      <c r="L301" s="1">
        <v>21</v>
      </c>
      <c r="M301" s="1">
        <v>2234</v>
      </c>
      <c r="N301" s="1">
        <v>7</v>
      </c>
      <c r="O301" s="1">
        <v>948</v>
      </c>
      <c r="P301" s="1">
        <v>10201</v>
      </c>
      <c r="Q301" s="1">
        <v>14257</v>
      </c>
      <c r="R301" s="1">
        <f t="shared" si="4"/>
        <v>15312</v>
      </c>
    </row>
    <row r="302" spans="1:18" x14ac:dyDescent="0.35">
      <c r="A302" s="2">
        <v>292</v>
      </c>
      <c r="C302" s="1" t="s">
        <v>10</v>
      </c>
      <c r="D302" s="1" t="s">
        <v>7</v>
      </c>
      <c r="E302" s="1">
        <v>2055</v>
      </c>
      <c r="F302" s="1">
        <v>3341</v>
      </c>
      <c r="G302" s="1">
        <v>703</v>
      </c>
      <c r="H302" s="1">
        <v>35</v>
      </c>
      <c r="I302" s="1">
        <v>1763</v>
      </c>
      <c r="J302" s="1">
        <v>1169</v>
      </c>
      <c r="K302" s="1">
        <v>254</v>
      </c>
      <c r="L302" s="1">
        <v>457</v>
      </c>
      <c r="M302" s="1">
        <v>4088</v>
      </c>
      <c r="N302" s="1">
        <v>294</v>
      </c>
      <c r="O302" s="1">
        <v>2805</v>
      </c>
      <c r="P302" s="1">
        <v>21339</v>
      </c>
      <c r="Q302" s="1">
        <v>33276</v>
      </c>
      <c r="R302" s="1">
        <f t="shared" si="4"/>
        <v>38303</v>
      </c>
    </row>
    <row r="303" spans="1:18" x14ac:dyDescent="0.35">
      <c r="A303" s="2">
        <v>293</v>
      </c>
      <c r="D303" s="1" t="s">
        <v>8</v>
      </c>
      <c r="E303" s="1">
        <v>3515</v>
      </c>
      <c r="F303" s="1">
        <v>4996</v>
      </c>
      <c r="G303" s="1">
        <v>969</v>
      </c>
      <c r="H303" s="1">
        <v>27</v>
      </c>
      <c r="I303" s="1">
        <v>1544</v>
      </c>
      <c r="J303" s="1">
        <v>646</v>
      </c>
      <c r="K303" s="1">
        <v>252</v>
      </c>
      <c r="L303" s="1">
        <v>568</v>
      </c>
      <c r="M303" s="1">
        <v>6767</v>
      </c>
      <c r="N303" s="1">
        <v>247</v>
      </c>
      <c r="O303" s="1">
        <v>4188</v>
      </c>
      <c r="P303" s="1">
        <v>20204</v>
      </c>
      <c r="Q303" s="1">
        <v>35610</v>
      </c>
      <c r="R303" s="1">
        <f t="shared" si="4"/>
        <v>43923</v>
      </c>
    </row>
    <row r="304" spans="1:18" x14ac:dyDescent="0.35">
      <c r="A304" s="2">
        <v>294</v>
      </c>
      <c r="D304" s="1" t="s">
        <v>4</v>
      </c>
      <c r="E304" s="1">
        <v>5567</v>
      </c>
      <c r="F304" s="1">
        <v>8342</v>
      </c>
      <c r="G304" s="1">
        <v>1670</v>
      </c>
      <c r="H304" s="1">
        <v>59</v>
      </c>
      <c r="I304" s="1">
        <v>3306</v>
      </c>
      <c r="J304" s="1">
        <v>1811</v>
      </c>
      <c r="K304" s="1">
        <v>505</v>
      </c>
      <c r="L304" s="1">
        <v>1027</v>
      </c>
      <c r="M304" s="1">
        <v>10855</v>
      </c>
      <c r="N304" s="1">
        <v>547</v>
      </c>
      <c r="O304" s="1">
        <v>6994</v>
      </c>
      <c r="P304" s="1">
        <v>41540</v>
      </c>
      <c r="Q304" s="1">
        <v>68888</v>
      </c>
      <c r="R304" s="1">
        <f t="shared" si="4"/>
        <v>82223</v>
      </c>
    </row>
    <row r="305" spans="1:18" x14ac:dyDescent="0.35">
      <c r="A305" s="2">
        <v>295</v>
      </c>
      <c r="C305" s="1" t="s">
        <v>11</v>
      </c>
      <c r="D305" s="1" t="s">
        <v>7</v>
      </c>
      <c r="E305" s="1">
        <v>2403</v>
      </c>
      <c r="F305" s="1">
        <v>786</v>
      </c>
      <c r="G305" s="1">
        <v>1389</v>
      </c>
      <c r="H305" s="1">
        <v>381</v>
      </c>
      <c r="I305" s="1">
        <v>1917</v>
      </c>
      <c r="J305" s="1">
        <v>2299</v>
      </c>
      <c r="K305" s="1">
        <v>426</v>
      </c>
      <c r="L305" s="1">
        <v>811</v>
      </c>
      <c r="M305" s="1">
        <v>883</v>
      </c>
      <c r="N305" s="1">
        <v>539</v>
      </c>
      <c r="O305" s="1">
        <v>1315</v>
      </c>
      <c r="P305" s="1">
        <v>2920</v>
      </c>
      <c r="Q305" s="1">
        <v>9673</v>
      </c>
      <c r="R305" s="1">
        <f t="shared" si="4"/>
        <v>16069</v>
      </c>
    </row>
    <row r="306" spans="1:18" x14ac:dyDescent="0.35">
      <c r="A306" s="2">
        <v>296</v>
      </c>
      <c r="D306" s="1" t="s">
        <v>8</v>
      </c>
      <c r="E306" s="1">
        <v>4884</v>
      </c>
      <c r="F306" s="1">
        <v>1558</v>
      </c>
      <c r="G306" s="1">
        <v>1258</v>
      </c>
      <c r="H306" s="1">
        <v>634</v>
      </c>
      <c r="I306" s="1">
        <v>1747</v>
      </c>
      <c r="J306" s="1">
        <v>1641</v>
      </c>
      <c r="K306" s="1">
        <v>521</v>
      </c>
      <c r="L306" s="1">
        <v>999</v>
      </c>
      <c r="M306" s="1">
        <v>1393</v>
      </c>
      <c r="N306" s="1">
        <v>493</v>
      </c>
      <c r="O306" s="1">
        <v>1893</v>
      </c>
      <c r="P306" s="1">
        <v>3299</v>
      </c>
      <c r="Q306" s="1">
        <v>11860</v>
      </c>
      <c r="R306" s="1">
        <f t="shared" si="4"/>
        <v>20320</v>
      </c>
    </row>
    <row r="307" spans="1:18" x14ac:dyDescent="0.35">
      <c r="A307" s="2">
        <v>297</v>
      </c>
      <c r="D307" s="1" t="s">
        <v>4</v>
      </c>
      <c r="E307" s="1">
        <v>7291</v>
      </c>
      <c r="F307" s="1">
        <v>2339</v>
      </c>
      <c r="G307" s="1">
        <v>2648</v>
      </c>
      <c r="H307" s="1">
        <v>1020</v>
      </c>
      <c r="I307" s="1">
        <v>3671</v>
      </c>
      <c r="J307" s="1">
        <v>3942</v>
      </c>
      <c r="K307" s="1">
        <v>943</v>
      </c>
      <c r="L307" s="1">
        <v>1810</v>
      </c>
      <c r="M307" s="1">
        <v>2277</v>
      </c>
      <c r="N307" s="1">
        <v>1024</v>
      </c>
      <c r="O307" s="1">
        <v>3208</v>
      </c>
      <c r="P307" s="1">
        <v>6223</v>
      </c>
      <c r="Q307" s="1">
        <v>21536</v>
      </c>
      <c r="R307" s="1">
        <f t="shared" si="4"/>
        <v>36396</v>
      </c>
    </row>
    <row r="308" spans="1:18" x14ac:dyDescent="0.35">
      <c r="A308" s="2">
        <v>298</v>
      </c>
      <c r="C308" s="1" t="s">
        <v>4</v>
      </c>
      <c r="D308" s="1" t="s">
        <v>7</v>
      </c>
      <c r="E308" s="1">
        <v>4505</v>
      </c>
      <c r="F308" s="1">
        <v>6123</v>
      </c>
      <c r="G308" s="1">
        <v>2130</v>
      </c>
      <c r="H308" s="1">
        <v>418</v>
      </c>
      <c r="I308" s="1">
        <v>3769</v>
      </c>
      <c r="J308" s="1">
        <v>3519</v>
      </c>
      <c r="K308" s="1">
        <v>717</v>
      </c>
      <c r="L308" s="1">
        <v>1300</v>
      </c>
      <c r="M308" s="1">
        <v>6179</v>
      </c>
      <c r="N308" s="1">
        <v>839</v>
      </c>
      <c r="O308" s="1">
        <v>5335</v>
      </c>
      <c r="P308" s="1">
        <v>39772</v>
      </c>
      <c r="Q308" s="1">
        <v>62419</v>
      </c>
      <c r="R308" s="1">
        <f t="shared" si="4"/>
        <v>74606</v>
      </c>
    </row>
    <row r="309" spans="1:18" x14ac:dyDescent="0.35">
      <c r="A309" s="2">
        <v>299</v>
      </c>
      <c r="D309" s="1" t="s">
        <v>8</v>
      </c>
      <c r="E309" s="1">
        <v>8456</v>
      </c>
      <c r="F309" s="1">
        <v>8278</v>
      </c>
      <c r="G309" s="1">
        <v>2243</v>
      </c>
      <c r="H309" s="1">
        <v>668</v>
      </c>
      <c r="I309" s="1">
        <v>3370</v>
      </c>
      <c r="J309" s="1">
        <v>2329</v>
      </c>
      <c r="K309" s="1">
        <v>791</v>
      </c>
      <c r="L309" s="1">
        <v>1600</v>
      </c>
      <c r="M309" s="1">
        <v>9977</v>
      </c>
      <c r="N309" s="1">
        <v>751</v>
      </c>
      <c r="O309" s="1">
        <v>7062</v>
      </c>
      <c r="P309" s="1">
        <v>38085</v>
      </c>
      <c r="Q309" s="1">
        <v>65920</v>
      </c>
      <c r="R309" s="1">
        <f t="shared" si="4"/>
        <v>83610</v>
      </c>
    </row>
    <row r="310" spans="1:18" x14ac:dyDescent="0.35">
      <c r="A310" s="2">
        <v>300</v>
      </c>
      <c r="D310" s="1" t="s">
        <v>4</v>
      </c>
      <c r="E310" s="1">
        <v>12959</v>
      </c>
      <c r="F310" s="1">
        <v>14401</v>
      </c>
      <c r="G310" s="1">
        <v>4373</v>
      </c>
      <c r="H310" s="1">
        <v>1086</v>
      </c>
      <c r="I310" s="1">
        <v>7141</v>
      </c>
      <c r="J310" s="1">
        <v>5852</v>
      </c>
      <c r="K310" s="1">
        <v>1503</v>
      </c>
      <c r="L310" s="1">
        <v>2892</v>
      </c>
      <c r="M310" s="1">
        <v>16160</v>
      </c>
      <c r="N310" s="1">
        <v>1589</v>
      </c>
      <c r="O310" s="1">
        <v>12399</v>
      </c>
      <c r="P310" s="1">
        <v>77857</v>
      </c>
      <c r="Q310" s="1">
        <v>128343</v>
      </c>
      <c r="R310" s="1">
        <f t="shared" si="4"/>
        <v>158212</v>
      </c>
    </row>
    <row r="311" spans="1:18" x14ac:dyDescent="0.35">
      <c r="A311" s="2">
        <v>301</v>
      </c>
      <c r="B311" s="1" t="s">
        <v>31</v>
      </c>
      <c r="C311" s="1" t="s">
        <v>6</v>
      </c>
      <c r="D311" s="1" t="s">
        <v>7</v>
      </c>
      <c r="E311" s="1">
        <v>0</v>
      </c>
      <c r="F311" s="1">
        <v>81</v>
      </c>
      <c r="G311" s="1">
        <v>0</v>
      </c>
      <c r="H311" s="1">
        <v>0</v>
      </c>
      <c r="I311" s="1">
        <v>0</v>
      </c>
      <c r="J311" s="1">
        <v>5</v>
      </c>
      <c r="K311" s="1">
        <v>0</v>
      </c>
      <c r="L311" s="1">
        <v>3</v>
      </c>
      <c r="M311" s="1">
        <v>16</v>
      </c>
      <c r="N311" s="1">
        <v>0</v>
      </c>
      <c r="O311" s="1">
        <v>29</v>
      </c>
      <c r="P311" s="1">
        <v>609</v>
      </c>
      <c r="Q311" s="1">
        <v>735</v>
      </c>
      <c r="R311" s="1">
        <f t="shared" si="4"/>
        <v>743</v>
      </c>
    </row>
    <row r="312" spans="1:18" x14ac:dyDescent="0.35">
      <c r="A312" s="2">
        <v>302</v>
      </c>
      <c r="D312" s="1" t="s">
        <v>8</v>
      </c>
      <c r="E312" s="1">
        <v>0</v>
      </c>
      <c r="F312" s="1">
        <v>73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12</v>
      </c>
      <c r="N312" s="1">
        <v>0</v>
      </c>
      <c r="O312" s="1">
        <v>27</v>
      </c>
      <c r="P312" s="1">
        <v>627</v>
      </c>
      <c r="Q312" s="1">
        <v>735</v>
      </c>
      <c r="R312" s="1">
        <f t="shared" si="4"/>
        <v>739</v>
      </c>
    </row>
    <row r="313" spans="1:18" x14ac:dyDescent="0.35">
      <c r="A313" s="2">
        <v>303</v>
      </c>
      <c r="D313" s="1" t="s">
        <v>4</v>
      </c>
      <c r="E313" s="1">
        <v>0</v>
      </c>
      <c r="F313" s="1">
        <v>157</v>
      </c>
      <c r="G313" s="1">
        <v>0</v>
      </c>
      <c r="H313" s="1">
        <v>0</v>
      </c>
      <c r="I313" s="1">
        <v>5</v>
      </c>
      <c r="J313" s="1">
        <v>5</v>
      </c>
      <c r="K313" s="1">
        <v>0</v>
      </c>
      <c r="L313" s="1">
        <v>3</v>
      </c>
      <c r="M313" s="1">
        <v>28</v>
      </c>
      <c r="N313" s="1">
        <v>0</v>
      </c>
      <c r="O313" s="1">
        <v>60</v>
      </c>
      <c r="P313" s="1">
        <v>1237</v>
      </c>
      <c r="Q313" s="1">
        <v>1471</v>
      </c>
      <c r="R313" s="1">
        <f t="shared" si="4"/>
        <v>1495</v>
      </c>
    </row>
    <row r="314" spans="1:18" x14ac:dyDescent="0.35">
      <c r="A314" s="2">
        <v>304</v>
      </c>
      <c r="C314" s="1" t="s">
        <v>9</v>
      </c>
      <c r="D314" s="1" t="s">
        <v>7</v>
      </c>
      <c r="E314" s="1">
        <v>0</v>
      </c>
      <c r="F314" s="1">
        <v>51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46</v>
      </c>
      <c r="N314" s="1">
        <v>0</v>
      </c>
      <c r="O314" s="1">
        <v>18</v>
      </c>
      <c r="P314" s="1">
        <v>330</v>
      </c>
      <c r="Q314" s="1">
        <v>427</v>
      </c>
      <c r="R314" s="1">
        <f t="shared" si="4"/>
        <v>445</v>
      </c>
    </row>
    <row r="315" spans="1:18" x14ac:dyDescent="0.35">
      <c r="A315" s="2">
        <v>305</v>
      </c>
      <c r="D315" s="1" t="s">
        <v>8</v>
      </c>
      <c r="E315" s="1">
        <v>7</v>
      </c>
      <c r="F315" s="1">
        <v>56</v>
      </c>
      <c r="G315" s="1">
        <v>0</v>
      </c>
      <c r="H315" s="1">
        <v>0</v>
      </c>
      <c r="I315" s="1">
        <v>5</v>
      </c>
      <c r="J315" s="1">
        <v>0</v>
      </c>
      <c r="K315" s="1">
        <v>0</v>
      </c>
      <c r="L315" s="1">
        <v>0</v>
      </c>
      <c r="M315" s="1">
        <v>64</v>
      </c>
      <c r="N315" s="1">
        <v>0</v>
      </c>
      <c r="O315" s="1">
        <v>27</v>
      </c>
      <c r="P315" s="1">
        <v>268</v>
      </c>
      <c r="Q315" s="1">
        <v>396</v>
      </c>
      <c r="R315" s="1">
        <f t="shared" si="4"/>
        <v>427</v>
      </c>
    </row>
    <row r="316" spans="1:18" x14ac:dyDescent="0.35">
      <c r="A316" s="2">
        <v>306</v>
      </c>
      <c r="D316" s="1" t="s">
        <v>4</v>
      </c>
      <c r="E316" s="1">
        <v>6</v>
      </c>
      <c r="F316" s="1">
        <v>107</v>
      </c>
      <c r="G316" s="1">
        <v>0</v>
      </c>
      <c r="H316" s="1">
        <v>0</v>
      </c>
      <c r="I316" s="1">
        <v>5</v>
      </c>
      <c r="J316" s="1">
        <v>0</v>
      </c>
      <c r="K316" s="1">
        <v>0</v>
      </c>
      <c r="L316" s="1">
        <v>0</v>
      </c>
      <c r="M316" s="1">
        <v>102</v>
      </c>
      <c r="N316" s="1">
        <v>0</v>
      </c>
      <c r="O316" s="1">
        <v>42</v>
      </c>
      <c r="P316" s="1">
        <v>600</v>
      </c>
      <c r="Q316" s="1">
        <v>829</v>
      </c>
      <c r="R316" s="1">
        <f t="shared" si="4"/>
        <v>862</v>
      </c>
    </row>
    <row r="317" spans="1:18" x14ac:dyDescent="0.35">
      <c r="A317" s="2">
        <v>307</v>
      </c>
      <c r="C317" s="1" t="s">
        <v>10</v>
      </c>
      <c r="D317" s="1" t="s">
        <v>7</v>
      </c>
      <c r="E317" s="1">
        <v>216</v>
      </c>
      <c r="F317" s="1">
        <v>222</v>
      </c>
      <c r="G317" s="1">
        <v>59</v>
      </c>
      <c r="H317" s="1">
        <v>5</v>
      </c>
      <c r="I317" s="1">
        <v>145</v>
      </c>
      <c r="J317" s="1">
        <v>89</v>
      </c>
      <c r="K317" s="1">
        <v>14</v>
      </c>
      <c r="L317" s="1">
        <v>42</v>
      </c>
      <c r="M317" s="1">
        <v>238</v>
      </c>
      <c r="N317" s="1">
        <v>22</v>
      </c>
      <c r="O317" s="1">
        <v>144</v>
      </c>
      <c r="P317" s="1">
        <v>1335</v>
      </c>
      <c r="Q317" s="1">
        <v>2151</v>
      </c>
      <c r="R317" s="1">
        <f t="shared" si="4"/>
        <v>2531</v>
      </c>
    </row>
    <row r="318" spans="1:18" x14ac:dyDescent="0.35">
      <c r="A318" s="2">
        <v>308</v>
      </c>
      <c r="D318" s="1" t="s">
        <v>8</v>
      </c>
      <c r="E318" s="1">
        <v>297</v>
      </c>
      <c r="F318" s="1">
        <v>307</v>
      </c>
      <c r="G318" s="1">
        <v>83</v>
      </c>
      <c r="H318" s="1">
        <v>0</v>
      </c>
      <c r="I318" s="1">
        <v>132</v>
      </c>
      <c r="J318" s="1">
        <v>35</v>
      </c>
      <c r="K318" s="1">
        <v>19</v>
      </c>
      <c r="L318" s="1">
        <v>43</v>
      </c>
      <c r="M318" s="1">
        <v>398</v>
      </c>
      <c r="N318" s="1">
        <v>15</v>
      </c>
      <c r="O318" s="1">
        <v>218</v>
      </c>
      <c r="P318" s="1">
        <v>1276</v>
      </c>
      <c r="Q318" s="1">
        <v>2221</v>
      </c>
      <c r="R318" s="1">
        <f t="shared" si="4"/>
        <v>2823</v>
      </c>
    </row>
    <row r="319" spans="1:18" x14ac:dyDescent="0.35">
      <c r="A319" s="2">
        <v>309</v>
      </c>
      <c r="D319" s="1" t="s">
        <v>4</v>
      </c>
      <c r="E319" s="1">
        <v>515</v>
      </c>
      <c r="F319" s="1">
        <v>533</v>
      </c>
      <c r="G319" s="1">
        <v>146</v>
      </c>
      <c r="H319" s="1">
        <v>9</v>
      </c>
      <c r="I319" s="1">
        <v>280</v>
      </c>
      <c r="J319" s="1">
        <v>127</v>
      </c>
      <c r="K319" s="1">
        <v>33</v>
      </c>
      <c r="L319" s="1">
        <v>90</v>
      </c>
      <c r="M319" s="1">
        <v>640</v>
      </c>
      <c r="N319" s="1">
        <v>41</v>
      </c>
      <c r="O319" s="1">
        <v>365</v>
      </c>
      <c r="P319" s="1">
        <v>2605</v>
      </c>
      <c r="Q319" s="1">
        <v>4372</v>
      </c>
      <c r="R319" s="1">
        <f t="shared" si="4"/>
        <v>5384</v>
      </c>
    </row>
    <row r="320" spans="1:18" x14ac:dyDescent="0.35">
      <c r="A320" s="2">
        <v>310</v>
      </c>
      <c r="C320" s="1" t="s">
        <v>11</v>
      </c>
      <c r="D320" s="1" t="s">
        <v>7</v>
      </c>
      <c r="E320" s="1">
        <v>434</v>
      </c>
      <c r="F320" s="1">
        <v>169</v>
      </c>
      <c r="G320" s="1">
        <v>192</v>
      </c>
      <c r="H320" s="1">
        <v>44</v>
      </c>
      <c r="I320" s="1">
        <v>253</v>
      </c>
      <c r="J320" s="1">
        <v>315</v>
      </c>
      <c r="K320" s="1">
        <v>47</v>
      </c>
      <c r="L320" s="1">
        <v>117</v>
      </c>
      <c r="M320" s="1">
        <v>112</v>
      </c>
      <c r="N320" s="1">
        <v>70</v>
      </c>
      <c r="O320" s="1">
        <v>136</v>
      </c>
      <c r="P320" s="1">
        <v>457</v>
      </c>
      <c r="Q320" s="1">
        <v>1435</v>
      </c>
      <c r="R320" s="1">
        <f t="shared" si="4"/>
        <v>2346</v>
      </c>
    </row>
    <row r="321" spans="1:18" x14ac:dyDescent="0.35">
      <c r="A321" s="2">
        <v>311</v>
      </c>
      <c r="D321" s="1" t="s">
        <v>8</v>
      </c>
      <c r="E321" s="1">
        <v>600</v>
      </c>
      <c r="F321" s="1">
        <v>203</v>
      </c>
      <c r="G321" s="1">
        <v>149</v>
      </c>
      <c r="H321" s="1">
        <v>77</v>
      </c>
      <c r="I321" s="1">
        <v>212</v>
      </c>
      <c r="J321" s="1">
        <v>202</v>
      </c>
      <c r="K321" s="1">
        <v>51</v>
      </c>
      <c r="L321" s="1">
        <v>98</v>
      </c>
      <c r="M321" s="1">
        <v>132</v>
      </c>
      <c r="N321" s="1">
        <v>54</v>
      </c>
      <c r="O321" s="1">
        <v>168</v>
      </c>
      <c r="P321" s="1">
        <v>457</v>
      </c>
      <c r="Q321" s="1">
        <v>1461</v>
      </c>
      <c r="R321" s="1">
        <f t="shared" si="4"/>
        <v>2403</v>
      </c>
    </row>
    <row r="322" spans="1:18" x14ac:dyDescent="0.35">
      <c r="A322" s="2">
        <v>312</v>
      </c>
      <c r="D322" s="1" t="s">
        <v>4</v>
      </c>
      <c r="E322" s="1">
        <v>1036</v>
      </c>
      <c r="F322" s="1">
        <v>367</v>
      </c>
      <c r="G322" s="1">
        <v>337</v>
      </c>
      <c r="H322" s="1">
        <v>124</v>
      </c>
      <c r="I322" s="1">
        <v>469</v>
      </c>
      <c r="J322" s="1">
        <v>518</v>
      </c>
      <c r="K322" s="1">
        <v>96</v>
      </c>
      <c r="L322" s="1">
        <v>213</v>
      </c>
      <c r="M322" s="1">
        <v>242</v>
      </c>
      <c r="N322" s="1">
        <v>129</v>
      </c>
      <c r="O322" s="1">
        <v>308</v>
      </c>
      <c r="P322" s="1">
        <v>911</v>
      </c>
      <c r="Q322" s="1">
        <v>2899</v>
      </c>
      <c r="R322" s="1">
        <f t="shared" si="4"/>
        <v>4750</v>
      </c>
    </row>
    <row r="323" spans="1:18" x14ac:dyDescent="0.35">
      <c r="A323" s="2">
        <v>313</v>
      </c>
      <c r="C323" s="1" t="s">
        <v>4</v>
      </c>
      <c r="D323" s="1" t="s">
        <v>7</v>
      </c>
      <c r="E323" s="1">
        <v>648</v>
      </c>
      <c r="F323" s="1">
        <v>523</v>
      </c>
      <c r="G323" s="1">
        <v>252</v>
      </c>
      <c r="H323" s="1">
        <v>50</v>
      </c>
      <c r="I323" s="1">
        <v>405</v>
      </c>
      <c r="J323" s="1">
        <v>412</v>
      </c>
      <c r="K323" s="1">
        <v>57</v>
      </c>
      <c r="L323" s="1">
        <v>167</v>
      </c>
      <c r="M323" s="1">
        <v>412</v>
      </c>
      <c r="N323" s="1">
        <v>93</v>
      </c>
      <c r="O323" s="1">
        <v>323</v>
      </c>
      <c r="P323" s="1">
        <v>2736</v>
      </c>
      <c r="Q323" s="1">
        <v>4751</v>
      </c>
      <c r="R323" s="1">
        <f t="shared" si="4"/>
        <v>6078</v>
      </c>
    </row>
    <row r="324" spans="1:18" x14ac:dyDescent="0.35">
      <c r="A324" s="2">
        <v>314</v>
      </c>
      <c r="D324" s="1" t="s">
        <v>8</v>
      </c>
      <c r="E324" s="1">
        <v>899</v>
      </c>
      <c r="F324" s="1">
        <v>645</v>
      </c>
      <c r="G324" s="1">
        <v>232</v>
      </c>
      <c r="H324" s="1">
        <v>75</v>
      </c>
      <c r="I324" s="1">
        <v>350</v>
      </c>
      <c r="J324" s="1">
        <v>236</v>
      </c>
      <c r="K324" s="1">
        <v>71</v>
      </c>
      <c r="L324" s="1">
        <v>140</v>
      </c>
      <c r="M324" s="1">
        <v>605</v>
      </c>
      <c r="N324" s="1">
        <v>72</v>
      </c>
      <c r="O324" s="1">
        <v>443</v>
      </c>
      <c r="P324" s="1">
        <v>2625</v>
      </c>
      <c r="Q324" s="1">
        <v>4821</v>
      </c>
      <c r="R324" s="1">
        <f t="shared" si="4"/>
        <v>6393</v>
      </c>
    </row>
    <row r="325" spans="1:18" x14ac:dyDescent="0.35">
      <c r="A325" s="2">
        <v>315</v>
      </c>
      <c r="D325" s="1" t="s">
        <v>4</v>
      </c>
      <c r="E325" s="1">
        <v>1551</v>
      </c>
      <c r="F325" s="1">
        <v>1168</v>
      </c>
      <c r="G325" s="1">
        <v>483</v>
      </c>
      <c r="H325" s="1">
        <v>133</v>
      </c>
      <c r="I325" s="1">
        <v>753</v>
      </c>
      <c r="J325" s="1">
        <v>649</v>
      </c>
      <c r="K325" s="1">
        <v>132</v>
      </c>
      <c r="L325" s="1">
        <v>310</v>
      </c>
      <c r="M325" s="1">
        <v>1020</v>
      </c>
      <c r="N325" s="1">
        <v>168</v>
      </c>
      <c r="O325" s="1">
        <v>768</v>
      </c>
      <c r="P325" s="1">
        <v>5359</v>
      </c>
      <c r="Q325" s="1">
        <v>9569</v>
      </c>
      <c r="R325" s="1">
        <f t="shared" si="4"/>
        <v>12494</v>
      </c>
    </row>
    <row r="326" spans="1:18" x14ac:dyDescent="0.35">
      <c r="A326" s="2">
        <v>316</v>
      </c>
      <c r="B326" s="1" t="s">
        <v>32</v>
      </c>
      <c r="C326" s="1" t="s">
        <v>6</v>
      </c>
      <c r="D326" s="1" t="s">
        <v>7</v>
      </c>
      <c r="E326" s="1">
        <v>8</v>
      </c>
      <c r="F326" s="1">
        <v>807</v>
      </c>
      <c r="G326" s="1">
        <v>12</v>
      </c>
      <c r="H326" s="1">
        <v>0</v>
      </c>
      <c r="I326" s="1">
        <v>21</v>
      </c>
      <c r="J326" s="1">
        <v>21</v>
      </c>
      <c r="K326" s="1">
        <v>14</v>
      </c>
      <c r="L326" s="1">
        <v>15</v>
      </c>
      <c r="M326" s="1">
        <v>183</v>
      </c>
      <c r="N326" s="1">
        <v>3</v>
      </c>
      <c r="O326" s="1">
        <v>534</v>
      </c>
      <c r="P326" s="1">
        <v>11254</v>
      </c>
      <c r="Q326" s="1">
        <v>12713</v>
      </c>
      <c r="R326" s="1">
        <f t="shared" si="4"/>
        <v>12872</v>
      </c>
    </row>
    <row r="327" spans="1:18" x14ac:dyDescent="0.35">
      <c r="A327" s="2">
        <v>317</v>
      </c>
      <c r="D327" s="1" t="s">
        <v>8</v>
      </c>
      <c r="E327" s="1">
        <v>9</v>
      </c>
      <c r="F327" s="1">
        <v>435</v>
      </c>
      <c r="G327" s="1">
        <v>10</v>
      </c>
      <c r="H327" s="1">
        <v>0</v>
      </c>
      <c r="I327" s="1">
        <v>19</v>
      </c>
      <c r="J327" s="1">
        <v>16</v>
      </c>
      <c r="K327" s="1">
        <v>4</v>
      </c>
      <c r="L327" s="1">
        <v>4</v>
      </c>
      <c r="M327" s="1">
        <v>204</v>
      </c>
      <c r="N327" s="1">
        <v>0</v>
      </c>
      <c r="O327" s="1">
        <v>335</v>
      </c>
      <c r="P327" s="1">
        <v>11075</v>
      </c>
      <c r="Q327" s="1">
        <v>12040</v>
      </c>
      <c r="R327" s="1">
        <f t="shared" si="4"/>
        <v>12111</v>
      </c>
    </row>
    <row r="328" spans="1:18" x14ac:dyDescent="0.35">
      <c r="A328" s="2">
        <v>318</v>
      </c>
      <c r="D328" s="1" t="s">
        <v>4</v>
      </c>
      <c r="E328" s="1">
        <v>19</v>
      </c>
      <c r="F328" s="1">
        <v>1244</v>
      </c>
      <c r="G328" s="1">
        <v>23</v>
      </c>
      <c r="H328" s="1">
        <v>0</v>
      </c>
      <c r="I328" s="1">
        <v>37</v>
      </c>
      <c r="J328" s="1">
        <v>40</v>
      </c>
      <c r="K328" s="1">
        <v>20</v>
      </c>
      <c r="L328" s="1">
        <v>19</v>
      </c>
      <c r="M328" s="1">
        <v>388</v>
      </c>
      <c r="N328" s="1">
        <v>3</v>
      </c>
      <c r="O328" s="1">
        <v>873</v>
      </c>
      <c r="P328" s="1">
        <v>22328</v>
      </c>
      <c r="Q328" s="1">
        <v>24757</v>
      </c>
      <c r="R328" s="1">
        <f t="shared" si="4"/>
        <v>24994</v>
      </c>
    </row>
    <row r="329" spans="1:18" x14ac:dyDescent="0.35">
      <c r="A329" s="2">
        <v>319</v>
      </c>
      <c r="C329" s="1" t="s">
        <v>9</v>
      </c>
      <c r="D329" s="1" t="s">
        <v>7</v>
      </c>
      <c r="E329" s="1">
        <v>21</v>
      </c>
      <c r="F329" s="1">
        <v>646</v>
      </c>
      <c r="G329" s="1">
        <v>16</v>
      </c>
      <c r="H329" s="1">
        <v>0</v>
      </c>
      <c r="I329" s="1">
        <v>45</v>
      </c>
      <c r="J329" s="1">
        <v>25</v>
      </c>
      <c r="K329" s="1">
        <v>9</v>
      </c>
      <c r="L329" s="1">
        <v>0</v>
      </c>
      <c r="M329" s="1">
        <v>598</v>
      </c>
      <c r="N329" s="1">
        <v>0</v>
      </c>
      <c r="O329" s="1">
        <v>446</v>
      </c>
      <c r="P329" s="1">
        <v>6952</v>
      </c>
      <c r="Q329" s="1">
        <v>8523</v>
      </c>
      <c r="R329" s="1">
        <f t="shared" si="4"/>
        <v>8758</v>
      </c>
    </row>
    <row r="330" spans="1:18" x14ac:dyDescent="0.35">
      <c r="A330" s="2">
        <v>320</v>
      </c>
      <c r="D330" s="1" t="s">
        <v>8</v>
      </c>
      <c r="E330" s="1">
        <v>38</v>
      </c>
      <c r="F330" s="1">
        <v>659</v>
      </c>
      <c r="G330" s="1">
        <v>16</v>
      </c>
      <c r="H330" s="1">
        <v>0</v>
      </c>
      <c r="I330" s="1">
        <v>34</v>
      </c>
      <c r="J330" s="1">
        <v>8</v>
      </c>
      <c r="K330" s="1">
        <v>13</v>
      </c>
      <c r="L330" s="1">
        <v>6</v>
      </c>
      <c r="M330" s="1">
        <v>1276</v>
      </c>
      <c r="N330" s="1">
        <v>4</v>
      </c>
      <c r="O330" s="1">
        <v>571</v>
      </c>
      <c r="P330" s="1">
        <v>6146</v>
      </c>
      <c r="Q330" s="1">
        <v>8268</v>
      </c>
      <c r="R330" s="1">
        <f t="shared" si="4"/>
        <v>8771</v>
      </c>
    </row>
    <row r="331" spans="1:18" x14ac:dyDescent="0.35">
      <c r="A331" s="2">
        <v>321</v>
      </c>
      <c r="D331" s="1" t="s">
        <v>4</v>
      </c>
      <c r="E331" s="1">
        <v>58</v>
      </c>
      <c r="F331" s="1">
        <v>1310</v>
      </c>
      <c r="G331" s="1">
        <v>36</v>
      </c>
      <c r="H331" s="1">
        <v>0</v>
      </c>
      <c r="I331" s="1">
        <v>80</v>
      </c>
      <c r="J331" s="1">
        <v>33</v>
      </c>
      <c r="K331" s="1">
        <v>16</v>
      </c>
      <c r="L331" s="1">
        <v>3</v>
      </c>
      <c r="M331" s="1">
        <v>1874</v>
      </c>
      <c r="N331" s="1">
        <v>6</v>
      </c>
      <c r="O331" s="1">
        <v>1020</v>
      </c>
      <c r="P331" s="1">
        <v>13106</v>
      </c>
      <c r="Q331" s="1">
        <v>16794</v>
      </c>
      <c r="R331" s="1">
        <f t="shared" si="4"/>
        <v>17542</v>
      </c>
    </row>
    <row r="332" spans="1:18" x14ac:dyDescent="0.35">
      <c r="A332" s="2">
        <v>322</v>
      </c>
      <c r="C332" s="1" t="s">
        <v>10</v>
      </c>
      <c r="D332" s="1" t="s">
        <v>7</v>
      </c>
      <c r="E332" s="1">
        <v>1111</v>
      </c>
      <c r="F332" s="1">
        <v>2808</v>
      </c>
      <c r="G332" s="1">
        <v>601</v>
      </c>
      <c r="H332" s="1">
        <v>27</v>
      </c>
      <c r="I332" s="1">
        <v>1229</v>
      </c>
      <c r="J332" s="1">
        <v>849</v>
      </c>
      <c r="K332" s="1">
        <v>177</v>
      </c>
      <c r="L332" s="1">
        <v>185</v>
      </c>
      <c r="M332" s="1">
        <v>2898</v>
      </c>
      <c r="N332" s="1">
        <v>133</v>
      </c>
      <c r="O332" s="1">
        <v>2562</v>
      </c>
      <c r="P332" s="1">
        <v>27120</v>
      </c>
      <c r="Q332" s="1">
        <v>36963</v>
      </c>
      <c r="R332" s="1">
        <f t="shared" ref="R332:R395" si="5">SUM(E332:P332)</f>
        <v>39700</v>
      </c>
    </row>
    <row r="333" spans="1:18" x14ac:dyDescent="0.35">
      <c r="A333" s="2">
        <v>323</v>
      </c>
      <c r="D333" s="1" t="s">
        <v>8</v>
      </c>
      <c r="E333" s="1">
        <v>2018</v>
      </c>
      <c r="F333" s="1">
        <v>3394</v>
      </c>
      <c r="G333" s="1">
        <v>927</v>
      </c>
      <c r="H333" s="1">
        <v>14</v>
      </c>
      <c r="I333" s="1">
        <v>895</v>
      </c>
      <c r="J333" s="1">
        <v>333</v>
      </c>
      <c r="K333" s="1">
        <v>157</v>
      </c>
      <c r="L333" s="1">
        <v>209</v>
      </c>
      <c r="M333" s="1">
        <v>4525</v>
      </c>
      <c r="N333" s="1">
        <v>96</v>
      </c>
      <c r="O333" s="1">
        <v>3674</v>
      </c>
      <c r="P333" s="1">
        <v>27450</v>
      </c>
      <c r="Q333" s="1">
        <v>39504</v>
      </c>
      <c r="R333" s="1">
        <f t="shared" si="5"/>
        <v>43692</v>
      </c>
    </row>
    <row r="334" spans="1:18" x14ac:dyDescent="0.35">
      <c r="A334" s="2">
        <v>324</v>
      </c>
      <c r="D334" s="1" t="s">
        <v>4</v>
      </c>
      <c r="E334" s="1">
        <v>3132</v>
      </c>
      <c r="F334" s="1">
        <v>6198</v>
      </c>
      <c r="G334" s="1">
        <v>1529</v>
      </c>
      <c r="H334" s="1">
        <v>37</v>
      </c>
      <c r="I334" s="1">
        <v>2123</v>
      </c>
      <c r="J334" s="1">
        <v>1187</v>
      </c>
      <c r="K334" s="1">
        <v>331</v>
      </c>
      <c r="L334" s="1">
        <v>394</v>
      </c>
      <c r="M334" s="1">
        <v>7427</v>
      </c>
      <c r="N334" s="1">
        <v>235</v>
      </c>
      <c r="O334" s="1">
        <v>6239</v>
      </c>
      <c r="P334" s="1">
        <v>54571</v>
      </c>
      <c r="Q334" s="1">
        <v>76465</v>
      </c>
      <c r="R334" s="1">
        <f t="shared" si="5"/>
        <v>83403</v>
      </c>
    </row>
    <row r="335" spans="1:18" x14ac:dyDescent="0.35">
      <c r="A335" s="2">
        <v>325</v>
      </c>
      <c r="C335" s="1" t="s">
        <v>11</v>
      </c>
      <c r="D335" s="1" t="s">
        <v>7</v>
      </c>
      <c r="E335" s="1">
        <v>1898</v>
      </c>
      <c r="F335" s="1">
        <v>684</v>
      </c>
      <c r="G335" s="1">
        <v>1139</v>
      </c>
      <c r="H335" s="1">
        <v>380</v>
      </c>
      <c r="I335" s="1">
        <v>1861</v>
      </c>
      <c r="J335" s="1">
        <v>2190</v>
      </c>
      <c r="K335" s="1">
        <v>434</v>
      </c>
      <c r="L335" s="1">
        <v>504</v>
      </c>
      <c r="M335" s="1">
        <v>694</v>
      </c>
      <c r="N335" s="1">
        <v>415</v>
      </c>
      <c r="O335" s="1">
        <v>1520</v>
      </c>
      <c r="P335" s="1">
        <v>3450</v>
      </c>
      <c r="Q335" s="1">
        <v>10028</v>
      </c>
      <c r="R335" s="1">
        <f t="shared" si="5"/>
        <v>15169</v>
      </c>
    </row>
    <row r="336" spans="1:18" x14ac:dyDescent="0.35">
      <c r="A336" s="2">
        <v>326</v>
      </c>
      <c r="D336" s="1" t="s">
        <v>8</v>
      </c>
      <c r="E336" s="1">
        <v>4223</v>
      </c>
      <c r="F336" s="1">
        <v>1187</v>
      </c>
      <c r="G336" s="1">
        <v>1290</v>
      </c>
      <c r="H336" s="1">
        <v>672</v>
      </c>
      <c r="I336" s="1">
        <v>1506</v>
      </c>
      <c r="J336" s="1">
        <v>1594</v>
      </c>
      <c r="K336" s="1">
        <v>368</v>
      </c>
      <c r="L336" s="1">
        <v>539</v>
      </c>
      <c r="M336" s="1">
        <v>1249</v>
      </c>
      <c r="N336" s="1">
        <v>382</v>
      </c>
      <c r="O336" s="1">
        <v>2310</v>
      </c>
      <c r="P336" s="1">
        <v>4127</v>
      </c>
      <c r="Q336" s="1">
        <v>12597</v>
      </c>
      <c r="R336" s="1">
        <f t="shared" si="5"/>
        <v>19447</v>
      </c>
    </row>
    <row r="337" spans="1:18" x14ac:dyDescent="0.35">
      <c r="A337" s="2">
        <v>327</v>
      </c>
      <c r="D337" s="1" t="s">
        <v>4</v>
      </c>
      <c r="E337" s="1">
        <v>6117</v>
      </c>
      <c r="F337" s="1">
        <v>1875</v>
      </c>
      <c r="G337" s="1">
        <v>2424</v>
      </c>
      <c r="H337" s="1">
        <v>1056</v>
      </c>
      <c r="I337" s="1">
        <v>3369</v>
      </c>
      <c r="J337" s="1">
        <v>3790</v>
      </c>
      <c r="K337" s="1">
        <v>807</v>
      </c>
      <c r="L337" s="1">
        <v>1043</v>
      </c>
      <c r="M337" s="1">
        <v>1947</v>
      </c>
      <c r="N337" s="1">
        <v>801</v>
      </c>
      <c r="O337" s="1">
        <v>3837</v>
      </c>
      <c r="P337" s="1">
        <v>7577</v>
      </c>
      <c r="Q337" s="1">
        <v>22625</v>
      </c>
      <c r="R337" s="1">
        <f t="shared" si="5"/>
        <v>34643</v>
      </c>
    </row>
    <row r="338" spans="1:18" x14ac:dyDescent="0.35">
      <c r="A338" s="2">
        <v>328</v>
      </c>
      <c r="C338" s="1" t="s">
        <v>4</v>
      </c>
      <c r="D338" s="1" t="s">
        <v>7</v>
      </c>
      <c r="E338" s="1">
        <v>3041</v>
      </c>
      <c r="F338" s="1">
        <v>4951</v>
      </c>
      <c r="G338" s="1">
        <v>1771</v>
      </c>
      <c r="H338" s="1">
        <v>406</v>
      </c>
      <c r="I338" s="1">
        <v>3156</v>
      </c>
      <c r="J338" s="1">
        <v>3091</v>
      </c>
      <c r="K338" s="1">
        <v>635</v>
      </c>
      <c r="L338" s="1">
        <v>703</v>
      </c>
      <c r="M338" s="1">
        <v>4380</v>
      </c>
      <c r="N338" s="1">
        <v>555</v>
      </c>
      <c r="O338" s="1">
        <v>5074</v>
      </c>
      <c r="P338" s="1">
        <v>48778</v>
      </c>
      <c r="Q338" s="1">
        <v>68226</v>
      </c>
      <c r="R338" s="1">
        <f t="shared" si="5"/>
        <v>76541</v>
      </c>
    </row>
    <row r="339" spans="1:18" x14ac:dyDescent="0.35">
      <c r="A339" s="2">
        <v>329</v>
      </c>
      <c r="D339" s="1" t="s">
        <v>8</v>
      </c>
      <c r="E339" s="1">
        <v>6290</v>
      </c>
      <c r="F339" s="1">
        <v>5672</v>
      </c>
      <c r="G339" s="1">
        <v>2252</v>
      </c>
      <c r="H339" s="1">
        <v>691</v>
      </c>
      <c r="I339" s="1">
        <v>2455</v>
      </c>
      <c r="J339" s="1">
        <v>1959</v>
      </c>
      <c r="K339" s="1">
        <v>533</v>
      </c>
      <c r="L339" s="1">
        <v>755</v>
      </c>
      <c r="M339" s="1">
        <v>7255</v>
      </c>
      <c r="N339" s="1">
        <v>483</v>
      </c>
      <c r="O339" s="1">
        <v>6896</v>
      </c>
      <c r="P339" s="1">
        <v>48805</v>
      </c>
      <c r="Q339" s="1">
        <v>72411</v>
      </c>
      <c r="R339" s="1">
        <f t="shared" si="5"/>
        <v>84046</v>
      </c>
    </row>
    <row r="340" spans="1:18" x14ac:dyDescent="0.35">
      <c r="A340" s="2">
        <v>330</v>
      </c>
      <c r="D340" s="1" t="s">
        <v>4</v>
      </c>
      <c r="E340" s="1">
        <v>9328</v>
      </c>
      <c r="F340" s="1">
        <v>10622</v>
      </c>
      <c r="G340" s="1">
        <v>4019</v>
      </c>
      <c r="H340" s="1">
        <v>1099</v>
      </c>
      <c r="I340" s="1">
        <v>5615</v>
      </c>
      <c r="J340" s="1">
        <v>5051</v>
      </c>
      <c r="K340" s="1">
        <v>1169</v>
      </c>
      <c r="L340" s="1">
        <v>1457</v>
      </c>
      <c r="M340" s="1">
        <v>11633</v>
      </c>
      <c r="N340" s="1">
        <v>1039</v>
      </c>
      <c r="O340" s="1">
        <v>11971</v>
      </c>
      <c r="P340" s="1">
        <v>97581</v>
      </c>
      <c r="Q340" s="1">
        <v>140643</v>
      </c>
      <c r="R340" s="1">
        <f t="shared" si="5"/>
        <v>160584</v>
      </c>
    </row>
    <row r="341" spans="1:18" x14ac:dyDescent="0.35">
      <c r="A341" s="2">
        <v>331</v>
      </c>
      <c r="B341" s="1" t="s">
        <v>33</v>
      </c>
      <c r="C341" s="1" t="s">
        <v>6</v>
      </c>
      <c r="D341" s="1" t="s">
        <v>7</v>
      </c>
      <c r="E341" s="1">
        <v>0</v>
      </c>
      <c r="F341" s="1">
        <v>115</v>
      </c>
      <c r="G341" s="1">
        <v>0</v>
      </c>
      <c r="H341" s="1">
        <v>0</v>
      </c>
      <c r="I341" s="1">
        <v>8</v>
      </c>
      <c r="J341" s="1">
        <v>4</v>
      </c>
      <c r="K341" s="1">
        <v>0</v>
      </c>
      <c r="L341" s="1">
        <v>9</v>
      </c>
      <c r="M341" s="1">
        <v>47</v>
      </c>
      <c r="N341" s="1">
        <v>0</v>
      </c>
      <c r="O341" s="1">
        <v>90</v>
      </c>
      <c r="P341" s="1">
        <v>1178</v>
      </c>
      <c r="Q341" s="1">
        <v>1414</v>
      </c>
      <c r="R341" s="1">
        <f t="shared" si="5"/>
        <v>1451</v>
      </c>
    </row>
    <row r="342" spans="1:18" x14ac:dyDescent="0.35">
      <c r="A342" s="2">
        <v>332</v>
      </c>
      <c r="D342" s="1" t="s">
        <v>8</v>
      </c>
      <c r="E342" s="1">
        <v>0</v>
      </c>
      <c r="F342" s="1">
        <v>77</v>
      </c>
      <c r="G342" s="1">
        <v>3</v>
      </c>
      <c r="H342" s="1">
        <v>0</v>
      </c>
      <c r="I342" s="1">
        <v>0</v>
      </c>
      <c r="J342" s="1">
        <v>0</v>
      </c>
      <c r="K342" s="1">
        <v>0</v>
      </c>
      <c r="L342" s="1">
        <v>5</v>
      </c>
      <c r="M342" s="1">
        <v>44</v>
      </c>
      <c r="N342" s="1">
        <v>0</v>
      </c>
      <c r="O342" s="1">
        <v>48</v>
      </c>
      <c r="P342" s="1">
        <v>1213</v>
      </c>
      <c r="Q342" s="1">
        <v>1366</v>
      </c>
      <c r="R342" s="1">
        <f t="shared" si="5"/>
        <v>1390</v>
      </c>
    </row>
    <row r="343" spans="1:18" x14ac:dyDescent="0.35">
      <c r="A343" s="2">
        <v>333</v>
      </c>
      <c r="D343" s="1" t="s">
        <v>4</v>
      </c>
      <c r="E343" s="1">
        <v>0</v>
      </c>
      <c r="F343" s="1">
        <v>195</v>
      </c>
      <c r="G343" s="1">
        <v>5</v>
      </c>
      <c r="H343" s="1">
        <v>0</v>
      </c>
      <c r="I343" s="1">
        <v>8</v>
      </c>
      <c r="J343" s="1">
        <v>6</v>
      </c>
      <c r="K343" s="1">
        <v>0</v>
      </c>
      <c r="L343" s="1">
        <v>13</v>
      </c>
      <c r="M343" s="1">
        <v>92</v>
      </c>
      <c r="N343" s="1">
        <v>0</v>
      </c>
      <c r="O343" s="1">
        <v>138</v>
      </c>
      <c r="P343" s="1">
        <v>2390</v>
      </c>
      <c r="Q343" s="1">
        <v>2778</v>
      </c>
      <c r="R343" s="1">
        <f t="shared" si="5"/>
        <v>2847</v>
      </c>
    </row>
    <row r="344" spans="1:18" x14ac:dyDescent="0.35">
      <c r="A344" s="2">
        <v>334</v>
      </c>
      <c r="C344" s="1" t="s">
        <v>9</v>
      </c>
      <c r="D344" s="1" t="s">
        <v>7</v>
      </c>
      <c r="E344" s="1">
        <v>0</v>
      </c>
      <c r="F344" s="1">
        <v>88</v>
      </c>
      <c r="G344" s="1">
        <v>0</v>
      </c>
      <c r="H344" s="1">
        <v>0</v>
      </c>
      <c r="I344" s="1">
        <v>4</v>
      </c>
      <c r="J344" s="1">
        <v>0</v>
      </c>
      <c r="K344" s="1">
        <v>4</v>
      </c>
      <c r="L344" s="1">
        <v>0</v>
      </c>
      <c r="M344" s="1">
        <v>96</v>
      </c>
      <c r="N344" s="1">
        <v>0</v>
      </c>
      <c r="O344" s="1">
        <v>66</v>
      </c>
      <c r="P344" s="1">
        <v>714</v>
      </c>
      <c r="Q344" s="1">
        <v>924</v>
      </c>
      <c r="R344" s="1">
        <f t="shared" si="5"/>
        <v>972</v>
      </c>
    </row>
    <row r="345" spans="1:18" x14ac:dyDescent="0.35">
      <c r="A345" s="2">
        <v>335</v>
      </c>
      <c r="D345" s="1" t="s">
        <v>8</v>
      </c>
      <c r="E345" s="1">
        <v>8</v>
      </c>
      <c r="F345" s="1">
        <v>88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154</v>
      </c>
      <c r="N345" s="1">
        <v>3</v>
      </c>
      <c r="O345" s="1">
        <v>52</v>
      </c>
      <c r="P345" s="1">
        <v>571</v>
      </c>
      <c r="Q345" s="1">
        <v>819</v>
      </c>
      <c r="R345" s="1">
        <f t="shared" si="5"/>
        <v>876</v>
      </c>
    </row>
    <row r="346" spans="1:18" x14ac:dyDescent="0.35">
      <c r="A346" s="2">
        <v>336</v>
      </c>
      <c r="D346" s="1" t="s">
        <v>4</v>
      </c>
      <c r="E346" s="1">
        <v>8</v>
      </c>
      <c r="F346" s="1">
        <v>173</v>
      </c>
      <c r="G346" s="1">
        <v>6</v>
      </c>
      <c r="H346" s="1">
        <v>0</v>
      </c>
      <c r="I346" s="1">
        <v>5</v>
      </c>
      <c r="J346" s="1">
        <v>4</v>
      </c>
      <c r="K346" s="1">
        <v>3</v>
      </c>
      <c r="L346" s="1">
        <v>0</v>
      </c>
      <c r="M346" s="1">
        <v>248</v>
      </c>
      <c r="N346" s="1">
        <v>3</v>
      </c>
      <c r="O346" s="1">
        <v>125</v>
      </c>
      <c r="P346" s="1">
        <v>1289</v>
      </c>
      <c r="Q346" s="1">
        <v>1748</v>
      </c>
      <c r="R346" s="1">
        <f t="shared" si="5"/>
        <v>1864</v>
      </c>
    </row>
    <row r="347" spans="1:18" x14ac:dyDescent="0.35">
      <c r="A347" s="2">
        <v>337</v>
      </c>
      <c r="C347" s="1" t="s">
        <v>10</v>
      </c>
      <c r="D347" s="1" t="s">
        <v>7</v>
      </c>
      <c r="E347" s="1">
        <v>467</v>
      </c>
      <c r="F347" s="1">
        <v>375</v>
      </c>
      <c r="G347" s="1">
        <v>106</v>
      </c>
      <c r="H347" s="1">
        <v>0</v>
      </c>
      <c r="I347" s="1">
        <v>266</v>
      </c>
      <c r="J347" s="1">
        <v>187</v>
      </c>
      <c r="K347" s="1">
        <v>37</v>
      </c>
      <c r="L347" s="1">
        <v>98</v>
      </c>
      <c r="M347" s="1">
        <v>534</v>
      </c>
      <c r="N347" s="1">
        <v>42</v>
      </c>
      <c r="O347" s="1">
        <v>408</v>
      </c>
      <c r="P347" s="1">
        <v>2686</v>
      </c>
      <c r="Q347" s="1">
        <v>4386</v>
      </c>
      <c r="R347" s="1">
        <f t="shared" si="5"/>
        <v>5206</v>
      </c>
    </row>
    <row r="348" spans="1:18" x14ac:dyDescent="0.35">
      <c r="A348" s="2">
        <v>338</v>
      </c>
      <c r="D348" s="1" t="s">
        <v>8</v>
      </c>
      <c r="E348" s="1">
        <v>701</v>
      </c>
      <c r="F348" s="1">
        <v>596</v>
      </c>
      <c r="G348" s="1">
        <v>170</v>
      </c>
      <c r="H348" s="1">
        <v>7</v>
      </c>
      <c r="I348" s="1">
        <v>248</v>
      </c>
      <c r="J348" s="1">
        <v>120</v>
      </c>
      <c r="K348" s="1">
        <v>39</v>
      </c>
      <c r="L348" s="1">
        <v>100</v>
      </c>
      <c r="M348" s="1">
        <v>865</v>
      </c>
      <c r="N348" s="1">
        <v>46</v>
      </c>
      <c r="O348" s="1">
        <v>579</v>
      </c>
      <c r="P348" s="1">
        <v>2497</v>
      </c>
      <c r="Q348" s="1">
        <v>4639</v>
      </c>
      <c r="R348" s="1">
        <f t="shared" si="5"/>
        <v>5968</v>
      </c>
    </row>
    <row r="349" spans="1:18" x14ac:dyDescent="0.35">
      <c r="A349" s="2">
        <v>339</v>
      </c>
      <c r="D349" s="1" t="s">
        <v>4</v>
      </c>
      <c r="E349" s="1">
        <v>1170</v>
      </c>
      <c r="F349" s="1">
        <v>974</v>
      </c>
      <c r="G349" s="1">
        <v>281</v>
      </c>
      <c r="H349" s="1">
        <v>9</v>
      </c>
      <c r="I349" s="1">
        <v>516</v>
      </c>
      <c r="J349" s="1">
        <v>305</v>
      </c>
      <c r="K349" s="1">
        <v>79</v>
      </c>
      <c r="L349" s="1">
        <v>194</v>
      </c>
      <c r="M349" s="1">
        <v>1400</v>
      </c>
      <c r="N349" s="1">
        <v>88</v>
      </c>
      <c r="O349" s="1">
        <v>982</v>
      </c>
      <c r="P349" s="1">
        <v>5182</v>
      </c>
      <c r="Q349" s="1">
        <v>9022</v>
      </c>
      <c r="R349" s="1">
        <f t="shared" si="5"/>
        <v>11180</v>
      </c>
    </row>
    <row r="350" spans="1:18" x14ac:dyDescent="0.35">
      <c r="A350" s="2">
        <v>340</v>
      </c>
      <c r="C350" s="1" t="s">
        <v>11</v>
      </c>
      <c r="D350" s="1" t="s">
        <v>7</v>
      </c>
      <c r="E350" s="1">
        <v>685</v>
      </c>
      <c r="F350" s="1">
        <v>190</v>
      </c>
      <c r="G350" s="1">
        <v>271</v>
      </c>
      <c r="H350" s="1">
        <v>75</v>
      </c>
      <c r="I350" s="1">
        <v>395</v>
      </c>
      <c r="J350" s="1">
        <v>445</v>
      </c>
      <c r="K350" s="1">
        <v>74</v>
      </c>
      <c r="L350" s="1">
        <v>194</v>
      </c>
      <c r="M350" s="1">
        <v>160</v>
      </c>
      <c r="N350" s="1">
        <v>105</v>
      </c>
      <c r="O350" s="1">
        <v>248</v>
      </c>
      <c r="P350" s="1">
        <v>799</v>
      </c>
      <c r="Q350" s="1">
        <v>2336</v>
      </c>
      <c r="R350" s="1">
        <f t="shared" si="5"/>
        <v>3641</v>
      </c>
    </row>
    <row r="351" spans="1:18" x14ac:dyDescent="0.35">
      <c r="A351" s="2">
        <v>341</v>
      </c>
      <c r="D351" s="1" t="s">
        <v>8</v>
      </c>
      <c r="E351" s="1">
        <v>999</v>
      </c>
      <c r="F351" s="1">
        <v>266</v>
      </c>
      <c r="G351" s="1">
        <v>230</v>
      </c>
      <c r="H351" s="1">
        <v>106</v>
      </c>
      <c r="I351" s="1">
        <v>341</v>
      </c>
      <c r="J351" s="1">
        <v>285</v>
      </c>
      <c r="K351" s="1">
        <v>86</v>
      </c>
      <c r="L351" s="1">
        <v>165</v>
      </c>
      <c r="M351" s="1">
        <v>218</v>
      </c>
      <c r="N351" s="1">
        <v>96</v>
      </c>
      <c r="O351" s="1">
        <v>330</v>
      </c>
      <c r="P351" s="1">
        <v>741</v>
      </c>
      <c r="Q351" s="1">
        <v>2379</v>
      </c>
      <c r="R351" s="1">
        <f t="shared" si="5"/>
        <v>3863</v>
      </c>
    </row>
    <row r="352" spans="1:18" x14ac:dyDescent="0.35">
      <c r="A352" s="2">
        <v>342</v>
      </c>
      <c r="D352" s="1" t="s">
        <v>4</v>
      </c>
      <c r="E352" s="1">
        <v>1685</v>
      </c>
      <c r="F352" s="1">
        <v>453</v>
      </c>
      <c r="G352" s="1">
        <v>506</v>
      </c>
      <c r="H352" s="1">
        <v>186</v>
      </c>
      <c r="I352" s="1">
        <v>733</v>
      </c>
      <c r="J352" s="1">
        <v>733</v>
      </c>
      <c r="K352" s="1">
        <v>166</v>
      </c>
      <c r="L352" s="1">
        <v>357</v>
      </c>
      <c r="M352" s="1">
        <v>371</v>
      </c>
      <c r="N352" s="1">
        <v>205</v>
      </c>
      <c r="O352" s="1">
        <v>568</v>
      </c>
      <c r="P352" s="1">
        <v>1544</v>
      </c>
      <c r="Q352" s="1">
        <v>4706</v>
      </c>
      <c r="R352" s="1">
        <f t="shared" si="5"/>
        <v>7507</v>
      </c>
    </row>
    <row r="353" spans="1:18" x14ac:dyDescent="0.35">
      <c r="A353" s="2">
        <v>343</v>
      </c>
      <c r="C353" s="1" t="s">
        <v>4</v>
      </c>
      <c r="D353" s="1" t="s">
        <v>7</v>
      </c>
      <c r="E353" s="1">
        <v>1159</v>
      </c>
      <c r="F353" s="1">
        <v>770</v>
      </c>
      <c r="G353" s="1">
        <v>392</v>
      </c>
      <c r="H353" s="1">
        <v>84</v>
      </c>
      <c r="I353" s="1">
        <v>671</v>
      </c>
      <c r="J353" s="1">
        <v>637</v>
      </c>
      <c r="K353" s="1">
        <v>118</v>
      </c>
      <c r="L353" s="1">
        <v>295</v>
      </c>
      <c r="M353" s="1">
        <v>835</v>
      </c>
      <c r="N353" s="1">
        <v>150</v>
      </c>
      <c r="O353" s="1">
        <v>803</v>
      </c>
      <c r="P353" s="1">
        <v>5371</v>
      </c>
      <c r="Q353" s="1">
        <v>9054</v>
      </c>
      <c r="R353" s="1">
        <f t="shared" si="5"/>
        <v>11285</v>
      </c>
    </row>
    <row r="354" spans="1:18" x14ac:dyDescent="0.35">
      <c r="A354" s="2">
        <v>344</v>
      </c>
      <c r="D354" s="1" t="s">
        <v>8</v>
      </c>
      <c r="E354" s="1">
        <v>1714</v>
      </c>
      <c r="F354" s="1">
        <v>1020</v>
      </c>
      <c r="G354" s="1">
        <v>402</v>
      </c>
      <c r="H354" s="1">
        <v>111</v>
      </c>
      <c r="I354" s="1">
        <v>592</v>
      </c>
      <c r="J354" s="1">
        <v>413</v>
      </c>
      <c r="K354" s="1">
        <v>129</v>
      </c>
      <c r="L354" s="1">
        <v>273</v>
      </c>
      <c r="M354" s="1">
        <v>1279</v>
      </c>
      <c r="N354" s="1">
        <v>144</v>
      </c>
      <c r="O354" s="1">
        <v>1010</v>
      </c>
      <c r="P354" s="1">
        <v>5029</v>
      </c>
      <c r="Q354" s="1">
        <v>9197</v>
      </c>
      <c r="R354" s="1">
        <f t="shared" si="5"/>
        <v>12116</v>
      </c>
    </row>
    <row r="355" spans="1:18" x14ac:dyDescent="0.35">
      <c r="A355" s="2">
        <v>345</v>
      </c>
      <c r="D355" s="1" t="s">
        <v>4</v>
      </c>
      <c r="E355" s="1">
        <v>2867</v>
      </c>
      <c r="F355" s="1">
        <v>1797</v>
      </c>
      <c r="G355" s="1">
        <v>791</v>
      </c>
      <c r="H355" s="1">
        <v>195</v>
      </c>
      <c r="I355" s="1">
        <v>1261</v>
      </c>
      <c r="J355" s="1">
        <v>1047</v>
      </c>
      <c r="K355" s="1">
        <v>242</v>
      </c>
      <c r="L355" s="1">
        <v>565</v>
      </c>
      <c r="M355" s="1">
        <v>2114</v>
      </c>
      <c r="N355" s="1">
        <v>294</v>
      </c>
      <c r="O355" s="1">
        <v>1813</v>
      </c>
      <c r="P355" s="1">
        <v>10406</v>
      </c>
      <c r="Q355" s="1">
        <v>18254</v>
      </c>
      <c r="R355" s="1">
        <f t="shared" si="5"/>
        <v>23392</v>
      </c>
    </row>
    <row r="356" spans="1:18" x14ac:dyDescent="0.35">
      <c r="A356" s="2">
        <v>346</v>
      </c>
      <c r="B356" s="1" t="s">
        <v>34</v>
      </c>
      <c r="C356" s="1" t="s">
        <v>6</v>
      </c>
      <c r="D356" s="1" t="s">
        <v>7</v>
      </c>
      <c r="E356" s="1">
        <v>5</v>
      </c>
      <c r="F356" s="1">
        <v>274</v>
      </c>
      <c r="G356" s="1">
        <v>0</v>
      </c>
      <c r="H356" s="1">
        <v>0</v>
      </c>
      <c r="I356" s="1">
        <v>4</v>
      </c>
      <c r="J356" s="1">
        <v>12</v>
      </c>
      <c r="K356" s="1">
        <v>0</v>
      </c>
      <c r="L356" s="1">
        <v>5</v>
      </c>
      <c r="M356" s="1">
        <v>90</v>
      </c>
      <c r="N356" s="1">
        <v>0</v>
      </c>
      <c r="O356" s="1">
        <v>162</v>
      </c>
      <c r="P356" s="1">
        <v>2161</v>
      </c>
      <c r="Q356" s="1">
        <v>2637</v>
      </c>
      <c r="R356" s="1">
        <f t="shared" si="5"/>
        <v>2713</v>
      </c>
    </row>
    <row r="357" spans="1:18" x14ac:dyDescent="0.35">
      <c r="A357" s="2">
        <v>347</v>
      </c>
      <c r="D357" s="1" t="s">
        <v>8</v>
      </c>
      <c r="E357" s="1">
        <v>0</v>
      </c>
      <c r="F357" s="1">
        <v>212</v>
      </c>
      <c r="G357" s="1">
        <v>4</v>
      </c>
      <c r="H357" s="1">
        <v>0</v>
      </c>
      <c r="I357" s="1">
        <v>11</v>
      </c>
      <c r="J357" s="1">
        <v>3</v>
      </c>
      <c r="K357" s="1">
        <v>0</v>
      </c>
      <c r="L357" s="1">
        <v>4</v>
      </c>
      <c r="M357" s="1">
        <v>76</v>
      </c>
      <c r="N357" s="1">
        <v>0</v>
      </c>
      <c r="O357" s="1">
        <v>96</v>
      </c>
      <c r="P357" s="1">
        <v>2028</v>
      </c>
      <c r="Q357" s="1">
        <v>2380</v>
      </c>
      <c r="R357" s="1">
        <f t="shared" si="5"/>
        <v>2434</v>
      </c>
    </row>
    <row r="358" spans="1:18" x14ac:dyDescent="0.35">
      <c r="A358" s="2">
        <v>348</v>
      </c>
      <c r="D358" s="1" t="s">
        <v>4</v>
      </c>
      <c r="E358" s="1">
        <v>4</v>
      </c>
      <c r="F358" s="1">
        <v>486</v>
      </c>
      <c r="G358" s="1">
        <v>3</v>
      </c>
      <c r="H358" s="1">
        <v>0</v>
      </c>
      <c r="I358" s="1">
        <v>13</v>
      </c>
      <c r="J358" s="1">
        <v>15</v>
      </c>
      <c r="K358" s="1">
        <v>7</v>
      </c>
      <c r="L358" s="1">
        <v>8</v>
      </c>
      <c r="M358" s="1">
        <v>171</v>
      </c>
      <c r="N358" s="1">
        <v>0</v>
      </c>
      <c r="O358" s="1">
        <v>260</v>
      </c>
      <c r="P358" s="1">
        <v>4184</v>
      </c>
      <c r="Q358" s="1">
        <v>5020</v>
      </c>
      <c r="R358" s="1">
        <f t="shared" si="5"/>
        <v>5151</v>
      </c>
    </row>
    <row r="359" spans="1:18" x14ac:dyDescent="0.35">
      <c r="A359" s="2">
        <v>349</v>
      </c>
      <c r="C359" s="1" t="s">
        <v>9</v>
      </c>
      <c r="D359" s="1" t="s">
        <v>7</v>
      </c>
      <c r="E359" s="1">
        <v>7</v>
      </c>
      <c r="F359" s="1">
        <v>161</v>
      </c>
      <c r="G359" s="1">
        <v>0</v>
      </c>
      <c r="H359" s="1">
        <v>0</v>
      </c>
      <c r="I359" s="1">
        <v>11</v>
      </c>
      <c r="J359" s="1">
        <v>0</v>
      </c>
      <c r="K359" s="1">
        <v>0</v>
      </c>
      <c r="L359" s="1">
        <v>0</v>
      </c>
      <c r="M359" s="1">
        <v>135</v>
      </c>
      <c r="N359" s="1">
        <v>0</v>
      </c>
      <c r="O359" s="1">
        <v>76</v>
      </c>
      <c r="P359" s="1">
        <v>1042</v>
      </c>
      <c r="Q359" s="1">
        <v>1372</v>
      </c>
      <c r="R359" s="1">
        <f t="shared" si="5"/>
        <v>1432</v>
      </c>
    </row>
    <row r="360" spans="1:18" x14ac:dyDescent="0.35">
      <c r="A360" s="2">
        <v>350</v>
      </c>
      <c r="D360" s="1" t="s">
        <v>8</v>
      </c>
      <c r="E360" s="1">
        <v>8</v>
      </c>
      <c r="F360" s="1">
        <v>127</v>
      </c>
      <c r="G360" s="1">
        <v>4</v>
      </c>
      <c r="H360" s="1">
        <v>0</v>
      </c>
      <c r="I360" s="1">
        <v>13</v>
      </c>
      <c r="J360" s="1">
        <v>4</v>
      </c>
      <c r="K360" s="1">
        <v>0</v>
      </c>
      <c r="L360" s="1">
        <v>0</v>
      </c>
      <c r="M360" s="1">
        <v>195</v>
      </c>
      <c r="N360" s="1">
        <v>0</v>
      </c>
      <c r="O360" s="1">
        <v>87</v>
      </c>
      <c r="P360" s="1">
        <v>858</v>
      </c>
      <c r="Q360" s="1">
        <v>1211</v>
      </c>
      <c r="R360" s="1">
        <f t="shared" si="5"/>
        <v>1296</v>
      </c>
    </row>
    <row r="361" spans="1:18" x14ac:dyDescent="0.35">
      <c r="A361" s="2">
        <v>351</v>
      </c>
      <c r="D361" s="1" t="s">
        <v>4</v>
      </c>
      <c r="E361" s="1">
        <v>17</v>
      </c>
      <c r="F361" s="1">
        <v>291</v>
      </c>
      <c r="G361" s="1">
        <v>4</v>
      </c>
      <c r="H361" s="1">
        <v>0</v>
      </c>
      <c r="I361" s="1">
        <v>24</v>
      </c>
      <c r="J361" s="1">
        <v>8</v>
      </c>
      <c r="K361" s="1">
        <v>5</v>
      </c>
      <c r="L361" s="1">
        <v>0</v>
      </c>
      <c r="M361" s="1">
        <v>328</v>
      </c>
      <c r="N361" s="1">
        <v>0</v>
      </c>
      <c r="O361" s="1">
        <v>159</v>
      </c>
      <c r="P361" s="1">
        <v>1901</v>
      </c>
      <c r="Q361" s="1">
        <v>2583</v>
      </c>
      <c r="R361" s="1">
        <f t="shared" si="5"/>
        <v>2737</v>
      </c>
    </row>
    <row r="362" spans="1:18" x14ac:dyDescent="0.35">
      <c r="A362" s="2">
        <v>352</v>
      </c>
      <c r="C362" s="1" t="s">
        <v>10</v>
      </c>
      <c r="D362" s="1" t="s">
        <v>7</v>
      </c>
      <c r="E362" s="1">
        <v>413</v>
      </c>
      <c r="F362" s="1">
        <v>568</v>
      </c>
      <c r="G362" s="1">
        <v>120</v>
      </c>
      <c r="H362" s="1">
        <v>4</v>
      </c>
      <c r="I362" s="1">
        <v>281</v>
      </c>
      <c r="J362" s="1">
        <v>192</v>
      </c>
      <c r="K362" s="1">
        <v>39</v>
      </c>
      <c r="L362" s="1">
        <v>68</v>
      </c>
      <c r="M362" s="1">
        <v>644</v>
      </c>
      <c r="N362" s="1">
        <v>40</v>
      </c>
      <c r="O362" s="1">
        <v>486</v>
      </c>
      <c r="P362" s="1">
        <v>3802</v>
      </c>
      <c r="Q362" s="1">
        <v>5873</v>
      </c>
      <c r="R362" s="1">
        <f t="shared" si="5"/>
        <v>6657</v>
      </c>
    </row>
    <row r="363" spans="1:18" x14ac:dyDescent="0.35">
      <c r="A363" s="2">
        <v>353</v>
      </c>
      <c r="D363" s="1" t="s">
        <v>8</v>
      </c>
      <c r="E363" s="1">
        <v>665</v>
      </c>
      <c r="F363" s="1">
        <v>889</v>
      </c>
      <c r="G363" s="1">
        <v>175</v>
      </c>
      <c r="H363" s="1">
        <v>10</v>
      </c>
      <c r="I363" s="1">
        <v>231</v>
      </c>
      <c r="J363" s="1">
        <v>124</v>
      </c>
      <c r="K363" s="1">
        <v>52</v>
      </c>
      <c r="L363" s="1">
        <v>92</v>
      </c>
      <c r="M363" s="1">
        <v>1016</v>
      </c>
      <c r="N363" s="1">
        <v>35</v>
      </c>
      <c r="O363" s="1">
        <v>676</v>
      </c>
      <c r="P363" s="1">
        <v>3387</v>
      </c>
      <c r="Q363" s="1">
        <v>6004</v>
      </c>
      <c r="R363" s="1">
        <f t="shared" si="5"/>
        <v>7352</v>
      </c>
    </row>
    <row r="364" spans="1:18" x14ac:dyDescent="0.35">
      <c r="A364" s="2">
        <v>354</v>
      </c>
      <c r="D364" s="1" t="s">
        <v>4</v>
      </c>
      <c r="E364" s="1">
        <v>1081</v>
      </c>
      <c r="F364" s="1">
        <v>1459</v>
      </c>
      <c r="G364" s="1">
        <v>295</v>
      </c>
      <c r="H364" s="1">
        <v>19</v>
      </c>
      <c r="I364" s="1">
        <v>514</v>
      </c>
      <c r="J364" s="1">
        <v>316</v>
      </c>
      <c r="K364" s="1">
        <v>92</v>
      </c>
      <c r="L364" s="1">
        <v>161</v>
      </c>
      <c r="M364" s="1">
        <v>1655</v>
      </c>
      <c r="N364" s="1">
        <v>73</v>
      </c>
      <c r="O364" s="1">
        <v>1161</v>
      </c>
      <c r="P364" s="1">
        <v>7190</v>
      </c>
      <c r="Q364" s="1">
        <v>11880</v>
      </c>
      <c r="R364" s="1">
        <f t="shared" si="5"/>
        <v>14016</v>
      </c>
    </row>
    <row r="365" spans="1:18" x14ac:dyDescent="0.35">
      <c r="A365" s="2">
        <v>355</v>
      </c>
      <c r="C365" s="1" t="s">
        <v>11</v>
      </c>
      <c r="D365" s="1" t="s">
        <v>7</v>
      </c>
      <c r="E365" s="1">
        <v>425</v>
      </c>
      <c r="F365" s="1">
        <v>162</v>
      </c>
      <c r="G365" s="1">
        <v>240</v>
      </c>
      <c r="H365" s="1">
        <v>56</v>
      </c>
      <c r="I365" s="1">
        <v>293</v>
      </c>
      <c r="J365" s="1">
        <v>399</v>
      </c>
      <c r="K365" s="1">
        <v>65</v>
      </c>
      <c r="L365" s="1">
        <v>147</v>
      </c>
      <c r="M365" s="1">
        <v>138</v>
      </c>
      <c r="N365" s="1">
        <v>56</v>
      </c>
      <c r="O365" s="1">
        <v>209</v>
      </c>
      <c r="P365" s="1">
        <v>657</v>
      </c>
      <c r="Q365" s="1">
        <v>1854</v>
      </c>
      <c r="R365" s="1">
        <f t="shared" si="5"/>
        <v>2847</v>
      </c>
    </row>
    <row r="366" spans="1:18" x14ac:dyDescent="0.35">
      <c r="A366" s="2">
        <v>356</v>
      </c>
      <c r="D366" s="1" t="s">
        <v>8</v>
      </c>
      <c r="E366" s="1">
        <v>697</v>
      </c>
      <c r="F366" s="1">
        <v>204</v>
      </c>
      <c r="G366" s="1">
        <v>169</v>
      </c>
      <c r="H366" s="1">
        <v>70</v>
      </c>
      <c r="I366" s="1">
        <v>211</v>
      </c>
      <c r="J366" s="1">
        <v>187</v>
      </c>
      <c r="K366" s="1">
        <v>66</v>
      </c>
      <c r="L366" s="1">
        <v>115</v>
      </c>
      <c r="M366" s="1">
        <v>164</v>
      </c>
      <c r="N366" s="1">
        <v>52</v>
      </c>
      <c r="O366" s="1">
        <v>227</v>
      </c>
      <c r="P366" s="1">
        <v>567</v>
      </c>
      <c r="Q366" s="1">
        <v>1708</v>
      </c>
      <c r="R366" s="1">
        <f t="shared" si="5"/>
        <v>2729</v>
      </c>
    </row>
    <row r="367" spans="1:18" x14ac:dyDescent="0.35">
      <c r="A367" s="2">
        <v>357</v>
      </c>
      <c r="D367" s="1" t="s">
        <v>4</v>
      </c>
      <c r="E367" s="1">
        <v>1119</v>
      </c>
      <c r="F367" s="1">
        <v>369</v>
      </c>
      <c r="G367" s="1">
        <v>414</v>
      </c>
      <c r="H367" s="1">
        <v>129</v>
      </c>
      <c r="I367" s="1">
        <v>504</v>
      </c>
      <c r="J367" s="1">
        <v>583</v>
      </c>
      <c r="K367" s="1">
        <v>130</v>
      </c>
      <c r="L367" s="1">
        <v>258</v>
      </c>
      <c r="M367" s="1">
        <v>300</v>
      </c>
      <c r="N367" s="1">
        <v>106</v>
      </c>
      <c r="O367" s="1">
        <v>442</v>
      </c>
      <c r="P367" s="1">
        <v>1232</v>
      </c>
      <c r="Q367" s="1">
        <v>3564</v>
      </c>
      <c r="R367" s="1">
        <f t="shared" si="5"/>
        <v>5586</v>
      </c>
    </row>
    <row r="368" spans="1:18" x14ac:dyDescent="0.35">
      <c r="A368" s="2">
        <v>358</v>
      </c>
      <c r="C368" s="1" t="s">
        <v>4</v>
      </c>
      <c r="D368" s="1" t="s">
        <v>7</v>
      </c>
      <c r="E368" s="1">
        <v>852</v>
      </c>
      <c r="F368" s="1">
        <v>1168</v>
      </c>
      <c r="G368" s="1">
        <v>366</v>
      </c>
      <c r="H368" s="1">
        <v>61</v>
      </c>
      <c r="I368" s="1">
        <v>584</v>
      </c>
      <c r="J368" s="1">
        <v>602</v>
      </c>
      <c r="K368" s="1">
        <v>111</v>
      </c>
      <c r="L368" s="1">
        <v>223</v>
      </c>
      <c r="M368" s="1">
        <v>1012</v>
      </c>
      <c r="N368" s="1">
        <v>100</v>
      </c>
      <c r="O368" s="1">
        <v>933</v>
      </c>
      <c r="P368" s="1">
        <v>7659</v>
      </c>
      <c r="Q368" s="1">
        <v>11739</v>
      </c>
      <c r="R368" s="1">
        <f t="shared" si="5"/>
        <v>13671</v>
      </c>
    </row>
    <row r="369" spans="1:18" x14ac:dyDescent="0.35">
      <c r="A369" s="2">
        <v>359</v>
      </c>
      <c r="D369" s="1" t="s">
        <v>8</v>
      </c>
      <c r="E369" s="1">
        <v>1369</v>
      </c>
      <c r="F369" s="1">
        <v>1441</v>
      </c>
      <c r="G369" s="1">
        <v>355</v>
      </c>
      <c r="H369" s="1">
        <v>79</v>
      </c>
      <c r="I369" s="1">
        <v>462</v>
      </c>
      <c r="J369" s="1">
        <v>321</v>
      </c>
      <c r="K369" s="1">
        <v>114</v>
      </c>
      <c r="L369" s="1">
        <v>212</v>
      </c>
      <c r="M369" s="1">
        <v>1447</v>
      </c>
      <c r="N369" s="1">
        <v>85</v>
      </c>
      <c r="O369" s="1">
        <v>1086</v>
      </c>
      <c r="P369" s="1">
        <v>6842</v>
      </c>
      <c r="Q369" s="1">
        <v>11303</v>
      </c>
      <c r="R369" s="1">
        <f t="shared" si="5"/>
        <v>13813</v>
      </c>
    </row>
    <row r="370" spans="1:18" x14ac:dyDescent="0.35">
      <c r="A370" s="2">
        <v>360</v>
      </c>
      <c r="D370" s="1" t="s">
        <v>4</v>
      </c>
      <c r="E370" s="1">
        <v>2224</v>
      </c>
      <c r="F370" s="1">
        <v>2610</v>
      </c>
      <c r="G370" s="1">
        <v>722</v>
      </c>
      <c r="H370" s="1">
        <v>146</v>
      </c>
      <c r="I370" s="1">
        <v>1048</v>
      </c>
      <c r="J370" s="1">
        <v>926</v>
      </c>
      <c r="K370" s="1">
        <v>224</v>
      </c>
      <c r="L370" s="1">
        <v>431</v>
      </c>
      <c r="M370" s="1">
        <v>2455</v>
      </c>
      <c r="N370" s="1">
        <v>184</v>
      </c>
      <c r="O370" s="1">
        <v>2019</v>
      </c>
      <c r="P370" s="1">
        <v>14504</v>
      </c>
      <c r="Q370" s="1">
        <v>23038</v>
      </c>
      <c r="R370" s="1">
        <f t="shared" si="5"/>
        <v>27493</v>
      </c>
    </row>
    <row r="371" spans="1:18" x14ac:dyDescent="0.35">
      <c r="A371" s="2">
        <v>361</v>
      </c>
      <c r="B371" s="1" t="s">
        <v>35</v>
      </c>
      <c r="C371" s="1" t="s">
        <v>6</v>
      </c>
      <c r="D371" s="1" t="s">
        <v>7</v>
      </c>
      <c r="E371" s="1">
        <v>17</v>
      </c>
      <c r="F371" s="1">
        <v>1139</v>
      </c>
      <c r="G371" s="1">
        <v>8</v>
      </c>
      <c r="H371" s="1">
        <v>0</v>
      </c>
      <c r="I371" s="1">
        <v>23</v>
      </c>
      <c r="J371" s="1">
        <v>32</v>
      </c>
      <c r="K371" s="1">
        <v>20</v>
      </c>
      <c r="L371" s="1">
        <v>14</v>
      </c>
      <c r="M371" s="1">
        <v>379</v>
      </c>
      <c r="N371" s="1">
        <v>3</v>
      </c>
      <c r="O371" s="1">
        <v>679</v>
      </c>
      <c r="P371" s="1">
        <v>8651</v>
      </c>
      <c r="Q371" s="1">
        <v>10638</v>
      </c>
      <c r="R371" s="1">
        <f t="shared" si="5"/>
        <v>10965</v>
      </c>
    </row>
    <row r="372" spans="1:18" x14ac:dyDescent="0.35">
      <c r="A372" s="2">
        <v>362</v>
      </c>
      <c r="D372" s="1" t="s">
        <v>8</v>
      </c>
      <c r="E372" s="1">
        <v>14</v>
      </c>
      <c r="F372" s="1">
        <v>715</v>
      </c>
      <c r="G372" s="1">
        <v>20</v>
      </c>
      <c r="H372" s="1">
        <v>0</v>
      </c>
      <c r="I372" s="1">
        <v>22</v>
      </c>
      <c r="J372" s="1">
        <v>25</v>
      </c>
      <c r="K372" s="1">
        <v>18</v>
      </c>
      <c r="L372" s="1">
        <v>21</v>
      </c>
      <c r="M372" s="1">
        <v>325</v>
      </c>
      <c r="N372" s="1">
        <v>7</v>
      </c>
      <c r="O372" s="1">
        <v>470</v>
      </c>
      <c r="P372" s="1">
        <v>8549</v>
      </c>
      <c r="Q372" s="1">
        <v>9979</v>
      </c>
      <c r="R372" s="1">
        <f t="shared" si="5"/>
        <v>10186</v>
      </c>
    </row>
    <row r="373" spans="1:18" x14ac:dyDescent="0.35">
      <c r="A373" s="2">
        <v>363</v>
      </c>
      <c r="D373" s="1" t="s">
        <v>4</v>
      </c>
      <c r="E373" s="1">
        <v>29</v>
      </c>
      <c r="F373" s="1">
        <v>1857</v>
      </c>
      <c r="G373" s="1">
        <v>23</v>
      </c>
      <c r="H373" s="1">
        <v>3</v>
      </c>
      <c r="I373" s="1">
        <v>43</v>
      </c>
      <c r="J373" s="1">
        <v>53</v>
      </c>
      <c r="K373" s="1">
        <v>40</v>
      </c>
      <c r="L373" s="1">
        <v>38</v>
      </c>
      <c r="M373" s="1">
        <v>706</v>
      </c>
      <c r="N373" s="1">
        <v>11</v>
      </c>
      <c r="O373" s="1">
        <v>1147</v>
      </c>
      <c r="P373" s="1">
        <v>17199</v>
      </c>
      <c r="Q373" s="1">
        <v>20622</v>
      </c>
      <c r="R373" s="1">
        <f t="shared" si="5"/>
        <v>21149</v>
      </c>
    </row>
    <row r="374" spans="1:18" x14ac:dyDescent="0.35">
      <c r="A374" s="2">
        <v>364</v>
      </c>
      <c r="C374" s="1" t="s">
        <v>9</v>
      </c>
      <c r="D374" s="1" t="s">
        <v>7</v>
      </c>
      <c r="E374" s="1">
        <v>28</v>
      </c>
      <c r="F374" s="1">
        <v>705</v>
      </c>
      <c r="G374" s="1">
        <v>19</v>
      </c>
      <c r="H374" s="1">
        <v>0</v>
      </c>
      <c r="I374" s="1">
        <v>38</v>
      </c>
      <c r="J374" s="1">
        <v>20</v>
      </c>
      <c r="K374" s="1">
        <v>15</v>
      </c>
      <c r="L374" s="1">
        <v>9</v>
      </c>
      <c r="M374" s="1">
        <v>780</v>
      </c>
      <c r="N374" s="1">
        <v>9</v>
      </c>
      <c r="O374" s="1">
        <v>385</v>
      </c>
      <c r="P374" s="1">
        <v>4800</v>
      </c>
      <c r="Q374" s="1">
        <v>6474</v>
      </c>
      <c r="R374" s="1">
        <f t="shared" si="5"/>
        <v>6808</v>
      </c>
    </row>
    <row r="375" spans="1:18" x14ac:dyDescent="0.35">
      <c r="A375" s="2">
        <v>365</v>
      </c>
      <c r="D375" s="1" t="s">
        <v>8</v>
      </c>
      <c r="E375" s="1">
        <v>63</v>
      </c>
      <c r="F375" s="1">
        <v>830</v>
      </c>
      <c r="G375" s="1">
        <v>16</v>
      </c>
      <c r="H375" s="1">
        <v>0</v>
      </c>
      <c r="I375" s="1">
        <v>44</v>
      </c>
      <c r="J375" s="1">
        <v>18</v>
      </c>
      <c r="K375" s="1">
        <v>18</v>
      </c>
      <c r="L375" s="1">
        <v>15</v>
      </c>
      <c r="M375" s="1">
        <v>1502</v>
      </c>
      <c r="N375" s="1">
        <v>8</v>
      </c>
      <c r="O375" s="1">
        <v>531</v>
      </c>
      <c r="P375" s="1">
        <v>4217</v>
      </c>
      <c r="Q375" s="1">
        <v>6552</v>
      </c>
      <c r="R375" s="1">
        <f t="shared" si="5"/>
        <v>7262</v>
      </c>
    </row>
    <row r="376" spans="1:18" x14ac:dyDescent="0.35">
      <c r="A376" s="2">
        <v>366</v>
      </c>
      <c r="D376" s="1" t="s">
        <v>4</v>
      </c>
      <c r="E376" s="1">
        <v>98</v>
      </c>
      <c r="F376" s="1">
        <v>1534</v>
      </c>
      <c r="G376" s="1">
        <v>34</v>
      </c>
      <c r="H376" s="1">
        <v>0</v>
      </c>
      <c r="I376" s="1">
        <v>80</v>
      </c>
      <c r="J376" s="1">
        <v>38</v>
      </c>
      <c r="K376" s="1">
        <v>30</v>
      </c>
      <c r="L376" s="1">
        <v>28</v>
      </c>
      <c r="M376" s="1">
        <v>2282</v>
      </c>
      <c r="N376" s="1">
        <v>15</v>
      </c>
      <c r="O376" s="1">
        <v>919</v>
      </c>
      <c r="P376" s="1">
        <v>9022</v>
      </c>
      <c r="Q376" s="1">
        <v>13024</v>
      </c>
      <c r="R376" s="1">
        <f t="shared" si="5"/>
        <v>14080</v>
      </c>
    </row>
    <row r="377" spans="1:18" x14ac:dyDescent="0.35">
      <c r="A377" s="2">
        <v>367</v>
      </c>
      <c r="C377" s="1" t="s">
        <v>10</v>
      </c>
      <c r="D377" s="1" t="s">
        <v>7</v>
      </c>
      <c r="E377" s="1">
        <v>2123</v>
      </c>
      <c r="F377" s="1">
        <v>2690</v>
      </c>
      <c r="G377" s="1">
        <v>585</v>
      </c>
      <c r="H377" s="1">
        <v>42</v>
      </c>
      <c r="I377" s="1">
        <v>1334</v>
      </c>
      <c r="J377" s="1">
        <v>960</v>
      </c>
      <c r="K377" s="1">
        <v>196</v>
      </c>
      <c r="L377" s="1">
        <v>381</v>
      </c>
      <c r="M377" s="1">
        <v>3688</v>
      </c>
      <c r="N377" s="1">
        <v>182</v>
      </c>
      <c r="O377" s="1">
        <v>2379</v>
      </c>
      <c r="P377" s="1">
        <v>16216</v>
      </c>
      <c r="Q377" s="1">
        <v>26240</v>
      </c>
      <c r="R377" s="1">
        <f t="shared" si="5"/>
        <v>30776</v>
      </c>
    </row>
    <row r="378" spans="1:18" x14ac:dyDescent="0.35">
      <c r="A378" s="2">
        <v>368</v>
      </c>
      <c r="D378" s="1" t="s">
        <v>8</v>
      </c>
      <c r="E378" s="1">
        <v>3581</v>
      </c>
      <c r="F378" s="1">
        <v>4171</v>
      </c>
      <c r="G378" s="1">
        <v>876</v>
      </c>
      <c r="H378" s="1">
        <v>30</v>
      </c>
      <c r="I378" s="1">
        <v>1294</v>
      </c>
      <c r="J378" s="1">
        <v>532</v>
      </c>
      <c r="K378" s="1">
        <v>227</v>
      </c>
      <c r="L378" s="1">
        <v>488</v>
      </c>
      <c r="M378" s="1">
        <v>6245</v>
      </c>
      <c r="N378" s="1">
        <v>204</v>
      </c>
      <c r="O378" s="1">
        <v>3628</v>
      </c>
      <c r="P378" s="1">
        <v>15609</v>
      </c>
      <c r="Q378" s="1">
        <v>29120</v>
      </c>
      <c r="R378" s="1">
        <f t="shared" si="5"/>
        <v>36885</v>
      </c>
    </row>
    <row r="379" spans="1:18" x14ac:dyDescent="0.35">
      <c r="A379" s="2">
        <v>369</v>
      </c>
      <c r="D379" s="1" t="s">
        <v>4</v>
      </c>
      <c r="E379" s="1">
        <v>5702</v>
      </c>
      <c r="F379" s="1">
        <v>6856</v>
      </c>
      <c r="G379" s="1">
        <v>1467</v>
      </c>
      <c r="H379" s="1">
        <v>67</v>
      </c>
      <c r="I379" s="1">
        <v>2627</v>
      </c>
      <c r="J379" s="1">
        <v>1493</v>
      </c>
      <c r="K379" s="1">
        <v>420</v>
      </c>
      <c r="L379" s="1">
        <v>860</v>
      </c>
      <c r="M379" s="1">
        <v>9934</v>
      </c>
      <c r="N379" s="1">
        <v>392</v>
      </c>
      <c r="O379" s="1">
        <v>6010</v>
      </c>
      <c r="P379" s="1">
        <v>31827</v>
      </c>
      <c r="Q379" s="1">
        <v>55365</v>
      </c>
      <c r="R379" s="1">
        <f t="shared" si="5"/>
        <v>67655</v>
      </c>
    </row>
    <row r="380" spans="1:18" x14ac:dyDescent="0.35">
      <c r="A380" s="2">
        <v>370</v>
      </c>
      <c r="C380" s="1" t="s">
        <v>11</v>
      </c>
      <c r="D380" s="1" t="s">
        <v>7</v>
      </c>
      <c r="E380" s="1">
        <v>3100</v>
      </c>
      <c r="F380" s="1">
        <v>952</v>
      </c>
      <c r="G380" s="1">
        <v>1460</v>
      </c>
      <c r="H380" s="1">
        <v>373</v>
      </c>
      <c r="I380" s="1">
        <v>1824</v>
      </c>
      <c r="J380" s="1">
        <v>2371</v>
      </c>
      <c r="K380" s="1">
        <v>438</v>
      </c>
      <c r="L380" s="1">
        <v>803</v>
      </c>
      <c r="M380" s="1">
        <v>945</v>
      </c>
      <c r="N380" s="1">
        <v>528</v>
      </c>
      <c r="O380" s="1">
        <v>1267</v>
      </c>
      <c r="P380" s="1">
        <v>2971</v>
      </c>
      <c r="Q380" s="1">
        <v>10331</v>
      </c>
      <c r="R380" s="1">
        <f t="shared" si="5"/>
        <v>17032</v>
      </c>
    </row>
    <row r="381" spans="1:18" x14ac:dyDescent="0.35">
      <c r="A381" s="2">
        <v>371</v>
      </c>
      <c r="D381" s="1" t="s">
        <v>8</v>
      </c>
      <c r="E381" s="1">
        <v>5302</v>
      </c>
      <c r="F381" s="1">
        <v>1667</v>
      </c>
      <c r="G381" s="1">
        <v>1271</v>
      </c>
      <c r="H381" s="1">
        <v>488</v>
      </c>
      <c r="I381" s="1">
        <v>1471</v>
      </c>
      <c r="J381" s="1">
        <v>1714</v>
      </c>
      <c r="K381" s="1">
        <v>417</v>
      </c>
      <c r="L381" s="1">
        <v>837</v>
      </c>
      <c r="M381" s="1">
        <v>1427</v>
      </c>
      <c r="N381" s="1">
        <v>426</v>
      </c>
      <c r="O381" s="1">
        <v>1795</v>
      </c>
      <c r="P381" s="1">
        <v>3171</v>
      </c>
      <c r="Q381" s="1">
        <v>11787</v>
      </c>
      <c r="R381" s="1">
        <f t="shared" si="5"/>
        <v>19986</v>
      </c>
    </row>
    <row r="382" spans="1:18" x14ac:dyDescent="0.35">
      <c r="A382" s="2">
        <v>372</v>
      </c>
      <c r="D382" s="1" t="s">
        <v>4</v>
      </c>
      <c r="E382" s="1">
        <v>8406</v>
      </c>
      <c r="F382" s="1">
        <v>2620</v>
      </c>
      <c r="G382" s="1">
        <v>2733</v>
      </c>
      <c r="H382" s="1">
        <v>862</v>
      </c>
      <c r="I382" s="1">
        <v>3295</v>
      </c>
      <c r="J382" s="1">
        <v>4083</v>
      </c>
      <c r="K382" s="1">
        <v>855</v>
      </c>
      <c r="L382" s="1">
        <v>1641</v>
      </c>
      <c r="M382" s="1">
        <v>2375</v>
      </c>
      <c r="N382" s="1">
        <v>953</v>
      </c>
      <c r="O382" s="1">
        <v>3063</v>
      </c>
      <c r="P382" s="1">
        <v>6139</v>
      </c>
      <c r="Q382" s="1">
        <v>22117</v>
      </c>
      <c r="R382" s="1">
        <f t="shared" si="5"/>
        <v>37025</v>
      </c>
    </row>
    <row r="383" spans="1:18" x14ac:dyDescent="0.35">
      <c r="A383" s="2">
        <v>373</v>
      </c>
      <c r="C383" s="1" t="s">
        <v>4</v>
      </c>
      <c r="D383" s="1" t="s">
        <v>7</v>
      </c>
      <c r="E383" s="1">
        <v>5272</v>
      </c>
      <c r="F383" s="1">
        <v>5485</v>
      </c>
      <c r="G383" s="1">
        <v>2079</v>
      </c>
      <c r="H383" s="1">
        <v>416</v>
      </c>
      <c r="I383" s="1">
        <v>3221</v>
      </c>
      <c r="J383" s="1">
        <v>3382</v>
      </c>
      <c r="K383" s="1">
        <v>668</v>
      </c>
      <c r="L383" s="1">
        <v>1208</v>
      </c>
      <c r="M383" s="1">
        <v>5797</v>
      </c>
      <c r="N383" s="1">
        <v>728</v>
      </c>
      <c r="O383" s="1">
        <v>4706</v>
      </c>
      <c r="P383" s="1">
        <v>32636</v>
      </c>
      <c r="Q383" s="1">
        <v>53679</v>
      </c>
      <c r="R383" s="1">
        <f t="shared" si="5"/>
        <v>65598</v>
      </c>
    </row>
    <row r="384" spans="1:18" x14ac:dyDescent="0.35">
      <c r="A384" s="2">
        <v>374</v>
      </c>
      <c r="D384" s="1" t="s">
        <v>8</v>
      </c>
      <c r="E384" s="1">
        <v>8962</v>
      </c>
      <c r="F384" s="1">
        <v>7384</v>
      </c>
      <c r="G384" s="1">
        <v>2178</v>
      </c>
      <c r="H384" s="1">
        <v>522</v>
      </c>
      <c r="I384" s="1">
        <v>2824</v>
      </c>
      <c r="J384" s="1">
        <v>2291</v>
      </c>
      <c r="K384" s="1">
        <v>679</v>
      </c>
      <c r="L384" s="1">
        <v>1360</v>
      </c>
      <c r="M384" s="1">
        <v>9502</v>
      </c>
      <c r="N384" s="1">
        <v>640</v>
      </c>
      <c r="O384" s="1">
        <v>6428</v>
      </c>
      <c r="P384" s="1">
        <v>31545</v>
      </c>
      <c r="Q384" s="1">
        <v>57442</v>
      </c>
      <c r="R384" s="1">
        <f t="shared" si="5"/>
        <v>74315</v>
      </c>
    </row>
    <row r="385" spans="1:18" x14ac:dyDescent="0.35">
      <c r="A385" s="2">
        <v>375</v>
      </c>
      <c r="D385" s="1" t="s">
        <v>4</v>
      </c>
      <c r="E385" s="1">
        <v>14231</v>
      </c>
      <c r="F385" s="1">
        <v>12865</v>
      </c>
      <c r="G385" s="1">
        <v>4256</v>
      </c>
      <c r="H385" s="1">
        <v>941</v>
      </c>
      <c r="I385" s="1">
        <v>6045</v>
      </c>
      <c r="J385" s="1">
        <v>5668</v>
      </c>
      <c r="K385" s="1">
        <v>1346</v>
      </c>
      <c r="L385" s="1">
        <v>2571</v>
      </c>
      <c r="M385" s="1">
        <v>15295</v>
      </c>
      <c r="N385" s="1">
        <v>1365</v>
      </c>
      <c r="O385" s="1">
        <v>11135</v>
      </c>
      <c r="P385" s="1">
        <v>64181</v>
      </c>
      <c r="Q385" s="1">
        <v>111121</v>
      </c>
      <c r="R385" s="1">
        <f t="shared" si="5"/>
        <v>139899</v>
      </c>
    </row>
    <row r="386" spans="1:18" x14ac:dyDescent="0.35">
      <c r="A386" s="2">
        <v>376</v>
      </c>
      <c r="B386" s="1" t="s">
        <v>36</v>
      </c>
      <c r="C386" s="1" t="s">
        <v>6</v>
      </c>
      <c r="D386" s="1" t="s">
        <v>7</v>
      </c>
      <c r="E386" s="1">
        <v>7</v>
      </c>
      <c r="F386" s="1">
        <v>925</v>
      </c>
      <c r="G386" s="1">
        <v>7</v>
      </c>
      <c r="H386" s="1">
        <v>0</v>
      </c>
      <c r="I386" s="1">
        <v>20</v>
      </c>
      <c r="J386" s="1">
        <v>13</v>
      </c>
      <c r="K386" s="1">
        <v>19</v>
      </c>
      <c r="L386" s="1">
        <v>10</v>
      </c>
      <c r="M386" s="1">
        <v>142</v>
      </c>
      <c r="N386" s="1">
        <v>0</v>
      </c>
      <c r="O386" s="1">
        <v>474</v>
      </c>
      <c r="P386" s="1">
        <v>11388</v>
      </c>
      <c r="Q386" s="1">
        <v>12850</v>
      </c>
      <c r="R386" s="1">
        <f t="shared" si="5"/>
        <v>13005</v>
      </c>
    </row>
    <row r="387" spans="1:18" x14ac:dyDescent="0.35">
      <c r="A387" s="2">
        <v>377</v>
      </c>
      <c r="D387" s="1" t="s">
        <v>8</v>
      </c>
      <c r="E387" s="1">
        <v>12</v>
      </c>
      <c r="F387" s="1">
        <v>577</v>
      </c>
      <c r="G387" s="1">
        <v>12</v>
      </c>
      <c r="H387" s="1">
        <v>0</v>
      </c>
      <c r="I387" s="1">
        <v>11</v>
      </c>
      <c r="J387" s="1">
        <v>15</v>
      </c>
      <c r="K387" s="1">
        <v>16</v>
      </c>
      <c r="L387" s="1">
        <v>8</v>
      </c>
      <c r="M387" s="1">
        <v>120</v>
      </c>
      <c r="N387" s="1">
        <v>4</v>
      </c>
      <c r="O387" s="1">
        <v>270</v>
      </c>
      <c r="P387" s="1">
        <v>11314</v>
      </c>
      <c r="Q387" s="1">
        <v>12279</v>
      </c>
      <c r="R387" s="1">
        <f t="shared" si="5"/>
        <v>12359</v>
      </c>
    </row>
    <row r="388" spans="1:18" x14ac:dyDescent="0.35">
      <c r="A388" s="2">
        <v>378</v>
      </c>
      <c r="D388" s="1" t="s">
        <v>4</v>
      </c>
      <c r="E388" s="1">
        <v>17</v>
      </c>
      <c r="F388" s="1">
        <v>1507</v>
      </c>
      <c r="G388" s="1">
        <v>17</v>
      </c>
      <c r="H388" s="1">
        <v>5</v>
      </c>
      <c r="I388" s="1">
        <v>31</v>
      </c>
      <c r="J388" s="1">
        <v>29</v>
      </c>
      <c r="K388" s="1">
        <v>33</v>
      </c>
      <c r="L388" s="1">
        <v>18</v>
      </c>
      <c r="M388" s="1">
        <v>260</v>
      </c>
      <c r="N388" s="1">
        <v>9</v>
      </c>
      <c r="O388" s="1">
        <v>743</v>
      </c>
      <c r="P388" s="1">
        <v>22702</v>
      </c>
      <c r="Q388" s="1">
        <v>25128</v>
      </c>
      <c r="R388" s="1">
        <f t="shared" si="5"/>
        <v>25371</v>
      </c>
    </row>
    <row r="389" spans="1:18" x14ac:dyDescent="0.35">
      <c r="A389" s="2">
        <v>379</v>
      </c>
      <c r="C389" s="1" t="s">
        <v>9</v>
      </c>
      <c r="D389" s="1" t="s">
        <v>7</v>
      </c>
      <c r="E389" s="1">
        <v>13</v>
      </c>
      <c r="F389" s="1">
        <v>761</v>
      </c>
      <c r="G389" s="1">
        <v>17</v>
      </c>
      <c r="H389" s="1">
        <v>0</v>
      </c>
      <c r="I389" s="1">
        <v>39</v>
      </c>
      <c r="J389" s="1">
        <v>28</v>
      </c>
      <c r="K389" s="1">
        <v>17</v>
      </c>
      <c r="L389" s="1">
        <v>0</v>
      </c>
      <c r="M389" s="1">
        <v>340</v>
      </c>
      <c r="N389" s="1">
        <v>0</v>
      </c>
      <c r="O389" s="1">
        <v>312</v>
      </c>
      <c r="P389" s="1">
        <v>8287</v>
      </c>
      <c r="Q389" s="1">
        <v>9639</v>
      </c>
      <c r="R389" s="1">
        <f t="shared" si="5"/>
        <v>9814</v>
      </c>
    </row>
    <row r="390" spans="1:18" x14ac:dyDescent="0.35">
      <c r="A390" s="2">
        <v>380</v>
      </c>
      <c r="D390" s="1" t="s">
        <v>8</v>
      </c>
      <c r="E390" s="1">
        <v>35</v>
      </c>
      <c r="F390" s="1">
        <v>698</v>
      </c>
      <c r="G390" s="1">
        <v>16</v>
      </c>
      <c r="H390" s="1">
        <v>0</v>
      </c>
      <c r="I390" s="1">
        <v>29</v>
      </c>
      <c r="J390" s="1">
        <v>21</v>
      </c>
      <c r="K390" s="1">
        <v>8</v>
      </c>
      <c r="L390" s="1">
        <v>9</v>
      </c>
      <c r="M390" s="1">
        <v>674</v>
      </c>
      <c r="N390" s="1">
        <v>0</v>
      </c>
      <c r="O390" s="1">
        <v>341</v>
      </c>
      <c r="P390" s="1">
        <v>7393</v>
      </c>
      <c r="Q390" s="1">
        <v>8888</v>
      </c>
      <c r="R390" s="1">
        <f t="shared" si="5"/>
        <v>9224</v>
      </c>
    </row>
    <row r="391" spans="1:18" x14ac:dyDescent="0.35">
      <c r="A391" s="2">
        <v>381</v>
      </c>
      <c r="D391" s="1" t="s">
        <v>4</v>
      </c>
      <c r="E391" s="1">
        <v>50</v>
      </c>
      <c r="F391" s="1">
        <v>1461</v>
      </c>
      <c r="G391" s="1">
        <v>31</v>
      </c>
      <c r="H391" s="1">
        <v>0</v>
      </c>
      <c r="I391" s="1">
        <v>67</v>
      </c>
      <c r="J391" s="1">
        <v>47</v>
      </c>
      <c r="K391" s="1">
        <v>22</v>
      </c>
      <c r="L391" s="1">
        <v>6</v>
      </c>
      <c r="M391" s="1">
        <v>1011</v>
      </c>
      <c r="N391" s="1">
        <v>7</v>
      </c>
      <c r="O391" s="1">
        <v>648</v>
      </c>
      <c r="P391" s="1">
        <v>15676</v>
      </c>
      <c r="Q391" s="1">
        <v>18524</v>
      </c>
      <c r="R391" s="1">
        <f t="shared" si="5"/>
        <v>19026</v>
      </c>
    </row>
    <row r="392" spans="1:18" x14ac:dyDescent="0.35">
      <c r="A392" s="2">
        <v>382</v>
      </c>
      <c r="C392" s="1" t="s">
        <v>10</v>
      </c>
      <c r="D392" s="1" t="s">
        <v>7</v>
      </c>
      <c r="E392" s="1">
        <v>1133</v>
      </c>
      <c r="F392" s="1">
        <v>2280</v>
      </c>
      <c r="G392" s="1">
        <v>404</v>
      </c>
      <c r="H392" s="1">
        <v>34</v>
      </c>
      <c r="I392" s="1">
        <v>2399</v>
      </c>
      <c r="J392" s="1">
        <v>966</v>
      </c>
      <c r="K392" s="1">
        <v>290</v>
      </c>
      <c r="L392" s="1">
        <v>308</v>
      </c>
      <c r="M392" s="1">
        <v>2552</v>
      </c>
      <c r="N392" s="1">
        <v>238</v>
      </c>
      <c r="O392" s="1">
        <v>2624</v>
      </c>
      <c r="P392" s="1">
        <v>30958</v>
      </c>
      <c r="Q392" s="1">
        <v>40613</v>
      </c>
      <c r="R392" s="1">
        <f t="shared" si="5"/>
        <v>44186</v>
      </c>
    </row>
    <row r="393" spans="1:18" x14ac:dyDescent="0.35">
      <c r="A393" s="2">
        <v>383</v>
      </c>
      <c r="D393" s="1" t="s">
        <v>8</v>
      </c>
      <c r="E393" s="1">
        <v>2117</v>
      </c>
      <c r="F393" s="1">
        <v>2818</v>
      </c>
      <c r="G393" s="1">
        <v>607</v>
      </c>
      <c r="H393" s="1">
        <v>39</v>
      </c>
      <c r="I393" s="1">
        <v>2052</v>
      </c>
      <c r="J393" s="1">
        <v>493</v>
      </c>
      <c r="K393" s="1">
        <v>247</v>
      </c>
      <c r="L393" s="1">
        <v>256</v>
      </c>
      <c r="M393" s="1">
        <v>3421</v>
      </c>
      <c r="N393" s="1">
        <v>178</v>
      </c>
      <c r="O393" s="1">
        <v>3285</v>
      </c>
      <c r="P393" s="1">
        <v>27804</v>
      </c>
      <c r="Q393" s="1">
        <v>38500</v>
      </c>
      <c r="R393" s="1">
        <f t="shared" si="5"/>
        <v>43317</v>
      </c>
    </row>
    <row r="394" spans="1:18" x14ac:dyDescent="0.35">
      <c r="A394" s="2">
        <v>384</v>
      </c>
      <c r="D394" s="1" t="s">
        <v>4</v>
      </c>
      <c r="E394" s="1">
        <v>3253</v>
      </c>
      <c r="F394" s="1">
        <v>5093</v>
      </c>
      <c r="G394" s="1">
        <v>1017</v>
      </c>
      <c r="H394" s="1">
        <v>69</v>
      </c>
      <c r="I394" s="1">
        <v>4447</v>
      </c>
      <c r="J394" s="1">
        <v>1464</v>
      </c>
      <c r="K394" s="1">
        <v>538</v>
      </c>
      <c r="L394" s="1">
        <v>569</v>
      </c>
      <c r="M394" s="1">
        <v>5973</v>
      </c>
      <c r="N394" s="1">
        <v>420</v>
      </c>
      <c r="O394" s="1">
        <v>5908</v>
      </c>
      <c r="P394" s="1">
        <v>58770</v>
      </c>
      <c r="Q394" s="1">
        <v>79114</v>
      </c>
      <c r="R394" s="1">
        <f t="shared" si="5"/>
        <v>87521</v>
      </c>
    </row>
    <row r="395" spans="1:18" x14ac:dyDescent="0.35">
      <c r="A395" s="2">
        <v>385</v>
      </c>
      <c r="C395" s="1" t="s">
        <v>11</v>
      </c>
      <c r="D395" s="1" t="s">
        <v>7</v>
      </c>
      <c r="E395" s="1">
        <v>1985</v>
      </c>
      <c r="F395" s="1">
        <v>824</v>
      </c>
      <c r="G395" s="1">
        <v>993</v>
      </c>
      <c r="H395" s="1">
        <v>504</v>
      </c>
      <c r="I395" s="1">
        <v>2581</v>
      </c>
      <c r="J395" s="1">
        <v>2007</v>
      </c>
      <c r="K395" s="1">
        <v>482</v>
      </c>
      <c r="L395" s="1">
        <v>643</v>
      </c>
      <c r="M395" s="1">
        <v>906</v>
      </c>
      <c r="N395" s="1">
        <v>590</v>
      </c>
      <c r="O395" s="1">
        <v>1618</v>
      </c>
      <c r="P395" s="1">
        <v>3622</v>
      </c>
      <c r="Q395" s="1">
        <v>10670</v>
      </c>
      <c r="R395" s="1">
        <f t="shared" si="5"/>
        <v>16755</v>
      </c>
    </row>
    <row r="396" spans="1:18" x14ac:dyDescent="0.35">
      <c r="A396" s="2">
        <v>386</v>
      </c>
      <c r="D396" s="1" t="s">
        <v>8</v>
      </c>
      <c r="E396" s="1">
        <v>4282</v>
      </c>
      <c r="F396" s="1">
        <v>1274</v>
      </c>
      <c r="G396" s="1">
        <v>939</v>
      </c>
      <c r="H396" s="1">
        <v>750</v>
      </c>
      <c r="I396" s="1">
        <v>2532</v>
      </c>
      <c r="J396" s="1">
        <v>1548</v>
      </c>
      <c r="K396" s="1">
        <v>432</v>
      </c>
      <c r="L396" s="1">
        <v>571</v>
      </c>
      <c r="M396" s="1">
        <v>1352</v>
      </c>
      <c r="N396" s="1">
        <v>488</v>
      </c>
      <c r="O396" s="1">
        <v>2247</v>
      </c>
      <c r="P396" s="1">
        <v>3841</v>
      </c>
      <c r="Q396" s="1">
        <v>12436</v>
      </c>
      <c r="R396" s="1">
        <f t="shared" ref="R396:R459" si="6">SUM(E396:P396)</f>
        <v>20256</v>
      </c>
    </row>
    <row r="397" spans="1:18" x14ac:dyDescent="0.35">
      <c r="A397" s="2">
        <v>387</v>
      </c>
      <c r="D397" s="1" t="s">
        <v>4</v>
      </c>
      <c r="E397" s="1">
        <v>6267</v>
      </c>
      <c r="F397" s="1">
        <v>2095</v>
      </c>
      <c r="G397" s="1">
        <v>1933</v>
      </c>
      <c r="H397" s="1">
        <v>1252</v>
      </c>
      <c r="I397" s="1">
        <v>5116</v>
      </c>
      <c r="J397" s="1">
        <v>3555</v>
      </c>
      <c r="K397" s="1">
        <v>911</v>
      </c>
      <c r="L397" s="1">
        <v>1217</v>
      </c>
      <c r="M397" s="1">
        <v>2250</v>
      </c>
      <c r="N397" s="1">
        <v>1078</v>
      </c>
      <c r="O397" s="1">
        <v>3868</v>
      </c>
      <c r="P397" s="1">
        <v>7465</v>
      </c>
      <c r="Q397" s="1">
        <v>23101</v>
      </c>
      <c r="R397" s="1">
        <f t="shared" si="6"/>
        <v>37007</v>
      </c>
    </row>
    <row r="398" spans="1:18" x14ac:dyDescent="0.35">
      <c r="A398" s="2">
        <v>388</v>
      </c>
      <c r="C398" s="1" t="s">
        <v>4</v>
      </c>
      <c r="D398" s="1" t="s">
        <v>7</v>
      </c>
      <c r="E398" s="1">
        <v>3135</v>
      </c>
      <c r="F398" s="1">
        <v>4790</v>
      </c>
      <c r="G398" s="1">
        <v>1427</v>
      </c>
      <c r="H398" s="1">
        <v>540</v>
      </c>
      <c r="I398" s="1">
        <v>5034</v>
      </c>
      <c r="J398" s="1">
        <v>3023</v>
      </c>
      <c r="K398" s="1">
        <v>804</v>
      </c>
      <c r="L398" s="1">
        <v>964</v>
      </c>
      <c r="M398" s="1">
        <v>3932</v>
      </c>
      <c r="N398" s="1">
        <v>834</v>
      </c>
      <c r="O398" s="1">
        <v>5024</v>
      </c>
      <c r="P398" s="1">
        <v>54256</v>
      </c>
      <c r="Q398" s="1">
        <v>73771</v>
      </c>
      <c r="R398" s="1">
        <f t="shared" si="6"/>
        <v>83763</v>
      </c>
    </row>
    <row r="399" spans="1:18" x14ac:dyDescent="0.35">
      <c r="A399" s="2">
        <v>389</v>
      </c>
      <c r="D399" s="1" t="s">
        <v>8</v>
      </c>
      <c r="E399" s="1">
        <v>6446</v>
      </c>
      <c r="F399" s="1">
        <v>5367</v>
      </c>
      <c r="G399" s="1">
        <v>1572</v>
      </c>
      <c r="H399" s="1">
        <v>789</v>
      </c>
      <c r="I399" s="1">
        <v>4627</v>
      </c>
      <c r="J399" s="1">
        <v>2078</v>
      </c>
      <c r="K399" s="1">
        <v>706</v>
      </c>
      <c r="L399" s="1">
        <v>843</v>
      </c>
      <c r="M399" s="1">
        <v>5571</v>
      </c>
      <c r="N399" s="1">
        <v>666</v>
      </c>
      <c r="O399" s="1">
        <v>6146</v>
      </c>
      <c r="P399" s="1">
        <v>50359</v>
      </c>
      <c r="Q399" s="1">
        <v>72101</v>
      </c>
      <c r="R399" s="1">
        <f t="shared" si="6"/>
        <v>85170</v>
      </c>
    </row>
    <row r="400" spans="1:18" x14ac:dyDescent="0.35">
      <c r="A400" s="2">
        <v>390</v>
      </c>
      <c r="D400" s="1" t="s">
        <v>4</v>
      </c>
      <c r="E400" s="1">
        <v>9582</v>
      </c>
      <c r="F400" s="1">
        <v>10157</v>
      </c>
      <c r="G400" s="1">
        <v>2997</v>
      </c>
      <c r="H400" s="1">
        <v>1324</v>
      </c>
      <c r="I400" s="1">
        <v>9662</v>
      </c>
      <c r="J400" s="1">
        <v>5098</v>
      </c>
      <c r="K400" s="1">
        <v>1508</v>
      </c>
      <c r="L400" s="1">
        <v>1805</v>
      </c>
      <c r="M400" s="1">
        <v>9499</v>
      </c>
      <c r="N400" s="1">
        <v>1505</v>
      </c>
      <c r="O400" s="1">
        <v>11169</v>
      </c>
      <c r="P400" s="1">
        <v>104615</v>
      </c>
      <c r="Q400" s="1">
        <v>145872</v>
      </c>
      <c r="R400" s="1">
        <f t="shared" si="6"/>
        <v>168921</v>
      </c>
    </row>
    <row r="401" spans="1:18" x14ac:dyDescent="0.35">
      <c r="A401" s="2">
        <v>391</v>
      </c>
      <c r="B401" s="1" t="s">
        <v>37</v>
      </c>
      <c r="C401" s="1" t="s">
        <v>6</v>
      </c>
      <c r="D401" s="1" t="s">
        <v>7</v>
      </c>
      <c r="E401" s="1">
        <v>23</v>
      </c>
      <c r="F401" s="1">
        <v>2222</v>
      </c>
      <c r="G401" s="1">
        <v>33</v>
      </c>
      <c r="H401" s="1">
        <v>4</v>
      </c>
      <c r="I401" s="1">
        <v>36</v>
      </c>
      <c r="J401" s="1">
        <v>52</v>
      </c>
      <c r="K401" s="1">
        <v>29</v>
      </c>
      <c r="L401" s="1">
        <v>33</v>
      </c>
      <c r="M401" s="1">
        <v>761</v>
      </c>
      <c r="N401" s="1">
        <v>7</v>
      </c>
      <c r="O401" s="1">
        <v>1297</v>
      </c>
      <c r="P401" s="1">
        <v>18752</v>
      </c>
      <c r="Q401" s="1">
        <v>22642</v>
      </c>
      <c r="R401" s="1">
        <f t="shared" si="6"/>
        <v>23249</v>
      </c>
    </row>
    <row r="402" spans="1:18" x14ac:dyDescent="0.35">
      <c r="A402" s="2">
        <v>392</v>
      </c>
      <c r="D402" s="1" t="s">
        <v>8</v>
      </c>
      <c r="E402" s="1">
        <v>21</v>
      </c>
      <c r="F402" s="1">
        <v>1484</v>
      </c>
      <c r="G402" s="1">
        <v>14</v>
      </c>
      <c r="H402" s="1">
        <v>0</v>
      </c>
      <c r="I402" s="1">
        <v>38</v>
      </c>
      <c r="J402" s="1">
        <v>42</v>
      </c>
      <c r="K402" s="1">
        <v>22</v>
      </c>
      <c r="L402" s="1">
        <v>23</v>
      </c>
      <c r="M402" s="1">
        <v>713</v>
      </c>
      <c r="N402" s="1">
        <v>10</v>
      </c>
      <c r="O402" s="1">
        <v>868</v>
      </c>
      <c r="P402" s="1">
        <v>18586</v>
      </c>
      <c r="Q402" s="1">
        <v>21417</v>
      </c>
      <c r="R402" s="1">
        <f t="shared" si="6"/>
        <v>21821</v>
      </c>
    </row>
    <row r="403" spans="1:18" x14ac:dyDescent="0.35">
      <c r="A403" s="2">
        <v>393</v>
      </c>
      <c r="D403" s="1" t="s">
        <v>4</v>
      </c>
      <c r="E403" s="1">
        <v>45</v>
      </c>
      <c r="F403" s="1">
        <v>3702</v>
      </c>
      <c r="G403" s="1">
        <v>46</v>
      </c>
      <c r="H403" s="1">
        <v>4</v>
      </c>
      <c r="I403" s="1">
        <v>70</v>
      </c>
      <c r="J403" s="1">
        <v>92</v>
      </c>
      <c r="K403" s="1">
        <v>53</v>
      </c>
      <c r="L403" s="1">
        <v>55</v>
      </c>
      <c r="M403" s="1">
        <v>1477</v>
      </c>
      <c r="N403" s="1">
        <v>19</v>
      </c>
      <c r="O403" s="1">
        <v>2161</v>
      </c>
      <c r="P403" s="1">
        <v>37334</v>
      </c>
      <c r="Q403" s="1">
        <v>44053</v>
      </c>
      <c r="R403" s="1">
        <f t="shared" si="6"/>
        <v>45058</v>
      </c>
    </row>
    <row r="404" spans="1:18" x14ac:dyDescent="0.35">
      <c r="A404" s="2">
        <v>394</v>
      </c>
      <c r="C404" s="1" t="s">
        <v>9</v>
      </c>
      <c r="D404" s="1" t="s">
        <v>7</v>
      </c>
      <c r="E404" s="1">
        <v>67</v>
      </c>
      <c r="F404" s="1">
        <v>1632</v>
      </c>
      <c r="G404" s="1">
        <v>41</v>
      </c>
      <c r="H404" s="1">
        <v>0</v>
      </c>
      <c r="I404" s="1">
        <v>96</v>
      </c>
      <c r="J404" s="1">
        <v>30</v>
      </c>
      <c r="K404" s="1">
        <v>28</v>
      </c>
      <c r="L404" s="1">
        <v>18</v>
      </c>
      <c r="M404" s="1">
        <v>1546</v>
      </c>
      <c r="N404" s="1">
        <v>9</v>
      </c>
      <c r="O404" s="1">
        <v>911</v>
      </c>
      <c r="P404" s="1">
        <v>11331</v>
      </c>
      <c r="Q404" s="1">
        <v>14971</v>
      </c>
      <c r="R404" s="1">
        <f t="shared" si="6"/>
        <v>15709</v>
      </c>
    </row>
    <row r="405" spans="1:18" x14ac:dyDescent="0.35">
      <c r="A405" s="2">
        <v>395</v>
      </c>
      <c r="D405" s="1" t="s">
        <v>8</v>
      </c>
      <c r="E405" s="1">
        <v>106</v>
      </c>
      <c r="F405" s="1">
        <v>1785</v>
      </c>
      <c r="G405" s="1">
        <v>41</v>
      </c>
      <c r="H405" s="1">
        <v>0</v>
      </c>
      <c r="I405" s="1">
        <v>101</v>
      </c>
      <c r="J405" s="1">
        <v>42</v>
      </c>
      <c r="K405" s="1">
        <v>26</v>
      </c>
      <c r="L405" s="1">
        <v>16</v>
      </c>
      <c r="M405" s="1">
        <v>3000</v>
      </c>
      <c r="N405" s="1">
        <v>11</v>
      </c>
      <c r="O405" s="1">
        <v>1083</v>
      </c>
      <c r="P405" s="1">
        <v>9679</v>
      </c>
      <c r="Q405" s="1">
        <v>14569</v>
      </c>
      <c r="R405" s="1">
        <f t="shared" si="6"/>
        <v>15890</v>
      </c>
    </row>
    <row r="406" spans="1:18" x14ac:dyDescent="0.35">
      <c r="A406" s="2">
        <v>396</v>
      </c>
      <c r="D406" s="1" t="s">
        <v>4</v>
      </c>
      <c r="E406" s="1">
        <v>177</v>
      </c>
      <c r="F406" s="1">
        <v>3420</v>
      </c>
      <c r="G406" s="1">
        <v>77</v>
      </c>
      <c r="H406" s="1">
        <v>0</v>
      </c>
      <c r="I406" s="1">
        <v>196</v>
      </c>
      <c r="J406" s="1">
        <v>75</v>
      </c>
      <c r="K406" s="1">
        <v>53</v>
      </c>
      <c r="L406" s="1">
        <v>32</v>
      </c>
      <c r="M406" s="1">
        <v>4547</v>
      </c>
      <c r="N406" s="1">
        <v>24</v>
      </c>
      <c r="O406" s="1">
        <v>1996</v>
      </c>
      <c r="P406" s="1">
        <v>21015</v>
      </c>
      <c r="Q406" s="1">
        <v>29543</v>
      </c>
      <c r="R406" s="1">
        <f t="shared" si="6"/>
        <v>31612</v>
      </c>
    </row>
    <row r="407" spans="1:18" x14ac:dyDescent="0.35">
      <c r="A407" s="2">
        <v>397</v>
      </c>
      <c r="C407" s="1" t="s">
        <v>10</v>
      </c>
      <c r="D407" s="1" t="s">
        <v>7</v>
      </c>
      <c r="E407" s="1">
        <v>3430</v>
      </c>
      <c r="F407" s="1">
        <v>5951</v>
      </c>
      <c r="G407" s="1">
        <v>1222</v>
      </c>
      <c r="H407" s="1">
        <v>61</v>
      </c>
      <c r="I407" s="1">
        <v>2931</v>
      </c>
      <c r="J407" s="1">
        <v>1991</v>
      </c>
      <c r="K407" s="1">
        <v>402</v>
      </c>
      <c r="L407" s="1">
        <v>675</v>
      </c>
      <c r="M407" s="1">
        <v>7100</v>
      </c>
      <c r="N407" s="1">
        <v>448</v>
      </c>
      <c r="O407" s="1">
        <v>4759</v>
      </c>
      <c r="P407" s="1">
        <v>40223</v>
      </c>
      <c r="Q407" s="1">
        <v>60892</v>
      </c>
      <c r="R407" s="1">
        <f t="shared" si="6"/>
        <v>69193</v>
      </c>
    </row>
    <row r="408" spans="1:18" x14ac:dyDescent="0.35">
      <c r="A408" s="2">
        <v>398</v>
      </c>
      <c r="D408" s="1" t="s">
        <v>8</v>
      </c>
      <c r="E408" s="1">
        <v>5915</v>
      </c>
      <c r="F408" s="1">
        <v>8426</v>
      </c>
      <c r="G408" s="1">
        <v>1798</v>
      </c>
      <c r="H408" s="1">
        <v>68</v>
      </c>
      <c r="I408" s="1">
        <v>2627</v>
      </c>
      <c r="J408" s="1">
        <v>1070</v>
      </c>
      <c r="K408" s="1">
        <v>481</v>
      </c>
      <c r="L408" s="1">
        <v>892</v>
      </c>
      <c r="M408" s="1">
        <v>12002</v>
      </c>
      <c r="N408" s="1">
        <v>376</v>
      </c>
      <c r="O408" s="1">
        <v>7646</v>
      </c>
      <c r="P408" s="1">
        <v>39033</v>
      </c>
      <c r="Q408" s="1">
        <v>66411</v>
      </c>
      <c r="R408" s="1">
        <f t="shared" si="6"/>
        <v>80334</v>
      </c>
    </row>
    <row r="409" spans="1:18" x14ac:dyDescent="0.35">
      <c r="A409" s="2">
        <v>399</v>
      </c>
      <c r="D409" s="1" t="s">
        <v>4</v>
      </c>
      <c r="E409" s="1">
        <v>9342</v>
      </c>
      <c r="F409" s="1">
        <v>14379</v>
      </c>
      <c r="G409" s="1">
        <v>3019</v>
      </c>
      <c r="H409" s="1">
        <v>126</v>
      </c>
      <c r="I409" s="1">
        <v>5559</v>
      </c>
      <c r="J409" s="1">
        <v>3058</v>
      </c>
      <c r="K409" s="1">
        <v>879</v>
      </c>
      <c r="L409" s="1">
        <v>1574</v>
      </c>
      <c r="M409" s="1">
        <v>19102</v>
      </c>
      <c r="N409" s="1">
        <v>822</v>
      </c>
      <c r="O409" s="1">
        <v>12401</v>
      </c>
      <c r="P409" s="1">
        <v>79256</v>
      </c>
      <c r="Q409" s="1">
        <v>127307</v>
      </c>
      <c r="R409" s="1">
        <f t="shared" si="6"/>
        <v>149517</v>
      </c>
    </row>
    <row r="410" spans="1:18" x14ac:dyDescent="0.35">
      <c r="A410" s="2">
        <v>400</v>
      </c>
      <c r="C410" s="1" t="s">
        <v>11</v>
      </c>
      <c r="D410" s="1" t="s">
        <v>7</v>
      </c>
      <c r="E410" s="1">
        <v>5277</v>
      </c>
      <c r="F410" s="1">
        <v>1864</v>
      </c>
      <c r="G410" s="1">
        <v>2854</v>
      </c>
      <c r="H410" s="1">
        <v>886</v>
      </c>
      <c r="I410" s="1">
        <v>3903</v>
      </c>
      <c r="J410" s="1">
        <v>4939</v>
      </c>
      <c r="K410" s="1">
        <v>800</v>
      </c>
      <c r="L410" s="1">
        <v>1669</v>
      </c>
      <c r="M410" s="1">
        <v>1920</v>
      </c>
      <c r="N410" s="1">
        <v>1193</v>
      </c>
      <c r="O410" s="1">
        <v>2864</v>
      </c>
      <c r="P410" s="1">
        <v>7301</v>
      </c>
      <c r="Q410" s="1">
        <v>22413</v>
      </c>
      <c r="R410" s="1">
        <f t="shared" si="6"/>
        <v>35470</v>
      </c>
    </row>
    <row r="411" spans="1:18" x14ac:dyDescent="0.35">
      <c r="A411" s="2">
        <v>401</v>
      </c>
      <c r="D411" s="1" t="s">
        <v>8</v>
      </c>
      <c r="E411" s="1">
        <v>10286</v>
      </c>
      <c r="F411" s="1">
        <v>3274</v>
      </c>
      <c r="G411" s="1">
        <v>2704</v>
      </c>
      <c r="H411" s="1">
        <v>1463</v>
      </c>
      <c r="I411" s="1">
        <v>3438</v>
      </c>
      <c r="J411" s="1">
        <v>3668</v>
      </c>
      <c r="K411" s="1">
        <v>916</v>
      </c>
      <c r="L411" s="1">
        <v>1862</v>
      </c>
      <c r="M411" s="1">
        <v>3147</v>
      </c>
      <c r="N411" s="1">
        <v>967</v>
      </c>
      <c r="O411" s="1">
        <v>4376</v>
      </c>
      <c r="P411" s="1">
        <v>8204</v>
      </c>
      <c r="Q411" s="1">
        <v>26996</v>
      </c>
      <c r="R411" s="1">
        <f t="shared" si="6"/>
        <v>44305</v>
      </c>
    </row>
    <row r="412" spans="1:18" x14ac:dyDescent="0.35">
      <c r="A412" s="2">
        <v>402</v>
      </c>
      <c r="D412" s="1" t="s">
        <v>4</v>
      </c>
      <c r="E412" s="1">
        <v>15567</v>
      </c>
      <c r="F412" s="1">
        <v>5137</v>
      </c>
      <c r="G412" s="1">
        <v>5562</v>
      </c>
      <c r="H412" s="1">
        <v>2343</v>
      </c>
      <c r="I412" s="1">
        <v>7336</v>
      </c>
      <c r="J412" s="1">
        <v>8612</v>
      </c>
      <c r="K412" s="1">
        <v>1712</v>
      </c>
      <c r="L412" s="1">
        <v>3531</v>
      </c>
      <c r="M412" s="1">
        <v>5068</v>
      </c>
      <c r="N412" s="1">
        <v>2163</v>
      </c>
      <c r="O412" s="1">
        <v>7241</v>
      </c>
      <c r="P412" s="1">
        <v>15508</v>
      </c>
      <c r="Q412" s="1">
        <v>49400</v>
      </c>
      <c r="R412" s="1">
        <f t="shared" si="6"/>
        <v>79780</v>
      </c>
    </row>
    <row r="413" spans="1:18" x14ac:dyDescent="0.35">
      <c r="A413" s="2">
        <v>403</v>
      </c>
      <c r="C413" s="1" t="s">
        <v>4</v>
      </c>
      <c r="D413" s="1" t="s">
        <v>7</v>
      </c>
      <c r="E413" s="1">
        <v>8799</v>
      </c>
      <c r="F413" s="1">
        <v>11664</v>
      </c>
      <c r="G413" s="1">
        <v>4145</v>
      </c>
      <c r="H413" s="1">
        <v>947</v>
      </c>
      <c r="I413" s="1">
        <v>6966</v>
      </c>
      <c r="J413" s="1">
        <v>7017</v>
      </c>
      <c r="K413" s="1">
        <v>1254</v>
      </c>
      <c r="L413" s="1">
        <v>2393</v>
      </c>
      <c r="M413" s="1">
        <v>11331</v>
      </c>
      <c r="N413" s="1">
        <v>1660</v>
      </c>
      <c r="O413" s="1">
        <v>9826</v>
      </c>
      <c r="P413" s="1">
        <v>77611</v>
      </c>
      <c r="Q413" s="1">
        <v>120923</v>
      </c>
      <c r="R413" s="1">
        <f t="shared" si="6"/>
        <v>143613</v>
      </c>
    </row>
    <row r="414" spans="1:18" x14ac:dyDescent="0.35">
      <c r="A414" s="2">
        <v>404</v>
      </c>
      <c r="D414" s="1" t="s">
        <v>8</v>
      </c>
      <c r="E414" s="1">
        <v>16323</v>
      </c>
      <c r="F414" s="1">
        <v>14976</v>
      </c>
      <c r="G414" s="1">
        <v>4562</v>
      </c>
      <c r="H414" s="1">
        <v>1534</v>
      </c>
      <c r="I414" s="1">
        <v>6199</v>
      </c>
      <c r="J414" s="1">
        <v>4816</v>
      </c>
      <c r="K414" s="1">
        <v>1441</v>
      </c>
      <c r="L414" s="1">
        <v>2799</v>
      </c>
      <c r="M414" s="1">
        <v>18860</v>
      </c>
      <c r="N414" s="1">
        <v>1370</v>
      </c>
      <c r="O414" s="1">
        <v>13981</v>
      </c>
      <c r="P414" s="1">
        <v>75504</v>
      </c>
      <c r="Q414" s="1">
        <v>129385</v>
      </c>
      <c r="R414" s="1">
        <f t="shared" si="6"/>
        <v>162365</v>
      </c>
    </row>
    <row r="415" spans="1:18" x14ac:dyDescent="0.35">
      <c r="A415" s="2">
        <v>405</v>
      </c>
      <c r="D415" s="1" t="s">
        <v>4</v>
      </c>
      <c r="E415" s="1">
        <v>25128</v>
      </c>
      <c r="F415" s="1">
        <v>26642</v>
      </c>
      <c r="G415" s="1">
        <v>8703</v>
      </c>
      <c r="H415" s="1">
        <v>2477</v>
      </c>
      <c r="I415" s="1">
        <v>13165</v>
      </c>
      <c r="J415" s="1">
        <v>11830</v>
      </c>
      <c r="K415" s="1">
        <v>2694</v>
      </c>
      <c r="L415" s="1">
        <v>5194</v>
      </c>
      <c r="M415" s="1">
        <v>30189</v>
      </c>
      <c r="N415" s="1">
        <v>3028</v>
      </c>
      <c r="O415" s="1">
        <v>23798</v>
      </c>
      <c r="P415" s="1">
        <v>153118</v>
      </c>
      <c r="Q415" s="1">
        <v>250309</v>
      </c>
      <c r="R415" s="1">
        <f t="shared" si="6"/>
        <v>305966</v>
      </c>
    </row>
    <row r="416" spans="1:18" x14ac:dyDescent="0.35">
      <c r="A416" s="2">
        <v>406</v>
      </c>
      <c r="B416" s="1" t="s">
        <v>38</v>
      </c>
      <c r="C416" s="1" t="s">
        <v>6</v>
      </c>
      <c r="D416" s="1" t="s">
        <v>7</v>
      </c>
      <c r="E416" s="1">
        <v>4</v>
      </c>
      <c r="F416" s="1">
        <v>616</v>
      </c>
      <c r="G416" s="1">
        <v>5</v>
      </c>
      <c r="H416" s="1">
        <v>0</v>
      </c>
      <c r="I416" s="1">
        <v>12</v>
      </c>
      <c r="J416" s="1">
        <v>23</v>
      </c>
      <c r="K416" s="1">
        <v>3</v>
      </c>
      <c r="L416" s="1">
        <v>0</v>
      </c>
      <c r="M416" s="1">
        <v>202</v>
      </c>
      <c r="N416" s="1">
        <v>4</v>
      </c>
      <c r="O416" s="1">
        <v>362</v>
      </c>
      <c r="P416" s="1">
        <v>5095</v>
      </c>
      <c r="Q416" s="1">
        <v>6158</v>
      </c>
      <c r="R416" s="1">
        <f t="shared" si="6"/>
        <v>6326</v>
      </c>
    </row>
    <row r="417" spans="1:18" x14ac:dyDescent="0.35">
      <c r="A417" s="2">
        <v>407</v>
      </c>
      <c r="D417" s="1" t="s">
        <v>8</v>
      </c>
      <c r="E417" s="1">
        <v>7</v>
      </c>
      <c r="F417" s="1">
        <v>435</v>
      </c>
      <c r="G417" s="1">
        <v>3</v>
      </c>
      <c r="H417" s="1">
        <v>4</v>
      </c>
      <c r="I417" s="1">
        <v>14</v>
      </c>
      <c r="J417" s="1">
        <v>13</v>
      </c>
      <c r="K417" s="1">
        <v>9</v>
      </c>
      <c r="L417" s="1">
        <v>10</v>
      </c>
      <c r="M417" s="1">
        <v>160</v>
      </c>
      <c r="N417" s="1">
        <v>5</v>
      </c>
      <c r="O417" s="1">
        <v>235</v>
      </c>
      <c r="P417" s="1">
        <v>4869</v>
      </c>
      <c r="Q417" s="1">
        <v>5654</v>
      </c>
      <c r="R417" s="1">
        <f t="shared" si="6"/>
        <v>5764</v>
      </c>
    </row>
    <row r="418" spans="1:18" x14ac:dyDescent="0.35">
      <c r="A418" s="2">
        <v>408</v>
      </c>
      <c r="D418" s="1" t="s">
        <v>4</v>
      </c>
      <c r="E418" s="1">
        <v>11</v>
      </c>
      <c r="F418" s="1">
        <v>1055</v>
      </c>
      <c r="G418" s="1">
        <v>6</v>
      </c>
      <c r="H418" s="1">
        <v>4</v>
      </c>
      <c r="I418" s="1">
        <v>29</v>
      </c>
      <c r="J418" s="1">
        <v>31</v>
      </c>
      <c r="K418" s="1">
        <v>16</v>
      </c>
      <c r="L418" s="1">
        <v>9</v>
      </c>
      <c r="M418" s="1">
        <v>363</v>
      </c>
      <c r="N418" s="1">
        <v>4</v>
      </c>
      <c r="O418" s="1">
        <v>596</v>
      </c>
      <c r="P418" s="1">
        <v>9964</v>
      </c>
      <c r="Q418" s="1">
        <v>11812</v>
      </c>
      <c r="R418" s="1">
        <f t="shared" si="6"/>
        <v>12088</v>
      </c>
    </row>
    <row r="419" spans="1:18" x14ac:dyDescent="0.35">
      <c r="A419" s="2">
        <v>409</v>
      </c>
      <c r="C419" s="1" t="s">
        <v>9</v>
      </c>
      <c r="D419" s="1" t="s">
        <v>7</v>
      </c>
      <c r="E419" s="1">
        <v>19</v>
      </c>
      <c r="F419" s="1">
        <v>388</v>
      </c>
      <c r="G419" s="1">
        <v>8</v>
      </c>
      <c r="H419" s="1">
        <v>0</v>
      </c>
      <c r="I419" s="1">
        <v>34</v>
      </c>
      <c r="J419" s="1">
        <v>11</v>
      </c>
      <c r="K419" s="1">
        <v>0</v>
      </c>
      <c r="L419" s="1">
        <v>10</v>
      </c>
      <c r="M419" s="1">
        <v>338</v>
      </c>
      <c r="N419" s="1">
        <v>4</v>
      </c>
      <c r="O419" s="1">
        <v>204</v>
      </c>
      <c r="P419" s="1">
        <v>2806</v>
      </c>
      <c r="Q419" s="1">
        <v>3653</v>
      </c>
      <c r="R419" s="1">
        <f t="shared" si="6"/>
        <v>3822</v>
      </c>
    </row>
    <row r="420" spans="1:18" x14ac:dyDescent="0.35">
      <c r="A420" s="2">
        <v>410</v>
      </c>
      <c r="D420" s="1" t="s">
        <v>8</v>
      </c>
      <c r="E420" s="1">
        <v>41</v>
      </c>
      <c r="F420" s="1">
        <v>408</v>
      </c>
      <c r="G420" s="1">
        <v>4</v>
      </c>
      <c r="H420" s="1">
        <v>0</v>
      </c>
      <c r="I420" s="1">
        <v>29</v>
      </c>
      <c r="J420" s="1">
        <v>5</v>
      </c>
      <c r="K420" s="1">
        <v>5</v>
      </c>
      <c r="L420" s="1">
        <v>8</v>
      </c>
      <c r="M420" s="1">
        <v>593</v>
      </c>
      <c r="N420" s="1">
        <v>3</v>
      </c>
      <c r="O420" s="1">
        <v>248</v>
      </c>
      <c r="P420" s="1">
        <v>2397</v>
      </c>
      <c r="Q420" s="1">
        <v>3424</v>
      </c>
      <c r="R420" s="1">
        <f t="shared" si="6"/>
        <v>3741</v>
      </c>
    </row>
    <row r="421" spans="1:18" x14ac:dyDescent="0.35">
      <c r="A421" s="2">
        <v>411</v>
      </c>
      <c r="D421" s="1" t="s">
        <v>4</v>
      </c>
      <c r="E421" s="1">
        <v>55</v>
      </c>
      <c r="F421" s="1">
        <v>792</v>
      </c>
      <c r="G421" s="1">
        <v>15</v>
      </c>
      <c r="H421" s="1">
        <v>0</v>
      </c>
      <c r="I421" s="1">
        <v>58</v>
      </c>
      <c r="J421" s="1">
        <v>20</v>
      </c>
      <c r="K421" s="1">
        <v>10</v>
      </c>
      <c r="L421" s="1">
        <v>11</v>
      </c>
      <c r="M421" s="1">
        <v>926</v>
      </c>
      <c r="N421" s="1">
        <v>7</v>
      </c>
      <c r="O421" s="1">
        <v>452</v>
      </c>
      <c r="P421" s="1">
        <v>5202</v>
      </c>
      <c r="Q421" s="1">
        <v>7072</v>
      </c>
      <c r="R421" s="1">
        <f t="shared" si="6"/>
        <v>7548</v>
      </c>
    </row>
    <row r="422" spans="1:18" x14ac:dyDescent="0.35">
      <c r="A422" s="2">
        <v>412</v>
      </c>
      <c r="C422" s="1" t="s">
        <v>10</v>
      </c>
      <c r="D422" s="1" t="s">
        <v>7</v>
      </c>
      <c r="E422" s="1">
        <v>1128</v>
      </c>
      <c r="F422" s="1">
        <v>1422</v>
      </c>
      <c r="G422" s="1">
        <v>323</v>
      </c>
      <c r="H422" s="1">
        <v>26</v>
      </c>
      <c r="I422" s="1">
        <v>878</v>
      </c>
      <c r="J422" s="1">
        <v>589</v>
      </c>
      <c r="K422" s="1">
        <v>116</v>
      </c>
      <c r="L422" s="1">
        <v>231</v>
      </c>
      <c r="M422" s="1">
        <v>1733</v>
      </c>
      <c r="N422" s="1">
        <v>125</v>
      </c>
      <c r="O422" s="1">
        <v>1214</v>
      </c>
      <c r="P422" s="1">
        <v>9610</v>
      </c>
      <c r="Q422" s="1">
        <v>14872</v>
      </c>
      <c r="R422" s="1">
        <f t="shared" si="6"/>
        <v>17395</v>
      </c>
    </row>
    <row r="423" spans="1:18" x14ac:dyDescent="0.35">
      <c r="A423" s="2">
        <v>413</v>
      </c>
      <c r="D423" s="1" t="s">
        <v>8</v>
      </c>
      <c r="E423" s="1">
        <v>2018</v>
      </c>
      <c r="F423" s="1">
        <v>2028</v>
      </c>
      <c r="G423" s="1">
        <v>451</v>
      </c>
      <c r="H423" s="1">
        <v>20</v>
      </c>
      <c r="I423" s="1">
        <v>779</v>
      </c>
      <c r="J423" s="1">
        <v>345</v>
      </c>
      <c r="K423" s="1">
        <v>108</v>
      </c>
      <c r="L423" s="1">
        <v>267</v>
      </c>
      <c r="M423" s="1">
        <v>2687</v>
      </c>
      <c r="N423" s="1">
        <v>100</v>
      </c>
      <c r="O423" s="1">
        <v>1847</v>
      </c>
      <c r="P423" s="1">
        <v>9109</v>
      </c>
      <c r="Q423" s="1">
        <v>15713</v>
      </c>
      <c r="R423" s="1">
        <f t="shared" si="6"/>
        <v>19759</v>
      </c>
    </row>
    <row r="424" spans="1:18" x14ac:dyDescent="0.35">
      <c r="A424" s="2">
        <v>414</v>
      </c>
      <c r="D424" s="1" t="s">
        <v>4</v>
      </c>
      <c r="E424" s="1">
        <v>3146</v>
      </c>
      <c r="F424" s="1">
        <v>3449</v>
      </c>
      <c r="G424" s="1">
        <v>777</v>
      </c>
      <c r="H424" s="1">
        <v>41</v>
      </c>
      <c r="I424" s="1">
        <v>1660</v>
      </c>
      <c r="J424" s="1">
        <v>936</v>
      </c>
      <c r="K424" s="1">
        <v>225</v>
      </c>
      <c r="L424" s="1">
        <v>496</v>
      </c>
      <c r="M424" s="1">
        <v>4420</v>
      </c>
      <c r="N424" s="1">
        <v>224</v>
      </c>
      <c r="O424" s="1">
        <v>3064</v>
      </c>
      <c r="P424" s="1">
        <v>18712</v>
      </c>
      <c r="Q424" s="1">
        <v>30592</v>
      </c>
      <c r="R424" s="1">
        <f t="shared" si="6"/>
        <v>37150</v>
      </c>
    </row>
    <row r="425" spans="1:18" x14ac:dyDescent="0.35">
      <c r="A425" s="2">
        <v>415</v>
      </c>
      <c r="C425" s="1" t="s">
        <v>11</v>
      </c>
      <c r="D425" s="1" t="s">
        <v>7</v>
      </c>
      <c r="E425" s="1">
        <v>1606</v>
      </c>
      <c r="F425" s="1">
        <v>501</v>
      </c>
      <c r="G425" s="1">
        <v>755</v>
      </c>
      <c r="H425" s="1">
        <v>240</v>
      </c>
      <c r="I425" s="1">
        <v>1124</v>
      </c>
      <c r="J425" s="1">
        <v>1269</v>
      </c>
      <c r="K425" s="1">
        <v>263</v>
      </c>
      <c r="L425" s="1">
        <v>474</v>
      </c>
      <c r="M425" s="1">
        <v>457</v>
      </c>
      <c r="N425" s="1">
        <v>278</v>
      </c>
      <c r="O425" s="1">
        <v>667</v>
      </c>
      <c r="P425" s="1">
        <v>1676</v>
      </c>
      <c r="Q425" s="1">
        <v>5607</v>
      </c>
      <c r="R425" s="1">
        <f t="shared" si="6"/>
        <v>9310</v>
      </c>
    </row>
    <row r="426" spans="1:18" x14ac:dyDescent="0.35">
      <c r="A426" s="2">
        <v>416</v>
      </c>
      <c r="D426" s="1" t="s">
        <v>8</v>
      </c>
      <c r="E426" s="1">
        <v>2779</v>
      </c>
      <c r="F426" s="1">
        <v>870</v>
      </c>
      <c r="G426" s="1">
        <v>686</v>
      </c>
      <c r="H426" s="1">
        <v>292</v>
      </c>
      <c r="I426" s="1">
        <v>859</v>
      </c>
      <c r="J426" s="1">
        <v>1040</v>
      </c>
      <c r="K426" s="1">
        <v>311</v>
      </c>
      <c r="L426" s="1">
        <v>456</v>
      </c>
      <c r="M426" s="1">
        <v>744</v>
      </c>
      <c r="N426" s="1">
        <v>266</v>
      </c>
      <c r="O426" s="1">
        <v>1007</v>
      </c>
      <c r="P426" s="1">
        <v>1713</v>
      </c>
      <c r="Q426" s="1">
        <v>6273</v>
      </c>
      <c r="R426" s="1">
        <f t="shared" si="6"/>
        <v>11023</v>
      </c>
    </row>
    <row r="427" spans="1:18" x14ac:dyDescent="0.35">
      <c r="A427" s="2">
        <v>417</v>
      </c>
      <c r="D427" s="1" t="s">
        <v>4</v>
      </c>
      <c r="E427" s="1">
        <v>4385</v>
      </c>
      <c r="F427" s="1">
        <v>1369</v>
      </c>
      <c r="G427" s="1">
        <v>1441</v>
      </c>
      <c r="H427" s="1">
        <v>532</v>
      </c>
      <c r="I427" s="1">
        <v>1982</v>
      </c>
      <c r="J427" s="1">
        <v>2311</v>
      </c>
      <c r="K427" s="1">
        <v>573</v>
      </c>
      <c r="L427" s="1">
        <v>940</v>
      </c>
      <c r="M427" s="1">
        <v>1201</v>
      </c>
      <c r="N427" s="1">
        <v>544</v>
      </c>
      <c r="O427" s="1">
        <v>1674</v>
      </c>
      <c r="P427" s="1">
        <v>3394</v>
      </c>
      <c r="Q427" s="1">
        <v>11883</v>
      </c>
      <c r="R427" s="1">
        <f t="shared" si="6"/>
        <v>20346</v>
      </c>
    </row>
    <row r="428" spans="1:18" x14ac:dyDescent="0.35">
      <c r="A428" s="2">
        <v>418</v>
      </c>
      <c r="C428" s="1" t="s">
        <v>4</v>
      </c>
      <c r="D428" s="1" t="s">
        <v>7</v>
      </c>
      <c r="E428" s="1">
        <v>2754</v>
      </c>
      <c r="F428" s="1">
        <v>2924</v>
      </c>
      <c r="G428" s="1">
        <v>1094</v>
      </c>
      <c r="H428" s="1">
        <v>263</v>
      </c>
      <c r="I428" s="1">
        <v>2040</v>
      </c>
      <c r="J428" s="1">
        <v>1897</v>
      </c>
      <c r="K428" s="1">
        <v>387</v>
      </c>
      <c r="L428" s="1">
        <v>720</v>
      </c>
      <c r="M428" s="1">
        <v>2725</v>
      </c>
      <c r="N428" s="1">
        <v>412</v>
      </c>
      <c r="O428" s="1">
        <v>2449</v>
      </c>
      <c r="P428" s="1">
        <v>19189</v>
      </c>
      <c r="Q428" s="1">
        <v>30292</v>
      </c>
      <c r="R428" s="1">
        <f t="shared" si="6"/>
        <v>36854</v>
      </c>
    </row>
    <row r="429" spans="1:18" x14ac:dyDescent="0.35">
      <c r="A429" s="2">
        <v>419</v>
      </c>
      <c r="D429" s="1" t="s">
        <v>8</v>
      </c>
      <c r="E429" s="1">
        <v>4843</v>
      </c>
      <c r="F429" s="1">
        <v>3744</v>
      </c>
      <c r="G429" s="1">
        <v>1149</v>
      </c>
      <c r="H429" s="1">
        <v>310</v>
      </c>
      <c r="I429" s="1">
        <v>1676</v>
      </c>
      <c r="J429" s="1">
        <v>1407</v>
      </c>
      <c r="K429" s="1">
        <v>433</v>
      </c>
      <c r="L429" s="1">
        <v>736</v>
      </c>
      <c r="M429" s="1">
        <v>4184</v>
      </c>
      <c r="N429" s="1">
        <v>370</v>
      </c>
      <c r="O429" s="1">
        <v>3337</v>
      </c>
      <c r="P429" s="1">
        <v>18083</v>
      </c>
      <c r="Q429" s="1">
        <v>31066</v>
      </c>
      <c r="R429" s="1">
        <f t="shared" si="6"/>
        <v>40272</v>
      </c>
    </row>
    <row r="430" spans="1:18" x14ac:dyDescent="0.35">
      <c r="A430" s="2">
        <v>420</v>
      </c>
      <c r="D430" s="1" t="s">
        <v>4</v>
      </c>
      <c r="E430" s="1">
        <v>7598</v>
      </c>
      <c r="F430" s="1">
        <v>6664</v>
      </c>
      <c r="G430" s="1">
        <v>2241</v>
      </c>
      <c r="H430" s="1">
        <v>578</v>
      </c>
      <c r="I430" s="1">
        <v>3718</v>
      </c>
      <c r="J430" s="1">
        <v>3308</v>
      </c>
      <c r="K430" s="1">
        <v>823</v>
      </c>
      <c r="L430" s="1">
        <v>1459</v>
      </c>
      <c r="M430" s="1">
        <v>6909</v>
      </c>
      <c r="N430" s="1">
        <v>791</v>
      </c>
      <c r="O430" s="1">
        <v>5782</v>
      </c>
      <c r="P430" s="1">
        <v>37272</v>
      </c>
      <c r="Q430" s="1">
        <v>61355</v>
      </c>
      <c r="R430" s="1">
        <f t="shared" si="6"/>
        <v>77143</v>
      </c>
    </row>
    <row r="431" spans="1:18" x14ac:dyDescent="0.35">
      <c r="A431" s="2">
        <v>421</v>
      </c>
      <c r="B431" s="1" t="s">
        <v>39</v>
      </c>
      <c r="C431" s="1" t="s">
        <v>6</v>
      </c>
      <c r="D431" s="1" t="s">
        <v>7</v>
      </c>
      <c r="E431" s="1">
        <v>0</v>
      </c>
      <c r="F431" s="1">
        <v>98</v>
      </c>
      <c r="G431" s="1">
        <v>0</v>
      </c>
      <c r="H431" s="1">
        <v>0</v>
      </c>
      <c r="I431" s="1">
        <v>0</v>
      </c>
      <c r="J431" s="1">
        <v>0</v>
      </c>
      <c r="K431" s="1">
        <v>6</v>
      </c>
      <c r="L431" s="1">
        <v>0</v>
      </c>
      <c r="M431" s="1">
        <v>37</v>
      </c>
      <c r="N431" s="1">
        <v>0</v>
      </c>
      <c r="O431" s="1">
        <v>56</v>
      </c>
      <c r="P431" s="1">
        <v>896</v>
      </c>
      <c r="Q431" s="1">
        <v>1082</v>
      </c>
      <c r="R431" s="1">
        <f t="shared" si="6"/>
        <v>1093</v>
      </c>
    </row>
    <row r="432" spans="1:18" x14ac:dyDescent="0.35">
      <c r="A432" s="2">
        <v>422</v>
      </c>
      <c r="D432" s="1" t="s">
        <v>8</v>
      </c>
      <c r="E432" s="1">
        <v>3</v>
      </c>
      <c r="F432" s="1">
        <v>79</v>
      </c>
      <c r="G432" s="1">
        <v>0</v>
      </c>
      <c r="H432" s="1">
        <v>0</v>
      </c>
      <c r="I432" s="1">
        <v>4</v>
      </c>
      <c r="J432" s="1">
        <v>3</v>
      </c>
      <c r="K432" s="1">
        <v>0</v>
      </c>
      <c r="L432" s="1">
        <v>0</v>
      </c>
      <c r="M432" s="1">
        <v>23</v>
      </c>
      <c r="N432" s="1">
        <v>0</v>
      </c>
      <c r="O432" s="1">
        <v>41</v>
      </c>
      <c r="P432" s="1">
        <v>872</v>
      </c>
      <c r="Q432" s="1">
        <v>1016</v>
      </c>
      <c r="R432" s="1">
        <f t="shared" si="6"/>
        <v>1025</v>
      </c>
    </row>
    <row r="433" spans="1:18" x14ac:dyDescent="0.35">
      <c r="A433" s="2">
        <v>423</v>
      </c>
      <c r="D433" s="1" t="s">
        <v>4</v>
      </c>
      <c r="E433" s="1">
        <v>3</v>
      </c>
      <c r="F433" s="1">
        <v>177</v>
      </c>
      <c r="G433" s="1">
        <v>0</v>
      </c>
      <c r="H433" s="1">
        <v>0</v>
      </c>
      <c r="I433" s="1">
        <v>4</v>
      </c>
      <c r="J433" s="1">
        <v>0</v>
      </c>
      <c r="K433" s="1">
        <v>4</v>
      </c>
      <c r="L433" s="1">
        <v>0</v>
      </c>
      <c r="M433" s="1">
        <v>61</v>
      </c>
      <c r="N433" s="1">
        <v>0</v>
      </c>
      <c r="O433" s="1">
        <v>99</v>
      </c>
      <c r="P433" s="1">
        <v>1769</v>
      </c>
      <c r="Q433" s="1">
        <v>2097</v>
      </c>
      <c r="R433" s="1">
        <f t="shared" si="6"/>
        <v>2117</v>
      </c>
    </row>
    <row r="434" spans="1:18" x14ac:dyDescent="0.35">
      <c r="A434" s="2">
        <v>424</v>
      </c>
      <c r="C434" s="1" t="s">
        <v>9</v>
      </c>
      <c r="D434" s="1" t="s">
        <v>7</v>
      </c>
      <c r="E434" s="1">
        <v>0</v>
      </c>
      <c r="F434" s="1">
        <v>52</v>
      </c>
      <c r="G434" s="1">
        <v>4</v>
      </c>
      <c r="H434" s="1">
        <v>0</v>
      </c>
      <c r="I434" s="1">
        <v>3</v>
      </c>
      <c r="J434" s="1">
        <v>0</v>
      </c>
      <c r="K434" s="1">
        <v>0</v>
      </c>
      <c r="L434" s="1">
        <v>4</v>
      </c>
      <c r="M434" s="1">
        <v>54</v>
      </c>
      <c r="N434" s="1">
        <v>4</v>
      </c>
      <c r="O434" s="1">
        <v>36</v>
      </c>
      <c r="P434" s="1">
        <v>427</v>
      </c>
      <c r="Q434" s="1">
        <v>547</v>
      </c>
      <c r="R434" s="1">
        <f t="shared" si="6"/>
        <v>584</v>
      </c>
    </row>
    <row r="435" spans="1:18" x14ac:dyDescent="0.35">
      <c r="A435" s="2">
        <v>425</v>
      </c>
      <c r="D435" s="1" t="s">
        <v>8</v>
      </c>
      <c r="E435" s="1">
        <v>3</v>
      </c>
      <c r="F435" s="1">
        <v>52</v>
      </c>
      <c r="G435" s="1">
        <v>5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114</v>
      </c>
      <c r="N435" s="1">
        <v>0</v>
      </c>
      <c r="O435" s="1">
        <v>37</v>
      </c>
      <c r="P435" s="1">
        <v>339</v>
      </c>
      <c r="Q435" s="1">
        <v>508</v>
      </c>
      <c r="R435" s="1">
        <f t="shared" si="6"/>
        <v>550</v>
      </c>
    </row>
    <row r="436" spans="1:18" x14ac:dyDescent="0.35">
      <c r="A436" s="2">
        <v>426</v>
      </c>
      <c r="D436" s="1" t="s">
        <v>4</v>
      </c>
      <c r="E436" s="1">
        <v>9</v>
      </c>
      <c r="F436" s="1">
        <v>109</v>
      </c>
      <c r="G436" s="1">
        <v>6</v>
      </c>
      <c r="H436" s="1">
        <v>0</v>
      </c>
      <c r="I436" s="1">
        <v>9</v>
      </c>
      <c r="J436" s="1">
        <v>3</v>
      </c>
      <c r="K436" s="1">
        <v>0</v>
      </c>
      <c r="L436" s="1">
        <v>4</v>
      </c>
      <c r="M436" s="1">
        <v>170</v>
      </c>
      <c r="N436" s="1">
        <v>4</v>
      </c>
      <c r="O436" s="1">
        <v>77</v>
      </c>
      <c r="P436" s="1">
        <v>762</v>
      </c>
      <c r="Q436" s="1">
        <v>1051</v>
      </c>
      <c r="R436" s="1">
        <f t="shared" si="6"/>
        <v>1153</v>
      </c>
    </row>
    <row r="437" spans="1:18" x14ac:dyDescent="0.35">
      <c r="A437" s="2">
        <v>427</v>
      </c>
      <c r="C437" s="1" t="s">
        <v>10</v>
      </c>
      <c r="D437" s="1" t="s">
        <v>7</v>
      </c>
      <c r="E437" s="1">
        <v>283</v>
      </c>
      <c r="F437" s="1">
        <v>363</v>
      </c>
      <c r="G437" s="1">
        <v>101</v>
      </c>
      <c r="H437" s="1">
        <v>7</v>
      </c>
      <c r="I437" s="1">
        <v>189</v>
      </c>
      <c r="J437" s="1">
        <v>165</v>
      </c>
      <c r="K437" s="1">
        <v>30</v>
      </c>
      <c r="L437" s="1">
        <v>76</v>
      </c>
      <c r="M437" s="1">
        <v>481</v>
      </c>
      <c r="N437" s="1">
        <v>32</v>
      </c>
      <c r="O437" s="1">
        <v>354</v>
      </c>
      <c r="P437" s="1">
        <v>2251</v>
      </c>
      <c r="Q437" s="1">
        <v>3664</v>
      </c>
      <c r="R437" s="1">
        <f t="shared" si="6"/>
        <v>4332</v>
      </c>
    </row>
    <row r="438" spans="1:18" x14ac:dyDescent="0.35">
      <c r="A438" s="2">
        <v>428</v>
      </c>
      <c r="D438" s="1" t="s">
        <v>8</v>
      </c>
      <c r="E438" s="1">
        <v>480</v>
      </c>
      <c r="F438" s="1">
        <v>525</v>
      </c>
      <c r="G438" s="1">
        <v>140</v>
      </c>
      <c r="H438" s="1">
        <v>0</v>
      </c>
      <c r="I438" s="1">
        <v>138</v>
      </c>
      <c r="J438" s="1">
        <v>82</v>
      </c>
      <c r="K438" s="1">
        <v>17</v>
      </c>
      <c r="L438" s="1">
        <v>82</v>
      </c>
      <c r="M438" s="1">
        <v>751</v>
      </c>
      <c r="N438" s="1">
        <v>21</v>
      </c>
      <c r="O438" s="1">
        <v>505</v>
      </c>
      <c r="P438" s="1">
        <v>2205</v>
      </c>
      <c r="Q438" s="1">
        <v>3950</v>
      </c>
      <c r="R438" s="1">
        <f t="shared" si="6"/>
        <v>4946</v>
      </c>
    </row>
    <row r="439" spans="1:18" x14ac:dyDescent="0.35">
      <c r="A439" s="2">
        <v>429</v>
      </c>
      <c r="D439" s="1" t="s">
        <v>4</v>
      </c>
      <c r="E439" s="1">
        <v>760</v>
      </c>
      <c r="F439" s="1">
        <v>891</v>
      </c>
      <c r="G439" s="1">
        <v>241</v>
      </c>
      <c r="H439" s="1">
        <v>5</v>
      </c>
      <c r="I439" s="1">
        <v>325</v>
      </c>
      <c r="J439" s="1">
        <v>246</v>
      </c>
      <c r="K439" s="1">
        <v>45</v>
      </c>
      <c r="L439" s="1">
        <v>161</v>
      </c>
      <c r="M439" s="1">
        <v>1230</v>
      </c>
      <c r="N439" s="1">
        <v>51</v>
      </c>
      <c r="O439" s="1">
        <v>863</v>
      </c>
      <c r="P439" s="1">
        <v>4460</v>
      </c>
      <c r="Q439" s="1">
        <v>7615</v>
      </c>
      <c r="R439" s="1">
        <f t="shared" si="6"/>
        <v>9278</v>
      </c>
    </row>
    <row r="440" spans="1:18" x14ac:dyDescent="0.35">
      <c r="A440" s="2">
        <v>430</v>
      </c>
      <c r="C440" s="1" t="s">
        <v>11</v>
      </c>
      <c r="D440" s="1" t="s">
        <v>7</v>
      </c>
      <c r="E440" s="1">
        <v>510</v>
      </c>
      <c r="F440" s="1">
        <v>166</v>
      </c>
      <c r="G440" s="1">
        <v>271</v>
      </c>
      <c r="H440" s="1">
        <v>66</v>
      </c>
      <c r="I440" s="1">
        <v>296</v>
      </c>
      <c r="J440" s="1">
        <v>445</v>
      </c>
      <c r="K440" s="1">
        <v>64</v>
      </c>
      <c r="L440" s="1">
        <v>196</v>
      </c>
      <c r="M440" s="1">
        <v>162</v>
      </c>
      <c r="N440" s="1">
        <v>104</v>
      </c>
      <c r="O440" s="1">
        <v>262</v>
      </c>
      <c r="P440" s="1">
        <v>671</v>
      </c>
      <c r="Q440" s="1">
        <v>2046</v>
      </c>
      <c r="R440" s="1">
        <f t="shared" si="6"/>
        <v>3213</v>
      </c>
    </row>
    <row r="441" spans="1:18" x14ac:dyDescent="0.35">
      <c r="A441" s="2">
        <v>431</v>
      </c>
      <c r="D441" s="1" t="s">
        <v>8</v>
      </c>
      <c r="E441" s="1">
        <v>757</v>
      </c>
      <c r="F441" s="1">
        <v>262</v>
      </c>
      <c r="G441" s="1">
        <v>203</v>
      </c>
      <c r="H441" s="1">
        <v>91</v>
      </c>
      <c r="I441" s="1">
        <v>219</v>
      </c>
      <c r="J441" s="1">
        <v>281</v>
      </c>
      <c r="K441" s="1">
        <v>58</v>
      </c>
      <c r="L441" s="1">
        <v>173</v>
      </c>
      <c r="M441" s="1">
        <v>228</v>
      </c>
      <c r="N441" s="1">
        <v>70</v>
      </c>
      <c r="O441" s="1">
        <v>325</v>
      </c>
      <c r="P441" s="1">
        <v>681</v>
      </c>
      <c r="Q441" s="1">
        <v>2142</v>
      </c>
      <c r="R441" s="1">
        <f t="shared" si="6"/>
        <v>3348</v>
      </c>
    </row>
    <row r="442" spans="1:18" x14ac:dyDescent="0.35">
      <c r="A442" s="2">
        <v>432</v>
      </c>
      <c r="D442" s="1" t="s">
        <v>4</v>
      </c>
      <c r="E442" s="1">
        <v>1271</v>
      </c>
      <c r="F442" s="1">
        <v>430</v>
      </c>
      <c r="G442" s="1">
        <v>468</v>
      </c>
      <c r="H442" s="1">
        <v>156</v>
      </c>
      <c r="I442" s="1">
        <v>513</v>
      </c>
      <c r="J442" s="1">
        <v>726</v>
      </c>
      <c r="K442" s="1">
        <v>124</v>
      </c>
      <c r="L442" s="1">
        <v>371</v>
      </c>
      <c r="M442" s="1">
        <v>393</v>
      </c>
      <c r="N442" s="1">
        <v>173</v>
      </c>
      <c r="O442" s="1">
        <v>589</v>
      </c>
      <c r="P442" s="1">
        <v>1354</v>
      </c>
      <c r="Q442" s="1">
        <v>4187</v>
      </c>
      <c r="R442" s="1">
        <f t="shared" si="6"/>
        <v>6568</v>
      </c>
    </row>
    <row r="443" spans="1:18" x14ac:dyDescent="0.35">
      <c r="A443" s="2">
        <v>433</v>
      </c>
      <c r="C443" s="1" t="s">
        <v>4</v>
      </c>
      <c r="D443" s="1" t="s">
        <v>7</v>
      </c>
      <c r="E443" s="1">
        <v>799</v>
      </c>
      <c r="F443" s="1">
        <v>684</v>
      </c>
      <c r="G443" s="1">
        <v>375</v>
      </c>
      <c r="H443" s="1">
        <v>73</v>
      </c>
      <c r="I443" s="1">
        <v>490</v>
      </c>
      <c r="J443" s="1">
        <v>609</v>
      </c>
      <c r="K443" s="1">
        <v>101</v>
      </c>
      <c r="L443" s="1">
        <v>281</v>
      </c>
      <c r="M443" s="1">
        <v>736</v>
      </c>
      <c r="N443" s="1">
        <v>136</v>
      </c>
      <c r="O443" s="1">
        <v>720</v>
      </c>
      <c r="P443" s="1">
        <v>4247</v>
      </c>
      <c r="Q443" s="1">
        <v>7338</v>
      </c>
      <c r="R443" s="1">
        <f t="shared" si="6"/>
        <v>9251</v>
      </c>
    </row>
    <row r="444" spans="1:18" x14ac:dyDescent="0.35">
      <c r="A444" s="2">
        <v>434</v>
      </c>
      <c r="D444" s="1" t="s">
        <v>8</v>
      </c>
      <c r="E444" s="1">
        <v>1244</v>
      </c>
      <c r="F444" s="1">
        <v>926</v>
      </c>
      <c r="G444" s="1">
        <v>337</v>
      </c>
      <c r="H444" s="1">
        <v>91</v>
      </c>
      <c r="I444" s="1">
        <v>363</v>
      </c>
      <c r="J444" s="1">
        <v>367</v>
      </c>
      <c r="K444" s="1">
        <v>75</v>
      </c>
      <c r="L444" s="1">
        <v>261</v>
      </c>
      <c r="M444" s="1">
        <v>1120</v>
      </c>
      <c r="N444" s="1">
        <v>90</v>
      </c>
      <c r="O444" s="1">
        <v>916</v>
      </c>
      <c r="P444" s="1">
        <v>4094</v>
      </c>
      <c r="Q444" s="1">
        <v>7619</v>
      </c>
      <c r="R444" s="1">
        <f t="shared" si="6"/>
        <v>9884</v>
      </c>
    </row>
    <row r="445" spans="1:18" x14ac:dyDescent="0.35">
      <c r="A445" s="2">
        <v>435</v>
      </c>
      <c r="D445" s="1" t="s">
        <v>4</v>
      </c>
      <c r="E445" s="1">
        <v>2044</v>
      </c>
      <c r="F445" s="1">
        <v>1610</v>
      </c>
      <c r="G445" s="1">
        <v>715</v>
      </c>
      <c r="H445" s="1">
        <v>159</v>
      </c>
      <c r="I445" s="1">
        <v>852</v>
      </c>
      <c r="J445" s="1">
        <v>978</v>
      </c>
      <c r="K445" s="1">
        <v>178</v>
      </c>
      <c r="L445" s="1">
        <v>533</v>
      </c>
      <c r="M445" s="1">
        <v>1859</v>
      </c>
      <c r="N445" s="1">
        <v>228</v>
      </c>
      <c r="O445" s="1">
        <v>1637</v>
      </c>
      <c r="P445" s="1">
        <v>8343</v>
      </c>
      <c r="Q445" s="1">
        <v>14954</v>
      </c>
      <c r="R445" s="1">
        <f t="shared" si="6"/>
        <v>19136</v>
      </c>
    </row>
    <row r="446" spans="1:18" x14ac:dyDescent="0.35">
      <c r="A446" s="2">
        <v>436</v>
      </c>
      <c r="B446" s="1" t="s">
        <v>40</v>
      </c>
      <c r="C446" s="1" t="s">
        <v>6</v>
      </c>
      <c r="D446" s="1" t="s">
        <v>7</v>
      </c>
      <c r="E446" s="1">
        <v>0</v>
      </c>
      <c r="F446" s="1">
        <v>36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15</v>
      </c>
      <c r="N446" s="1">
        <v>0</v>
      </c>
      <c r="O446" s="1">
        <v>18</v>
      </c>
      <c r="P446" s="1">
        <v>326</v>
      </c>
      <c r="Q446" s="1">
        <v>385</v>
      </c>
      <c r="R446" s="1">
        <f t="shared" si="6"/>
        <v>395</v>
      </c>
    </row>
    <row r="447" spans="1:18" x14ac:dyDescent="0.35">
      <c r="A447" s="2">
        <v>437</v>
      </c>
      <c r="D447" s="1" t="s">
        <v>8</v>
      </c>
      <c r="E447" s="1">
        <v>0</v>
      </c>
      <c r="F447" s="1">
        <v>16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7</v>
      </c>
      <c r="N447" s="1">
        <v>0</v>
      </c>
      <c r="O447" s="1">
        <v>5</v>
      </c>
      <c r="P447" s="1">
        <v>354</v>
      </c>
      <c r="Q447" s="1">
        <v>390</v>
      </c>
      <c r="R447" s="1">
        <f t="shared" si="6"/>
        <v>382</v>
      </c>
    </row>
    <row r="448" spans="1:18" x14ac:dyDescent="0.35">
      <c r="A448" s="2">
        <v>438</v>
      </c>
      <c r="D448" s="1" t="s">
        <v>4</v>
      </c>
      <c r="E448" s="1">
        <v>0</v>
      </c>
      <c r="F448" s="1">
        <v>54</v>
      </c>
      <c r="G448" s="1">
        <v>0</v>
      </c>
      <c r="H448" s="1">
        <v>0</v>
      </c>
      <c r="I448" s="1">
        <v>3</v>
      </c>
      <c r="J448" s="1">
        <v>0</v>
      </c>
      <c r="K448" s="1">
        <v>0</v>
      </c>
      <c r="L448" s="1">
        <v>0</v>
      </c>
      <c r="M448" s="1">
        <v>19</v>
      </c>
      <c r="N448" s="1">
        <v>0</v>
      </c>
      <c r="O448" s="1">
        <v>25</v>
      </c>
      <c r="P448" s="1">
        <v>679</v>
      </c>
      <c r="Q448" s="1">
        <v>772</v>
      </c>
      <c r="R448" s="1">
        <f t="shared" si="6"/>
        <v>780</v>
      </c>
    </row>
    <row r="449" spans="1:18" x14ac:dyDescent="0.35">
      <c r="A449" s="2">
        <v>439</v>
      </c>
      <c r="C449" s="1" t="s">
        <v>9</v>
      </c>
      <c r="D449" s="1" t="s">
        <v>7</v>
      </c>
      <c r="E449" s="1">
        <v>0</v>
      </c>
      <c r="F449" s="1">
        <v>35</v>
      </c>
      <c r="G449" s="1">
        <v>0</v>
      </c>
      <c r="H449" s="1">
        <v>0</v>
      </c>
      <c r="I449" s="1">
        <v>0</v>
      </c>
      <c r="J449" s="1">
        <v>4</v>
      </c>
      <c r="K449" s="1">
        <v>0</v>
      </c>
      <c r="L449" s="1">
        <v>0</v>
      </c>
      <c r="M449" s="1">
        <v>17</v>
      </c>
      <c r="N449" s="1">
        <v>0</v>
      </c>
      <c r="O449" s="1">
        <v>17</v>
      </c>
      <c r="P449" s="1">
        <v>204</v>
      </c>
      <c r="Q449" s="1">
        <v>269</v>
      </c>
      <c r="R449" s="1">
        <f t="shared" si="6"/>
        <v>277</v>
      </c>
    </row>
    <row r="450" spans="1:18" x14ac:dyDescent="0.35">
      <c r="A450" s="2">
        <v>440</v>
      </c>
      <c r="D450" s="1" t="s">
        <v>8</v>
      </c>
      <c r="E450" s="1">
        <v>0</v>
      </c>
      <c r="F450" s="1">
        <v>19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35</v>
      </c>
      <c r="N450" s="1">
        <v>0</v>
      </c>
      <c r="O450" s="1">
        <v>13</v>
      </c>
      <c r="P450" s="1">
        <v>157</v>
      </c>
      <c r="Q450" s="1">
        <v>216</v>
      </c>
      <c r="R450" s="1">
        <f t="shared" si="6"/>
        <v>224</v>
      </c>
    </row>
    <row r="451" spans="1:18" x14ac:dyDescent="0.35">
      <c r="A451" s="2">
        <v>441</v>
      </c>
      <c r="D451" s="1" t="s">
        <v>4</v>
      </c>
      <c r="E451" s="1">
        <v>0</v>
      </c>
      <c r="F451" s="1">
        <v>60</v>
      </c>
      <c r="G451" s="1">
        <v>0</v>
      </c>
      <c r="H451" s="1">
        <v>0</v>
      </c>
      <c r="I451" s="1">
        <v>3</v>
      </c>
      <c r="J451" s="1">
        <v>4</v>
      </c>
      <c r="K451" s="1">
        <v>0</v>
      </c>
      <c r="L451" s="1">
        <v>0</v>
      </c>
      <c r="M451" s="1">
        <v>53</v>
      </c>
      <c r="N451" s="1">
        <v>0</v>
      </c>
      <c r="O451" s="1">
        <v>33</v>
      </c>
      <c r="P451" s="1">
        <v>361</v>
      </c>
      <c r="Q451" s="1">
        <v>484</v>
      </c>
      <c r="R451" s="1">
        <f t="shared" si="6"/>
        <v>514</v>
      </c>
    </row>
    <row r="452" spans="1:18" x14ac:dyDescent="0.35">
      <c r="A452" s="2">
        <v>442</v>
      </c>
      <c r="C452" s="1" t="s">
        <v>10</v>
      </c>
      <c r="D452" s="1" t="s">
        <v>7</v>
      </c>
      <c r="E452" s="1">
        <v>138</v>
      </c>
      <c r="F452" s="1">
        <v>147</v>
      </c>
      <c r="G452" s="1">
        <v>38</v>
      </c>
      <c r="H452" s="1">
        <v>0</v>
      </c>
      <c r="I452" s="1">
        <v>81</v>
      </c>
      <c r="J452" s="1">
        <v>48</v>
      </c>
      <c r="K452" s="1">
        <v>15</v>
      </c>
      <c r="L452" s="1">
        <v>31</v>
      </c>
      <c r="M452" s="1">
        <v>161</v>
      </c>
      <c r="N452" s="1">
        <v>11</v>
      </c>
      <c r="O452" s="1">
        <v>119</v>
      </c>
      <c r="P452" s="1">
        <v>759</v>
      </c>
      <c r="Q452" s="1">
        <v>1247</v>
      </c>
      <c r="R452" s="1">
        <f t="shared" si="6"/>
        <v>1548</v>
      </c>
    </row>
    <row r="453" spans="1:18" x14ac:dyDescent="0.35">
      <c r="A453" s="2">
        <v>443</v>
      </c>
      <c r="D453" s="1" t="s">
        <v>8</v>
      </c>
      <c r="E453" s="1">
        <v>204</v>
      </c>
      <c r="F453" s="1">
        <v>166</v>
      </c>
      <c r="G453" s="1">
        <v>41</v>
      </c>
      <c r="H453" s="1">
        <v>0</v>
      </c>
      <c r="I453" s="1">
        <v>74</v>
      </c>
      <c r="J453" s="1">
        <v>31</v>
      </c>
      <c r="K453" s="1">
        <v>6</v>
      </c>
      <c r="L453" s="1">
        <v>33</v>
      </c>
      <c r="M453" s="1">
        <v>242</v>
      </c>
      <c r="N453" s="1">
        <v>18</v>
      </c>
      <c r="O453" s="1">
        <v>170</v>
      </c>
      <c r="P453" s="1">
        <v>686</v>
      </c>
      <c r="Q453" s="1">
        <v>1269</v>
      </c>
      <c r="R453" s="1">
        <f t="shared" si="6"/>
        <v>1671</v>
      </c>
    </row>
    <row r="454" spans="1:18" x14ac:dyDescent="0.35">
      <c r="A454" s="2">
        <v>444</v>
      </c>
      <c r="D454" s="1" t="s">
        <v>4</v>
      </c>
      <c r="E454" s="1">
        <v>345</v>
      </c>
      <c r="F454" s="1">
        <v>314</v>
      </c>
      <c r="G454" s="1">
        <v>80</v>
      </c>
      <c r="H454" s="1">
        <v>5</v>
      </c>
      <c r="I454" s="1">
        <v>153</v>
      </c>
      <c r="J454" s="1">
        <v>87</v>
      </c>
      <c r="K454" s="1">
        <v>20</v>
      </c>
      <c r="L454" s="1">
        <v>59</v>
      </c>
      <c r="M454" s="1">
        <v>394</v>
      </c>
      <c r="N454" s="1">
        <v>24</v>
      </c>
      <c r="O454" s="1">
        <v>283</v>
      </c>
      <c r="P454" s="1">
        <v>1444</v>
      </c>
      <c r="Q454" s="1">
        <v>2514</v>
      </c>
      <c r="R454" s="1">
        <f t="shared" si="6"/>
        <v>3208</v>
      </c>
    </row>
    <row r="455" spans="1:18" x14ac:dyDescent="0.35">
      <c r="A455" s="2">
        <v>445</v>
      </c>
      <c r="C455" s="1" t="s">
        <v>11</v>
      </c>
      <c r="D455" s="1" t="s">
        <v>7</v>
      </c>
      <c r="E455" s="1">
        <v>191</v>
      </c>
      <c r="F455" s="1">
        <v>63</v>
      </c>
      <c r="G455" s="1">
        <v>86</v>
      </c>
      <c r="H455" s="1">
        <v>21</v>
      </c>
      <c r="I455" s="1">
        <v>132</v>
      </c>
      <c r="J455" s="1">
        <v>145</v>
      </c>
      <c r="K455" s="1">
        <v>25</v>
      </c>
      <c r="L455" s="1">
        <v>56</v>
      </c>
      <c r="M455" s="1">
        <v>53</v>
      </c>
      <c r="N455" s="1">
        <v>43</v>
      </c>
      <c r="O455" s="1">
        <v>68</v>
      </c>
      <c r="P455" s="1">
        <v>228</v>
      </c>
      <c r="Q455" s="1">
        <v>704</v>
      </c>
      <c r="R455" s="1">
        <f t="shared" si="6"/>
        <v>1111</v>
      </c>
    </row>
    <row r="456" spans="1:18" x14ac:dyDescent="0.35">
      <c r="A456" s="2">
        <v>446</v>
      </c>
      <c r="D456" s="1" t="s">
        <v>8</v>
      </c>
      <c r="E456" s="1">
        <v>301</v>
      </c>
      <c r="F456" s="1">
        <v>88</v>
      </c>
      <c r="G456" s="1">
        <v>72</v>
      </c>
      <c r="H456" s="1">
        <v>43</v>
      </c>
      <c r="I456" s="1">
        <v>114</v>
      </c>
      <c r="J456" s="1">
        <v>102</v>
      </c>
      <c r="K456" s="1">
        <v>13</v>
      </c>
      <c r="L456" s="1">
        <v>45</v>
      </c>
      <c r="M456" s="1">
        <v>76</v>
      </c>
      <c r="N456" s="1">
        <v>25</v>
      </c>
      <c r="O456" s="1">
        <v>85</v>
      </c>
      <c r="P456" s="1">
        <v>215</v>
      </c>
      <c r="Q456" s="1">
        <v>730</v>
      </c>
      <c r="R456" s="1">
        <f t="shared" si="6"/>
        <v>1179</v>
      </c>
    </row>
    <row r="457" spans="1:18" x14ac:dyDescent="0.35">
      <c r="A457" s="2">
        <v>447</v>
      </c>
      <c r="D457" s="1" t="s">
        <v>4</v>
      </c>
      <c r="E457" s="1">
        <v>486</v>
      </c>
      <c r="F457" s="1">
        <v>154</v>
      </c>
      <c r="G457" s="1">
        <v>154</v>
      </c>
      <c r="H457" s="1">
        <v>60</v>
      </c>
      <c r="I457" s="1">
        <v>247</v>
      </c>
      <c r="J457" s="1">
        <v>245</v>
      </c>
      <c r="K457" s="1">
        <v>38</v>
      </c>
      <c r="L457" s="1">
        <v>103</v>
      </c>
      <c r="M457" s="1">
        <v>127</v>
      </c>
      <c r="N457" s="1">
        <v>68</v>
      </c>
      <c r="O457" s="1">
        <v>153</v>
      </c>
      <c r="P457" s="1">
        <v>446</v>
      </c>
      <c r="Q457" s="1">
        <v>1437</v>
      </c>
      <c r="R457" s="1">
        <f t="shared" si="6"/>
        <v>2281</v>
      </c>
    </row>
    <row r="458" spans="1:18" x14ac:dyDescent="0.35">
      <c r="A458" s="2">
        <v>448</v>
      </c>
      <c r="C458" s="1" t="s">
        <v>4</v>
      </c>
      <c r="D458" s="1" t="s">
        <v>7</v>
      </c>
      <c r="E458" s="1">
        <v>325</v>
      </c>
      <c r="F458" s="1">
        <v>284</v>
      </c>
      <c r="G458" s="1">
        <v>121</v>
      </c>
      <c r="H458" s="1">
        <v>20</v>
      </c>
      <c r="I458" s="1">
        <v>213</v>
      </c>
      <c r="J458" s="1">
        <v>198</v>
      </c>
      <c r="K458" s="1">
        <v>37</v>
      </c>
      <c r="L458" s="1">
        <v>86</v>
      </c>
      <c r="M458" s="1">
        <v>242</v>
      </c>
      <c r="N458" s="1">
        <v>51</v>
      </c>
      <c r="O458" s="1">
        <v>221</v>
      </c>
      <c r="P458" s="1">
        <v>1518</v>
      </c>
      <c r="Q458" s="1">
        <v>2601</v>
      </c>
      <c r="R458" s="1">
        <f t="shared" si="6"/>
        <v>3316</v>
      </c>
    </row>
    <row r="459" spans="1:18" x14ac:dyDescent="0.35">
      <c r="A459" s="2">
        <v>449</v>
      </c>
      <c r="D459" s="1" t="s">
        <v>8</v>
      </c>
      <c r="E459" s="1">
        <v>504</v>
      </c>
      <c r="F459" s="1">
        <v>295</v>
      </c>
      <c r="G459" s="1">
        <v>116</v>
      </c>
      <c r="H459" s="1">
        <v>42</v>
      </c>
      <c r="I459" s="1">
        <v>192</v>
      </c>
      <c r="J459" s="1">
        <v>132</v>
      </c>
      <c r="K459" s="1">
        <v>21</v>
      </c>
      <c r="L459" s="1">
        <v>75</v>
      </c>
      <c r="M459" s="1">
        <v>352</v>
      </c>
      <c r="N459" s="1">
        <v>40</v>
      </c>
      <c r="O459" s="1">
        <v>279</v>
      </c>
      <c r="P459" s="1">
        <v>1415</v>
      </c>
      <c r="Q459" s="1">
        <v>2602</v>
      </c>
      <c r="R459" s="1">
        <f t="shared" si="6"/>
        <v>3463</v>
      </c>
    </row>
    <row r="460" spans="1:18" x14ac:dyDescent="0.35">
      <c r="A460" s="2">
        <v>450</v>
      </c>
      <c r="D460" s="1" t="s">
        <v>4</v>
      </c>
      <c r="E460" s="1">
        <v>832</v>
      </c>
      <c r="F460" s="1">
        <v>576</v>
      </c>
      <c r="G460" s="1">
        <v>236</v>
      </c>
      <c r="H460" s="1">
        <v>68</v>
      </c>
      <c r="I460" s="1">
        <v>406</v>
      </c>
      <c r="J460" s="1">
        <v>334</v>
      </c>
      <c r="K460" s="1">
        <v>57</v>
      </c>
      <c r="L460" s="1">
        <v>166</v>
      </c>
      <c r="M460" s="1">
        <v>596</v>
      </c>
      <c r="N460" s="1">
        <v>93</v>
      </c>
      <c r="O460" s="1">
        <v>497</v>
      </c>
      <c r="P460" s="1">
        <v>2927</v>
      </c>
      <c r="Q460" s="1">
        <v>5212</v>
      </c>
      <c r="R460" s="1">
        <f t="shared" ref="R460:R523" si="7">SUM(E460:P460)</f>
        <v>6788</v>
      </c>
    </row>
    <row r="461" spans="1:18" x14ac:dyDescent="0.35">
      <c r="A461" s="2">
        <v>451</v>
      </c>
      <c r="B461" s="1" t="s">
        <v>41</v>
      </c>
      <c r="C461" s="1" t="s">
        <v>6</v>
      </c>
      <c r="D461" s="1" t="s">
        <v>7</v>
      </c>
      <c r="E461" s="1">
        <v>4</v>
      </c>
      <c r="F461" s="1">
        <v>614</v>
      </c>
      <c r="G461" s="1">
        <v>10</v>
      </c>
      <c r="H461" s="1">
        <v>0</v>
      </c>
      <c r="I461" s="1">
        <v>7</v>
      </c>
      <c r="J461" s="1">
        <v>18</v>
      </c>
      <c r="K461" s="1">
        <v>16</v>
      </c>
      <c r="L461" s="1">
        <v>8</v>
      </c>
      <c r="M461" s="1">
        <v>151</v>
      </c>
      <c r="N461" s="1">
        <v>0</v>
      </c>
      <c r="O461" s="1">
        <v>375</v>
      </c>
      <c r="P461" s="1">
        <v>6940</v>
      </c>
      <c r="Q461" s="1">
        <v>8019</v>
      </c>
      <c r="R461" s="1">
        <f t="shared" si="7"/>
        <v>8143</v>
      </c>
    </row>
    <row r="462" spans="1:18" x14ac:dyDescent="0.35">
      <c r="A462" s="2">
        <v>452</v>
      </c>
      <c r="D462" s="1" t="s">
        <v>8</v>
      </c>
      <c r="E462" s="1">
        <v>7</v>
      </c>
      <c r="F462" s="1">
        <v>406</v>
      </c>
      <c r="G462" s="1">
        <v>10</v>
      </c>
      <c r="H462" s="1">
        <v>0</v>
      </c>
      <c r="I462" s="1">
        <v>14</v>
      </c>
      <c r="J462" s="1">
        <v>10</v>
      </c>
      <c r="K462" s="1">
        <v>12</v>
      </c>
      <c r="L462" s="1">
        <v>6</v>
      </c>
      <c r="M462" s="1">
        <v>153</v>
      </c>
      <c r="N462" s="1">
        <v>0</v>
      </c>
      <c r="O462" s="1">
        <v>249</v>
      </c>
      <c r="P462" s="1">
        <v>6882</v>
      </c>
      <c r="Q462" s="1">
        <v>7662</v>
      </c>
      <c r="R462" s="1">
        <f t="shared" si="7"/>
        <v>7749</v>
      </c>
    </row>
    <row r="463" spans="1:18" x14ac:dyDescent="0.35">
      <c r="A463" s="2">
        <v>453</v>
      </c>
      <c r="D463" s="1" t="s">
        <v>4</v>
      </c>
      <c r="E463" s="1">
        <v>7</v>
      </c>
      <c r="F463" s="1">
        <v>1024</v>
      </c>
      <c r="G463" s="1">
        <v>13</v>
      </c>
      <c r="H463" s="1">
        <v>0</v>
      </c>
      <c r="I463" s="1">
        <v>25</v>
      </c>
      <c r="J463" s="1">
        <v>31</v>
      </c>
      <c r="K463" s="1">
        <v>22</v>
      </c>
      <c r="L463" s="1">
        <v>11</v>
      </c>
      <c r="M463" s="1">
        <v>307</v>
      </c>
      <c r="N463" s="1">
        <v>0</v>
      </c>
      <c r="O463" s="1">
        <v>631</v>
      </c>
      <c r="P463" s="1">
        <v>13822</v>
      </c>
      <c r="Q463" s="1">
        <v>15680</v>
      </c>
      <c r="R463" s="1">
        <f t="shared" si="7"/>
        <v>15893</v>
      </c>
    </row>
    <row r="464" spans="1:18" x14ac:dyDescent="0.35">
      <c r="A464" s="2">
        <v>454</v>
      </c>
      <c r="C464" s="1" t="s">
        <v>9</v>
      </c>
      <c r="D464" s="1" t="s">
        <v>7</v>
      </c>
      <c r="E464" s="1">
        <v>18</v>
      </c>
      <c r="F464" s="1">
        <v>408</v>
      </c>
      <c r="G464" s="1">
        <v>5</v>
      </c>
      <c r="H464" s="1">
        <v>0</v>
      </c>
      <c r="I464" s="1">
        <v>25</v>
      </c>
      <c r="J464" s="1">
        <v>11</v>
      </c>
      <c r="K464" s="1">
        <v>4</v>
      </c>
      <c r="L464" s="1">
        <v>4</v>
      </c>
      <c r="M464" s="1">
        <v>327</v>
      </c>
      <c r="N464" s="1">
        <v>0</v>
      </c>
      <c r="O464" s="1">
        <v>208</v>
      </c>
      <c r="P464" s="1">
        <v>3395</v>
      </c>
      <c r="Q464" s="1">
        <v>4282</v>
      </c>
      <c r="R464" s="1">
        <f t="shared" si="7"/>
        <v>4405</v>
      </c>
    </row>
    <row r="465" spans="1:18" x14ac:dyDescent="0.35">
      <c r="A465" s="2">
        <v>455</v>
      </c>
      <c r="D465" s="1" t="s">
        <v>8</v>
      </c>
      <c r="E465" s="1">
        <v>21</v>
      </c>
      <c r="F465" s="1">
        <v>427</v>
      </c>
      <c r="G465" s="1">
        <v>15</v>
      </c>
      <c r="H465" s="1">
        <v>0</v>
      </c>
      <c r="I465" s="1">
        <v>32</v>
      </c>
      <c r="J465" s="1">
        <v>7</v>
      </c>
      <c r="K465" s="1">
        <v>3</v>
      </c>
      <c r="L465" s="1">
        <v>5</v>
      </c>
      <c r="M465" s="1">
        <v>616</v>
      </c>
      <c r="N465" s="1">
        <v>0</v>
      </c>
      <c r="O465" s="1">
        <v>235</v>
      </c>
      <c r="P465" s="1">
        <v>2954</v>
      </c>
      <c r="Q465" s="1">
        <v>4063</v>
      </c>
      <c r="R465" s="1">
        <f t="shared" si="7"/>
        <v>4315</v>
      </c>
    </row>
    <row r="466" spans="1:18" x14ac:dyDescent="0.35">
      <c r="A466" s="2">
        <v>456</v>
      </c>
      <c r="D466" s="1" t="s">
        <v>4</v>
      </c>
      <c r="E466" s="1">
        <v>37</v>
      </c>
      <c r="F466" s="1">
        <v>833</v>
      </c>
      <c r="G466" s="1">
        <v>17</v>
      </c>
      <c r="H466" s="1">
        <v>0</v>
      </c>
      <c r="I466" s="1">
        <v>58</v>
      </c>
      <c r="J466" s="1">
        <v>19</v>
      </c>
      <c r="K466" s="1">
        <v>11</v>
      </c>
      <c r="L466" s="1">
        <v>8</v>
      </c>
      <c r="M466" s="1">
        <v>941</v>
      </c>
      <c r="N466" s="1">
        <v>0</v>
      </c>
      <c r="O466" s="1">
        <v>440</v>
      </c>
      <c r="P466" s="1">
        <v>6355</v>
      </c>
      <c r="Q466" s="1">
        <v>8339</v>
      </c>
      <c r="R466" s="1">
        <f t="shared" si="7"/>
        <v>8719</v>
      </c>
    </row>
    <row r="467" spans="1:18" x14ac:dyDescent="0.35">
      <c r="A467" s="2">
        <v>457</v>
      </c>
      <c r="C467" s="1" t="s">
        <v>10</v>
      </c>
      <c r="D467" s="1" t="s">
        <v>7</v>
      </c>
      <c r="E467" s="1">
        <v>1038</v>
      </c>
      <c r="F467" s="1">
        <v>1913</v>
      </c>
      <c r="G467" s="1">
        <v>366</v>
      </c>
      <c r="H467" s="1">
        <v>20</v>
      </c>
      <c r="I467" s="1">
        <v>967</v>
      </c>
      <c r="J467" s="1">
        <v>594</v>
      </c>
      <c r="K467" s="1">
        <v>129</v>
      </c>
      <c r="L467" s="1">
        <v>172</v>
      </c>
      <c r="M467" s="1">
        <v>2041</v>
      </c>
      <c r="N467" s="1">
        <v>123</v>
      </c>
      <c r="O467" s="1">
        <v>1647</v>
      </c>
      <c r="P467" s="1">
        <v>16114</v>
      </c>
      <c r="Q467" s="1">
        <v>22845</v>
      </c>
      <c r="R467" s="1">
        <f t="shared" si="7"/>
        <v>25124</v>
      </c>
    </row>
    <row r="468" spans="1:18" x14ac:dyDescent="0.35">
      <c r="A468" s="2">
        <v>458</v>
      </c>
      <c r="D468" s="1" t="s">
        <v>8</v>
      </c>
      <c r="E468" s="1">
        <v>1754</v>
      </c>
      <c r="F468" s="1">
        <v>2474</v>
      </c>
      <c r="G468" s="1">
        <v>597</v>
      </c>
      <c r="H468" s="1">
        <v>18</v>
      </c>
      <c r="I468" s="1">
        <v>821</v>
      </c>
      <c r="J468" s="1">
        <v>307</v>
      </c>
      <c r="K468" s="1">
        <v>127</v>
      </c>
      <c r="L468" s="1">
        <v>196</v>
      </c>
      <c r="M468" s="1">
        <v>3130</v>
      </c>
      <c r="N468" s="1">
        <v>110</v>
      </c>
      <c r="O468" s="1">
        <v>2333</v>
      </c>
      <c r="P468" s="1">
        <v>15786</v>
      </c>
      <c r="Q468" s="1">
        <v>24157</v>
      </c>
      <c r="R468" s="1">
        <f t="shared" si="7"/>
        <v>27653</v>
      </c>
    </row>
    <row r="469" spans="1:18" x14ac:dyDescent="0.35">
      <c r="A469" s="2">
        <v>459</v>
      </c>
      <c r="D469" s="1" t="s">
        <v>4</v>
      </c>
      <c r="E469" s="1">
        <v>2788</v>
      </c>
      <c r="F469" s="1">
        <v>4390</v>
      </c>
      <c r="G469" s="1">
        <v>958</v>
      </c>
      <c r="H469" s="1">
        <v>37</v>
      </c>
      <c r="I469" s="1">
        <v>1787</v>
      </c>
      <c r="J469" s="1">
        <v>899</v>
      </c>
      <c r="K469" s="1">
        <v>256</v>
      </c>
      <c r="L469" s="1">
        <v>365</v>
      </c>
      <c r="M469" s="1">
        <v>5180</v>
      </c>
      <c r="N469" s="1">
        <v>233</v>
      </c>
      <c r="O469" s="1">
        <v>3988</v>
      </c>
      <c r="P469" s="1">
        <v>31897</v>
      </c>
      <c r="Q469" s="1">
        <v>47001</v>
      </c>
      <c r="R469" s="1">
        <f t="shared" si="7"/>
        <v>52778</v>
      </c>
    </row>
    <row r="470" spans="1:18" x14ac:dyDescent="0.35">
      <c r="A470" s="2">
        <v>460</v>
      </c>
      <c r="C470" s="1" t="s">
        <v>11</v>
      </c>
      <c r="D470" s="1" t="s">
        <v>7</v>
      </c>
      <c r="E470" s="1">
        <v>1318</v>
      </c>
      <c r="F470" s="1">
        <v>450</v>
      </c>
      <c r="G470" s="1">
        <v>702</v>
      </c>
      <c r="H470" s="1">
        <v>254</v>
      </c>
      <c r="I470" s="1">
        <v>1292</v>
      </c>
      <c r="J470" s="1">
        <v>1286</v>
      </c>
      <c r="K470" s="1">
        <v>267</v>
      </c>
      <c r="L470" s="1">
        <v>382</v>
      </c>
      <c r="M470" s="1">
        <v>437</v>
      </c>
      <c r="N470" s="1">
        <v>331</v>
      </c>
      <c r="O470" s="1">
        <v>849</v>
      </c>
      <c r="P470" s="1">
        <v>2055</v>
      </c>
      <c r="Q470" s="1">
        <v>6195</v>
      </c>
      <c r="R470" s="1">
        <f t="shared" si="7"/>
        <v>9623</v>
      </c>
    </row>
    <row r="471" spans="1:18" x14ac:dyDescent="0.35">
      <c r="A471" s="2">
        <v>461</v>
      </c>
      <c r="D471" s="1" t="s">
        <v>8</v>
      </c>
      <c r="E471" s="1">
        <v>2725</v>
      </c>
      <c r="F471" s="1">
        <v>772</v>
      </c>
      <c r="G471" s="1">
        <v>659</v>
      </c>
      <c r="H471" s="1">
        <v>395</v>
      </c>
      <c r="I471" s="1">
        <v>1192</v>
      </c>
      <c r="J471" s="1">
        <v>1031</v>
      </c>
      <c r="K471" s="1">
        <v>309</v>
      </c>
      <c r="L471" s="1">
        <v>412</v>
      </c>
      <c r="M471" s="1">
        <v>786</v>
      </c>
      <c r="N471" s="1">
        <v>287</v>
      </c>
      <c r="O471" s="1">
        <v>1241</v>
      </c>
      <c r="P471" s="1">
        <v>2236</v>
      </c>
      <c r="Q471" s="1">
        <v>7507</v>
      </c>
      <c r="R471" s="1">
        <f t="shared" si="7"/>
        <v>12045</v>
      </c>
    </row>
    <row r="472" spans="1:18" x14ac:dyDescent="0.35">
      <c r="A472" s="2">
        <v>462</v>
      </c>
      <c r="D472" s="1" t="s">
        <v>4</v>
      </c>
      <c r="E472" s="1">
        <v>4048</v>
      </c>
      <c r="F472" s="1">
        <v>1221</v>
      </c>
      <c r="G472" s="1">
        <v>1363</v>
      </c>
      <c r="H472" s="1">
        <v>644</v>
      </c>
      <c r="I472" s="1">
        <v>2485</v>
      </c>
      <c r="J472" s="1">
        <v>2314</v>
      </c>
      <c r="K472" s="1">
        <v>585</v>
      </c>
      <c r="L472" s="1">
        <v>791</v>
      </c>
      <c r="M472" s="1">
        <v>1226</v>
      </c>
      <c r="N472" s="1">
        <v>622</v>
      </c>
      <c r="O472" s="1">
        <v>2092</v>
      </c>
      <c r="P472" s="1">
        <v>4293</v>
      </c>
      <c r="Q472" s="1">
        <v>13700</v>
      </c>
      <c r="R472" s="1">
        <f t="shared" si="7"/>
        <v>21684</v>
      </c>
    </row>
    <row r="473" spans="1:18" x14ac:dyDescent="0.35">
      <c r="A473" s="2">
        <v>463</v>
      </c>
      <c r="C473" s="1" t="s">
        <v>4</v>
      </c>
      <c r="D473" s="1" t="s">
        <v>7</v>
      </c>
      <c r="E473" s="1">
        <v>2376</v>
      </c>
      <c r="F473" s="1">
        <v>3386</v>
      </c>
      <c r="G473" s="1">
        <v>1086</v>
      </c>
      <c r="H473" s="1">
        <v>271</v>
      </c>
      <c r="I473" s="1">
        <v>2295</v>
      </c>
      <c r="J473" s="1">
        <v>1908</v>
      </c>
      <c r="K473" s="1">
        <v>417</v>
      </c>
      <c r="L473" s="1">
        <v>560</v>
      </c>
      <c r="M473" s="1">
        <v>2958</v>
      </c>
      <c r="N473" s="1">
        <v>454</v>
      </c>
      <c r="O473" s="1">
        <v>3091</v>
      </c>
      <c r="P473" s="1">
        <v>28498</v>
      </c>
      <c r="Q473" s="1">
        <v>41333</v>
      </c>
      <c r="R473" s="1">
        <f t="shared" si="7"/>
        <v>47300</v>
      </c>
    </row>
    <row r="474" spans="1:18" x14ac:dyDescent="0.35">
      <c r="A474" s="2">
        <v>464</v>
      </c>
      <c r="D474" s="1" t="s">
        <v>8</v>
      </c>
      <c r="E474" s="1">
        <v>4505</v>
      </c>
      <c r="F474" s="1">
        <v>4085</v>
      </c>
      <c r="G474" s="1">
        <v>1280</v>
      </c>
      <c r="H474" s="1">
        <v>412</v>
      </c>
      <c r="I474" s="1">
        <v>2054</v>
      </c>
      <c r="J474" s="1">
        <v>1356</v>
      </c>
      <c r="K474" s="1">
        <v>457</v>
      </c>
      <c r="L474" s="1">
        <v>617</v>
      </c>
      <c r="M474" s="1">
        <v>4689</v>
      </c>
      <c r="N474" s="1">
        <v>397</v>
      </c>
      <c r="O474" s="1">
        <v>4056</v>
      </c>
      <c r="P474" s="1">
        <v>27865</v>
      </c>
      <c r="Q474" s="1">
        <v>43388</v>
      </c>
      <c r="R474" s="1">
        <f t="shared" si="7"/>
        <v>51773</v>
      </c>
    </row>
    <row r="475" spans="1:18" x14ac:dyDescent="0.35">
      <c r="A475" s="2">
        <v>465</v>
      </c>
      <c r="D475" s="1" t="s">
        <v>4</v>
      </c>
      <c r="E475" s="1">
        <v>6881</v>
      </c>
      <c r="F475" s="1">
        <v>7465</v>
      </c>
      <c r="G475" s="1">
        <v>2366</v>
      </c>
      <c r="H475" s="1">
        <v>684</v>
      </c>
      <c r="I475" s="1">
        <v>4350</v>
      </c>
      <c r="J475" s="1">
        <v>3267</v>
      </c>
      <c r="K475" s="1">
        <v>871</v>
      </c>
      <c r="L475" s="1">
        <v>1177</v>
      </c>
      <c r="M475" s="1">
        <v>7653</v>
      </c>
      <c r="N475" s="1">
        <v>853</v>
      </c>
      <c r="O475" s="1">
        <v>7149</v>
      </c>
      <c r="P475" s="1">
        <v>56365</v>
      </c>
      <c r="Q475" s="1">
        <v>84722</v>
      </c>
      <c r="R475" s="1">
        <f t="shared" si="7"/>
        <v>99081</v>
      </c>
    </row>
    <row r="476" spans="1:18" x14ac:dyDescent="0.35">
      <c r="A476" s="2">
        <v>466</v>
      </c>
      <c r="B476" s="1" t="s">
        <v>42</v>
      </c>
      <c r="C476" s="1" t="s">
        <v>6</v>
      </c>
      <c r="D476" s="1" t="s">
        <v>7</v>
      </c>
      <c r="E476" s="1">
        <v>0</v>
      </c>
      <c r="F476" s="1">
        <v>144</v>
      </c>
      <c r="G476" s="1">
        <v>3</v>
      </c>
      <c r="H476" s="1">
        <v>0</v>
      </c>
      <c r="I476" s="1">
        <v>0</v>
      </c>
      <c r="J476" s="1">
        <v>9</v>
      </c>
      <c r="K476" s="1">
        <v>5</v>
      </c>
      <c r="L476" s="1">
        <v>4</v>
      </c>
      <c r="M476" s="1">
        <v>45</v>
      </c>
      <c r="N476" s="1">
        <v>5</v>
      </c>
      <c r="O476" s="1">
        <v>104</v>
      </c>
      <c r="P476" s="1">
        <v>1468</v>
      </c>
      <c r="Q476" s="1">
        <v>1750</v>
      </c>
      <c r="R476" s="1">
        <f t="shared" si="7"/>
        <v>1787</v>
      </c>
    </row>
    <row r="477" spans="1:18" x14ac:dyDescent="0.35">
      <c r="A477" s="2">
        <v>467</v>
      </c>
      <c r="D477" s="1" t="s">
        <v>8</v>
      </c>
      <c r="E477" s="1">
        <v>0</v>
      </c>
      <c r="F477" s="1">
        <v>126</v>
      </c>
      <c r="G477" s="1">
        <v>0</v>
      </c>
      <c r="H477" s="1">
        <v>0</v>
      </c>
      <c r="I477" s="1">
        <v>3</v>
      </c>
      <c r="J477" s="1">
        <v>3</v>
      </c>
      <c r="K477" s="1">
        <v>0</v>
      </c>
      <c r="L477" s="1">
        <v>4</v>
      </c>
      <c r="M477" s="1">
        <v>35</v>
      </c>
      <c r="N477" s="1">
        <v>0</v>
      </c>
      <c r="O477" s="1">
        <v>55</v>
      </c>
      <c r="P477" s="1">
        <v>1460</v>
      </c>
      <c r="Q477" s="1">
        <v>1671</v>
      </c>
      <c r="R477" s="1">
        <f t="shared" si="7"/>
        <v>1686</v>
      </c>
    </row>
    <row r="478" spans="1:18" x14ac:dyDescent="0.35">
      <c r="A478" s="2">
        <v>468</v>
      </c>
      <c r="D478" s="1" t="s">
        <v>4</v>
      </c>
      <c r="E478" s="1">
        <v>0</v>
      </c>
      <c r="F478" s="1">
        <v>270</v>
      </c>
      <c r="G478" s="1">
        <v>3</v>
      </c>
      <c r="H478" s="1">
        <v>0</v>
      </c>
      <c r="I478" s="1">
        <v>9</v>
      </c>
      <c r="J478" s="1">
        <v>10</v>
      </c>
      <c r="K478" s="1">
        <v>0</v>
      </c>
      <c r="L478" s="1">
        <v>8</v>
      </c>
      <c r="M478" s="1">
        <v>85</v>
      </c>
      <c r="N478" s="1">
        <v>5</v>
      </c>
      <c r="O478" s="1">
        <v>162</v>
      </c>
      <c r="P478" s="1">
        <v>2931</v>
      </c>
      <c r="Q478" s="1">
        <v>3423</v>
      </c>
      <c r="R478" s="1">
        <f t="shared" si="7"/>
        <v>3483</v>
      </c>
    </row>
    <row r="479" spans="1:18" x14ac:dyDescent="0.35">
      <c r="A479" s="2">
        <v>469</v>
      </c>
      <c r="C479" s="1" t="s">
        <v>9</v>
      </c>
      <c r="D479" s="1" t="s">
        <v>7</v>
      </c>
      <c r="E479" s="1">
        <v>5</v>
      </c>
      <c r="F479" s="1">
        <v>127</v>
      </c>
      <c r="G479" s="1">
        <v>6</v>
      </c>
      <c r="H479" s="1">
        <v>0</v>
      </c>
      <c r="I479" s="1">
        <v>9</v>
      </c>
      <c r="J479" s="1">
        <v>0</v>
      </c>
      <c r="K479" s="1">
        <v>0</v>
      </c>
      <c r="L479" s="1">
        <v>0</v>
      </c>
      <c r="M479" s="1">
        <v>102</v>
      </c>
      <c r="N479" s="1">
        <v>0</v>
      </c>
      <c r="O479" s="1">
        <v>56</v>
      </c>
      <c r="P479" s="1">
        <v>804</v>
      </c>
      <c r="Q479" s="1">
        <v>1082</v>
      </c>
      <c r="R479" s="1">
        <f t="shared" si="7"/>
        <v>1109</v>
      </c>
    </row>
    <row r="480" spans="1:18" x14ac:dyDescent="0.35">
      <c r="A480" s="2">
        <v>470</v>
      </c>
      <c r="D480" s="1" t="s">
        <v>8</v>
      </c>
      <c r="E480" s="1">
        <v>12</v>
      </c>
      <c r="F480" s="1">
        <v>115</v>
      </c>
      <c r="G480" s="1">
        <v>0</v>
      </c>
      <c r="H480" s="1">
        <v>0</v>
      </c>
      <c r="I480" s="1">
        <v>7</v>
      </c>
      <c r="J480" s="1">
        <v>4</v>
      </c>
      <c r="K480" s="1">
        <v>0</v>
      </c>
      <c r="L480" s="1">
        <v>0</v>
      </c>
      <c r="M480" s="1">
        <v>205</v>
      </c>
      <c r="N480" s="1">
        <v>0</v>
      </c>
      <c r="O480" s="1">
        <v>66</v>
      </c>
      <c r="P480" s="1">
        <v>696</v>
      </c>
      <c r="Q480" s="1">
        <v>1012</v>
      </c>
      <c r="R480" s="1">
        <f t="shared" si="7"/>
        <v>1105</v>
      </c>
    </row>
    <row r="481" spans="1:18" x14ac:dyDescent="0.35">
      <c r="A481" s="2">
        <v>471</v>
      </c>
      <c r="D481" s="1" t="s">
        <v>4</v>
      </c>
      <c r="E481" s="1">
        <v>18</v>
      </c>
      <c r="F481" s="1">
        <v>247</v>
      </c>
      <c r="G481" s="1">
        <v>4</v>
      </c>
      <c r="H481" s="1">
        <v>0</v>
      </c>
      <c r="I481" s="1">
        <v>15</v>
      </c>
      <c r="J481" s="1">
        <v>5</v>
      </c>
      <c r="K481" s="1">
        <v>3</v>
      </c>
      <c r="L481" s="1">
        <v>3</v>
      </c>
      <c r="M481" s="1">
        <v>308</v>
      </c>
      <c r="N481" s="1">
        <v>0</v>
      </c>
      <c r="O481" s="1">
        <v>119</v>
      </c>
      <c r="P481" s="1">
        <v>1499</v>
      </c>
      <c r="Q481" s="1">
        <v>2102</v>
      </c>
      <c r="R481" s="1">
        <f t="shared" si="7"/>
        <v>2221</v>
      </c>
    </row>
    <row r="482" spans="1:18" x14ac:dyDescent="0.35">
      <c r="A482" s="2">
        <v>472</v>
      </c>
      <c r="C482" s="1" t="s">
        <v>10</v>
      </c>
      <c r="D482" s="1" t="s">
        <v>7</v>
      </c>
      <c r="E482" s="1">
        <v>371</v>
      </c>
      <c r="F482" s="1">
        <v>458</v>
      </c>
      <c r="G482" s="1">
        <v>116</v>
      </c>
      <c r="H482" s="1">
        <v>7</v>
      </c>
      <c r="I482" s="1">
        <v>242</v>
      </c>
      <c r="J482" s="1">
        <v>177</v>
      </c>
      <c r="K482" s="1">
        <v>33</v>
      </c>
      <c r="L482" s="1">
        <v>85</v>
      </c>
      <c r="M482" s="1">
        <v>516</v>
      </c>
      <c r="N482" s="1">
        <v>56</v>
      </c>
      <c r="O482" s="1">
        <v>337</v>
      </c>
      <c r="P482" s="1">
        <v>2851</v>
      </c>
      <c r="Q482" s="1">
        <v>4482</v>
      </c>
      <c r="R482" s="1">
        <f t="shared" si="7"/>
        <v>5249</v>
      </c>
    </row>
    <row r="483" spans="1:18" x14ac:dyDescent="0.35">
      <c r="A483" s="2">
        <v>473</v>
      </c>
      <c r="D483" s="1" t="s">
        <v>8</v>
      </c>
      <c r="E483" s="1">
        <v>561</v>
      </c>
      <c r="F483" s="1">
        <v>619</v>
      </c>
      <c r="G483" s="1">
        <v>152</v>
      </c>
      <c r="H483" s="1">
        <v>4</v>
      </c>
      <c r="I483" s="1">
        <v>235</v>
      </c>
      <c r="J483" s="1">
        <v>116</v>
      </c>
      <c r="K483" s="1">
        <v>43</v>
      </c>
      <c r="L483" s="1">
        <v>86</v>
      </c>
      <c r="M483" s="1">
        <v>841</v>
      </c>
      <c r="N483" s="1">
        <v>29</v>
      </c>
      <c r="O483" s="1">
        <v>507</v>
      </c>
      <c r="P483" s="1">
        <v>2740</v>
      </c>
      <c r="Q483" s="1">
        <v>4765</v>
      </c>
      <c r="R483" s="1">
        <f t="shared" si="7"/>
        <v>5933</v>
      </c>
    </row>
    <row r="484" spans="1:18" x14ac:dyDescent="0.35">
      <c r="A484" s="2">
        <v>474</v>
      </c>
      <c r="D484" s="1" t="s">
        <v>4</v>
      </c>
      <c r="E484" s="1">
        <v>935</v>
      </c>
      <c r="F484" s="1">
        <v>1080</v>
      </c>
      <c r="G484" s="1">
        <v>263</v>
      </c>
      <c r="H484" s="1">
        <v>12</v>
      </c>
      <c r="I484" s="1">
        <v>475</v>
      </c>
      <c r="J484" s="1">
        <v>296</v>
      </c>
      <c r="K484" s="1">
        <v>75</v>
      </c>
      <c r="L484" s="1">
        <v>171</v>
      </c>
      <c r="M484" s="1">
        <v>1353</v>
      </c>
      <c r="N484" s="1">
        <v>85</v>
      </c>
      <c r="O484" s="1">
        <v>842</v>
      </c>
      <c r="P484" s="1">
        <v>5596</v>
      </c>
      <c r="Q484" s="1">
        <v>9251</v>
      </c>
      <c r="R484" s="1">
        <f t="shared" si="7"/>
        <v>11183</v>
      </c>
    </row>
    <row r="485" spans="1:18" x14ac:dyDescent="0.35">
      <c r="A485" s="2">
        <v>475</v>
      </c>
      <c r="C485" s="1" t="s">
        <v>11</v>
      </c>
      <c r="D485" s="1" t="s">
        <v>7</v>
      </c>
      <c r="E485" s="1">
        <v>516</v>
      </c>
      <c r="F485" s="1">
        <v>129</v>
      </c>
      <c r="G485" s="1">
        <v>243</v>
      </c>
      <c r="H485" s="1">
        <v>50</v>
      </c>
      <c r="I485" s="1">
        <v>310</v>
      </c>
      <c r="J485" s="1">
        <v>415</v>
      </c>
      <c r="K485" s="1">
        <v>59</v>
      </c>
      <c r="L485" s="1">
        <v>137</v>
      </c>
      <c r="M485" s="1">
        <v>120</v>
      </c>
      <c r="N485" s="1">
        <v>100</v>
      </c>
      <c r="O485" s="1">
        <v>185</v>
      </c>
      <c r="P485" s="1">
        <v>618</v>
      </c>
      <c r="Q485" s="1">
        <v>1837</v>
      </c>
      <c r="R485" s="1">
        <f t="shared" si="7"/>
        <v>2882</v>
      </c>
    </row>
    <row r="486" spans="1:18" x14ac:dyDescent="0.35">
      <c r="A486" s="2">
        <v>476</v>
      </c>
      <c r="D486" s="1" t="s">
        <v>8</v>
      </c>
      <c r="E486" s="1">
        <v>878</v>
      </c>
      <c r="F486" s="1">
        <v>246</v>
      </c>
      <c r="G486" s="1">
        <v>245</v>
      </c>
      <c r="H486" s="1">
        <v>64</v>
      </c>
      <c r="I486" s="1">
        <v>268</v>
      </c>
      <c r="J486" s="1">
        <v>322</v>
      </c>
      <c r="K486" s="1">
        <v>76</v>
      </c>
      <c r="L486" s="1">
        <v>165</v>
      </c>
      <c r="M486" s="1">
        <v>196</v>
      </c>
      <c r="N486" s="1">
        <v>103</v>
      </c>
      <c r="O486" s="1">
        <v>244</v>
      </c>
      <c r="P486" s="1">
        <v>665</v>
      </c>
      <c r="Q486" s="1">
        <v>2193</v>
      </c>
      <c r="R486" s="1">
        <f t="shared" si="7"/>
        <v>3472</v>
      </c>
    </row>
    <row r="487" spans="1:18" x14ac:dyDescent="0.35">
      <c r="A487" s="2">
        <v>477</v>
      </c>
      <c r="D487" s="1" t="s">
        <v>4</v>
      </c>
      <c r="E487" s="1">
        <v>1398</v>
      </c>
      <c r="F487" s="1">
        <v>374</v>
      </c>
      <c r="G487" s="1">
        <v>490</v>
      </c>
      <c r="H487" s="1">
        <v>112</v>
      </c>
      <c r="I487" s="1">
        <v>576</v>
      </c>
      <c r="J487" s="1">
        <v>740</v>
      </c>
      <c r="K487" s="1">
        <v>138</v>
      </c>
      <c r="L487" s="1">
        <v>299</v>
      </c>
      <c r="M487" s="1">
        <v>320</v>
      </c>
      <c r="N487" s="1">
        <v>201</v>
      </c>
      <c r="O487" s="1">
        <v>425</v>
      </c>
      <c r="P487" s="1">
        <v>1283</v>
      </c>
      <c r="Q487" s="1">
        <v>4027</v>
      </c>
      <c r="R487" s="1">
        <f t="shared" si="7"/>
        <v>6356</v>
      </c>
    </row>
    <row r="488" spans="1:18" x14ac:dyDescent="0.35">
      <c r="A488" s="2">
        <v>478</v>
      </c>
      <c r="C488" s="1" t="s">
        <v>4</v>
      </c>
      <c r="D488" s="1" t="s">
        <v>7</v>
      </c>
      <c r="E488" s="1">
        <v>893</v>
      </c>
      <c r="F488" s="1">
        <v>857</v>
      </c>
      <c r="G488" s="1">
        <v>365</v>
      </c>
      <c r="H488" s="1">
        <v>63</v>
      </c>
      <c r="I488" s="1">
        <v>562</v>
      </c>
      <c r="J488" s="1">
        <v>602</v>
      </c>
      <c r="K488" s="1">
        <v>98</v>
      </c>
      <c r="L488" s="1">
        <v>221</v>
      </c>
      <c r="M488" s="1">
        <v>787</v>
      </c>
      <c r="N488" s="1">
        <v>158</v>
      </c>
      <c r="O488" s="1">
        <v>685</v>
      </c>
      <c r="P488" s="1">
        <v>5748</v>
      </c>
      <c r="Q488" s="1">
        <v>9157</v>
      </c>
      <c r="R488" s="1">
        <f t="shared" si="7"/>
        <v>11039</v>
      </c>
    </row>
    <row r="489" spans="1:18" x14ac:dyDescent="0.35">
      <c r="A489" s="2">
        <v>479</v>
      </c>
      <c r="D489" s="1" t="s">
        <v>8</v>
      </c>
      <c r="E489" s="1">
        <v>1453</v>
      </c>
      <c r="F489" s="1">
        <v>1108</v>
      </c>
      <c r="G489" s="1">
        <v>395</v>
      </c>
      <c r="H489" s="1">
        <v>67</v>
      </c>
      <c r="I489" s="1">
        <v>521</v>
      </c>
      <c r="J489" s="1">
        <v>448</v>
      </c>
      <c r="K489" s="1">
        <v>127</v>
      </c>
      <c r="L489" s="1">
        <v>257</v>
      </c>
      <c r="M489" s="1">
        <v>1281</v>
      </c>
      <c r="N489" s="1">
        <v>126</v>
      </c>
      <c r="O489" s="1">
        <v>868</v>
      </c>
      <c r="P489" s="1">
        <v>5559</v>
      </c>
      <c r="Q489" s="1">
        <v>9643</v>
      </c>
      <c r="R489" s="1">
        <f t="shared" si="7"/>
        <v>12210</v>
      </c>
    </row>
    <row r="490" spans="1:18" x14ac:dyDescent="0.35">
      <c r="A490" s="2">
        <v>480</v>
      </c>
      <c r="D490" s="1" t="s">
        <v>4</v>
      </c>
      <c r="E490" s="1">
        <v>2350</v>
      </c>
      <c r="F490" s="1">
        <v>1967</v>
      </c>
      <c r="G490" s="1">
        <v>767</v>
      </c>
      <c r="H490" s="1">
        <v>129</v>
      </c>
      <c r="I490" s="1">
        <v>1084</v>
      </c>
      <c r="J490" s="1">
        <v>1052</v>
      </c>
      <c r="K490" s="1">
        <v>221</v>
      </c>
      <c r="L490" s="1">
        <v>481</v>
      </c>
      <c r="M490" s="1">
        <v>2065</v>
      </c>
      <c r="N490" s="1">
        <v>289</v>
      </c>
      <c r="O490" s="1">
        <v>1549</v>
      </c>
      <c r="P490" s="1">
        <v>11310</v>
      </c>
      <c r="Q490" s="1">
        <v>18806</v>
      </c>
      <c r="R490" s="1">
        <f t="shared" si="7"/>
        <v>23264</v>
      </c>
    </row>
    <row r="491" spans="1:18" x14ac:dyDescent="0.35">
      <c r="A491" s="2">
        <v>481</v>
      </c>
      <c r="B491" s="1" t="s">
        <v>43</v>
      </c>
      <c r="C491" s="1" t="s">
        <v>6</v>
      </c>
      <c r="D491" s="1" t="s">
        <v>7</v>
      </c>
      <c r="E491" s="1">
        <v>9</v>
      </c>
      <c r="F491" s="1">
        <v>2017</v>
      </c>
      <c r="G491" s="1">
        <v>27</v>
      </c>
      <c r="H491" s="1">
        <v>6</v>
      </c>
      <c r="I491" s="1">
        <v>53</v>
      </c>
      <c r="J491" s="1">
        <v>53</v>
      </c>
      <c r="K491" s="1">
        <v>41</v>
      </c>
      <c r="L491" s="1">
        <v>27</v>
      </c>
      <c r="M491" s="1">
        <v>405</v>
      </c>
      <c r="N491" s="1">
        <v>10</v>
      </c>
      <c r="O491" s="1">
        <v>1215</v>
      </c>
      <c r="P491" s="1">
        <v>22423</v>
      </c>
      <c r="Q491" s="1">
        <v>25876</v>
      </c>
      <c r="R491" s="1">
        <f t="shared" si="7"/>
        <v>26286</v>
      </c>
    </row>
    <row r="492" spans="1:18" x14ac:dyDescent="0.35">
      <c r="A492" s="2">
        <v>482</v>
      </c>
      <c r="D492" s="1" t="s">
        <v>8</v>
      </c>
      <c r="E492" s="1">
        <v>19</v>
      </c>
      <c r="F492" s="1">
        <v>1164</v>
      </c>
      <c r="G492" s="1">
        <v>13</v>
      </c>
      <c r="H492" s="1">
        <v>0</v>
      </c>
      <c r="I492" s="1">
        <v>38</v>
      </c>
      <c r="J492" s="1">
        <v>53</v>
      </c>
      <c r="K492" s="1">
        <v>21</v>
      </c>
      <c r="L492" s="1">
        <v>26</v>
      </c>
      <c r="M492" s="1">
        <v>379</v>
      </c>
      <c r="N492" s="1">
        <v>7</v>
      </c>
      <c r="O492" s="1">
        <v>782</v>
      </c>
      <c r="P492" s="1">
        <v>22029</v>
      </c>
      <c r="Q492" s="1">
        <v>24238</v>
      </c>
      <c r="R492" s="1">
        <f t="shared" si="7"/>
        <v>24531</v>
      </c>
    </row>
    <row r="493" spans="1:18" x14ac:dyDescent="0.35">
      <c r="A493" s="2">
        <v>483</v>
      </c>
      <c r="D493" s="1" t="s">
        <v>4</v>
      </c>
      <c r="E493" s="1">
        <v>38</v>
      </c>
      <c r="F493" s="1">
        <v>3176</v>
      </c>
      <c r="G493" s="1">
        <v>43</v>
      </c>
      <c r="H493" s="1">
        <v>4</v>
      </c>
      <c r="I493" s="1">
        <v>92</v>
      </c>
      <c r="J493" s="1">
        <v>104</v>
      </c>
      <c r="K493" s="1">
        <v>59</v>
      </c>
      <c r="L493" s="1">
        <v>52</v>
      </c>
      <c r="M493" s="1">
        <v>786</v>
      </c>
      <c r="N493" s="1">
        <v>21</v>
      </c>
      <c r="O493" s="1">
        <v>1990</v>
      </c>
      <c r="P493" s="1">
        <v>44450</v>
      </c>
      <c r="Q493" s="1">
        <v>50117</v>
      </c>
      <c r="R493" s="1">
        <f t="shared" si="7"/>
        <v>50815</v>
      </c>
    </row>
    <row r="494" spans="1:18" x14ac:dyDescent="0.35">
      <c r="A494" s="2">
        <v>484</v>
      </c>
      <c r="C494" s="1" t="s">
        <v>9</v>
      </c>
      <c r="D494" s="1" t="s">
        <v>7</v>
      </c>
      <c r="E494" s="1">
        <v>47</v>
      </c>
      <c r="F494" s="1">
        <v>1312</v>
      </c>
      <c r="G494" s="1">
        <v>28</v>
      </c>
      <c r="H494" s="1">
        <v>3</v>
      </c>
      <c r="I494" s="1">
        <v>81</v>
      </c>
      <c r="J494" s="1">
        <v>46</v>
      </c>
      <c r="K494" s="1">
        <v>21</v>
      </c>
      <c r="L494" s="1">
        <v>19</v>
      </c>
      <c r="M494" s="1">
        <v>764</v>
      </c>
      <c r="N494" s="1">
        <v>8</v>
      </c>
      <c r="O494" s="1">
        <v>718</v>
      </c>
      <c r="P494" s="1">
        <v>12392</v>
      </c>
      <c r="Q494" s="1">
        <v>15007</v>
      </c>
      <c r="R494" s="1">
        <f t="shared" si="7"/>
        <v>15439</v>
      </c>
    </row>
    <row r="495" spans="1:18" x14ac:dyDescent="0.35">
      <c r="A495" s="2">
        <v>485</v>
      </c>
      <c r="D495" s="1" t="s">
        <v>8</v>
      </c>
      <c r="E495" s="1">
        <v>100</v>
      </c>
      <c r="F495" s="1">
        <v>1304</v>
      </c>
      <c r="G495" s="1">
        <v>21</v>
      </c>
      <c r="H495" s="1">
        <v>0</v>
      </c>
      <c r="I495" s="1">
        <v>92</v>
      </c>
      <c r="J495" s="1">
        <v>27</v>
      </c>
      <c r="K495" s="1">
        <v>30</v>
      </c>
      <c r="L495" s="1">
        <v>12</v>
      </c>
      <c r="M495" s="1">
        <v>1481</v>
      </c>
      <c r="N495" s="1">
        <v>3</v>
      </c>
      <c r="O495" s="1">
        <v>731</v>
      </c>
      <c r="P495" s="1">
        <v>11099</v>
      </c>
      <c r="Q495" s="1">
        <v>14146</v>
      </c>
      <c r="R495" s="1">
        <f t="shared" si="7"/>
        <v>14900</v>
      </c>
    </row>
    <row r="496" spans="1:18" x14ac:dyDescent="0.35">
      <c r="A496" s="2">
        <v>486</v>
      </c>
      <c r="D496" s="1" t="s">
        <v>4</v>
      </c>
      <c r="E496" s="1">
        <v>149</v>
      </c>
      <c r="F496" s="1">
        <v>2612</v>
      </c>
      <c r="G496" s="1">
        <v>50</v>
      </c>
      <c r="H496" s="1">
        <v>3</v>
      </c>
      <c r="I496" s="1">
        <v>173</v>
      </c>
      <c r="J496" s="1">
        <v>75</v>
      </c>
      <c r="K496" s="1">
        <v>52</v>
      </c>
      <c r="L496" s="1">
        <v>32</v>
      </c>
      <c r="M496" s="1">
        <v>2249</v>
      </c>
      <c r="N496" s="1">
        <v>15</v>
      </c>
      <c r="O496" s="1">
        <v>1453</v>
      </c>
      <c r="P496" s="1">
        <v>23489</v>
      </c>
      <c r="Q496" s="1">
        <v>29147</v>
      </c>
      <c r="R496" s="1">
        <f t="shared" si="7"/>
        <v>30352</v>
      </c>
    </row>
    <row r="497" spans="1:18" x14ac:dyDescent="0.35">
      <c r="A497" s="2">
        <v>487</v>
      </c>
      <c r="C497" s="1" t="s">
        <v>10</v>
      </c>
      <c r="D497" s="1" t="s">
        <v>7</v>
      </c>
      <c r="E497" s="1">
        <v>2656</v>
      </c>
      <c r="F497" s="1">
        <v>4026</v>
      </c>
      <c r="G497" s="1">
        <v>811</v>
      </c>
      <c r="H497" s="1">
        <v>65</v>
      </c>
      <c r="I497" s="1">
        <v>3961</v>
      </c>
      <c r="J497" s="1">
        <v>1926</v>
      </c>
      <c r="K497" s="1">
        <v>476</v>
      </c>
      <c r="L497" s="1">
        <v>527</v>
      </c>
      <c r="M497" s="1">
        <v>4396</v>
      </c>
      <c r="N497" s="1">
        <v>353</v>
      </c>
      <c r="O497" s="1">
        <v>4668</v>
      </c>
      <c r="P497" s="1">
        <v>42452</v>
      </c>
      <c r="Q497" s="1">
        <v>59418</v>
      </c>
      <c r="R497" s="1">
        <f t="shared" si="7"/>
        <v>66317</v>
      </c>
    </row>
    <row r="498" spans="1:18" x14ac:dyDescent="0.35">
      <c r="A498" s="2">
        <v>488</v>
      </c>
      <c r="D498" s="1" t="s">
        <v>8</v>
      </c>
      <c r="E498" s="1">
        <v>5247</v>
      </c>
      <c r="F498" s="1">
        <v>5985</v>
      </c>
      <c r="G498" s="1">
        <v>1197</v>
      </c>
      <c r="H498" s="1">
        <v>75</v>
      </c>
      <c r="I498" s="1">
        <v>3304</v>
      </c>
      <c r="J498" s="1">
        <v>974</v>
      </c>
      <c r="K498" s="1">
        <v>443</v>
      </c>
      <c r="L498" s="1">
        <v>572</v>
      </c>
      <c r="M498" s="1">
        <v>7056</v>
      </c>
      <c r="N498" s="1">
        <v>256</v>
      </c>
      <c r="O498" s="1">
        <v>6360</v>
      </c>
      <c r="P498" s="1">
        <v>40011</v>
      </c>
      <c r="Q498" s="1">
        <v>60864</v>
      </c>
      <c r="R498" s="1">
        <f t="shared" si="7"/>
        <v>71480</v>
      </c>
    </row>
    <row r="499" spans="1:18" x14ac:dyDescent="0.35">
      <c r="A499" s="2">
        <v>489</v>
      </c>
      <c r="D499" s="1" t="s">
        <v>4</v>
      </c>
      <c r="E499" s="1">
        <v>7901</v>
      </c>
      <c r="F499" s="1">
        <v>10007</v>
      </c>
      <c r="G499" s="1">
        <v>2007</v>
      </c>
      <c r="H499" s="1">
        <v>142</v>
      </c>
      <c r="I499" s="1">
        <v>7266</v>
      </c>
      <c r="J499" s="1">
        <v>2904</v>
      </c>
      <c r="K499" s="1">
        <v>921</v>
      </c>
      <c r="L499" s="1">
        <v>1103</v>
      </c>
      <c r="M499" s="1">
        <v>11449</v>
      </c>
      <c r="N499" s="1">
        <v>608</v>
      </c>
      <c r="O499" s="1">
        <v>11025</v>
      </c>
      <c r="P499" s="1">
        <v>82466</v>
      </c>
      <c r="Q499" s="1">
        <v>120282</v>
      </c>
      <c r="R499" s="1">
        <f t="shared" si="7"/>
        <v>137799</v>
      </c>
    </row>
    <row r="500" spans="1:18" x14ac:dyDescent="0.35">
      <c r="A500" s="2">
        <v>490</v>
      </c>
      <c r="C500" s="1" t="s">
        <v>11</v>
      </c>
      <c r="D500" s="1" t="s">
        <v>7</v>
      </c>
      <c r="E500" s="1">
        <v>2705</v>
      </c>
      <c r="F500" s="1">
        <v>909</v>
      </c>
      <c r="G500" s="1">
        <v>1302</v>
      </c>
      <c r="H500" s="1">
        <v>444</v>
      </c>
      <c r="I500" s="1">
        <v>3039</v>
      </c>
      <c r="J500" s="1">
        <v>2566</v>
      </c>
      <c r="K500" s="1">
        <v>620</v>
      </c>
      <c r="L500" s="1">
        <v>829</v>
      </c>
      <c r="M500" s="1">
        <v>938</v>
      </c>
      <c r="N500" s="1">
        <v>659</v>
      </c>
      <c r="O500" s="1">
        <v>1757</v>
      </c>
      <c r="P500" s="1">
        <v>3521</v>
      </c>
      <c r="Q500" s="1">
        <v>11600</v>
      </c>
      <c r="R500" s="1">
        <f t="shared" si="7"/>
        <v>19289</v>
      </c>
    </row>
    <row r="501" spans="1:18" x14ac:dyDescent="0.35">
      <c r="A501" s="2">
        <v>491</v>
      </c>
      <c r="D501" s="1" t="s">
        <v>8</v>
      </c>
      <c r="E501" s="1">
        <v>5343</v>
      </c>
      <c r="F501" s="1">
        <v>1660</v>
      </c>
      <c r="G501" s="1">
        <v>1125</v>
      </c>
      <c r="H501" s="1">
        <v>609</v>
      </c>
      <c r="I501" s="1">
        <v>2731</v>
      </c>
      <c r="J501" s="1">
        <v>1816</v>
      </c>
      <c r="K501" s="1">
        <v>554</v>
      </c>
      <c r="L501" s="1">
        <v>828</v>
      </c>
      <c r="M501" s="1">
        <v>1526</v>
      </c>
      <c r="N501" s="1">
        <v>487</v>
      </c>
      <c r="O501" s="1">
        <v>2433</v>
      </c>
      <c r="P501" s="1">
        <v>3495</v>
      </c>
      <c r="Q501" s="1">
        <v>13186</v>
      </c>
      <c r="R501" s="1">
        <f t="shared" si="7"/>
        <v>22607</v>
      </c>
    </row>
    <row r="502" spans="1:18" x14ac:dyDescent="0.35">
      <c r="A502" s="2">
        <v>492</v>
      </c>
      <c r="D502" s="1" t="s">
        <v>4</v>
      </c>
      <c r="E502" s="1">
        <v>8048</v>
      </c>
      <c r="F502" s="1">
        <v>2571</v>
      </c>
      <c r="G502" s="1">
        <v>2422</v>
      </c>
      <c r="H502" s="1">
        <v>1047</v>
      </c>
      <c r="I502" s="1">
        <v>5770</v>
      </c>
      <c r="J502" s="1">
        <v>4378</v>
      </c>
      <c r="K502" s="1">
        <v>1177</v>
      </c>
      <c r="L502" s="1">
        <v>1664</v>
      </c>
      <c r="M502" s="1">
        <v>2464</v>
      </c>
      <c r="N502" s="1">
        <v>1147</v>
      </c>
      <c r="O502" s="1">
        <v>4189</v>
      </c>
      <c r="P502" s="1">
        <v>7016</v>
      </c>
      <c r="Q502" s="1">
        <v>24781</v>
      </c>
      <c r="R502" s="1">
        <f t="shared" si="7"/>
        <v>41893</v>
      </c>
    </row>
    <row r="503" spans="1:18" x14ac:dyDescent="0.35">
      <c r="A503" s="2">
        <v>493</v>
      </c>
      <c r="C503" s="1" t="s">
        <v>4</v>
      </c>
      <c r="D503" s="1" t="s">
        <v>7</v>
      </c>
      <c r="E503" s="1">
        <v>5421</v>
      </c>
      <c r="F503" s="1">
        <v>8264</v>
      </c>
      <c r="G503" s="1">
        <v>2168</v>
      </c>
      <c r="H503" s="1">
        <v>523</v>
      </c>
      <c r="I503" s="1">
        <v>7136</v>
      </c>
      <c r="J503" s="1">
        <v>4583</v>
      </c>
      <c r="K503" s="1">
        <v>1164</v>
      </c>
      <c r="L503" s="1">
        <v>1401</v>
      </c>
      <c r="M503" s="1">
        <v>6507</v>
      </c>
      <c r="N503" s="1">
        <v>1036</v>
      </c>
      <c r="O503" s="1">
        <v>8356</v>
      </c>
      <c r="P503" s="1">
        <v>80789</v>
      </c>
      <c r="Q503" s="1">
        <v>111897</v>
      </c>
      <c r="R503" s="1">
        <f t="shared" si="7"/>
        <v>127348</v>
      </c>
    </row>
    <row r="504" spans="1:18" x14ac:dyDescent="0.35">
      <c r="A504" s="2">
        <v>494</v>
      </c>
      <c r="D504" s="1" t="s">
        <v>8</v>
      </c>
      <c r="E504" s="1">
        <v>10708</v>
      </c>
      <c r="F504" s="1">
        <v>10105</v>
      </c>
      <c r="G504" s="1">
        <v>2353</v>
      </c>
      <c r="H504" s="1">
        <v>681</v>
      </c>
      <c r="I504" s="1">
        <v>6163</v>
      </c>
      <c r="J504" s="1">
        <v>2871</v>
      </c>
      <c r="K504" s="1">
        <v>1048</v>
      </c>
      <c r="L504" s="1">
        <v>1444</v>
      </c>
      <c r="M504" s="1">
        <v>10453</v>
      </c>
      <c r="N504" s="1">
        <v>750</v>
      </c>
      <c r="O504" s="1">
        <v>10303</v>
      </c>
      <c r="P504" s="1">
        <v>76640</v>
      </c>
      <c r="Q504" s="1">
        <v>112439</v>
      </c>
      <c r="R504" s="1">
        <f t="shared" si="7"/>
        <v>133519</v>
      </c>
    </row>
    <row r="505" spans="1:18" x14ac:dyDescent="0.35">
      <c r="A505" s="2">
        <v>495</v>
      </c>
      <c r="D505" s="1" t="s">
        <v>4</v>
      </c>
      <c r="E505" s="1">
        <v>16129</v>
      </c>
      <c r="F505" s="1">
        <v>18374</v>
      </c>
      <c r="G505" s="1">
        <v>4521</v>
      </c>
      <c r="H505" s="1">
        <v>1200</v>
      </c>
      <c r="I505" s="1">
        <v>13300</v>
      </c>
      <c r="J505" s="1">
        <v>7454</v>
      </c>
      <c r="K505" s="1">
        <v>2211</v>
      </c>
      <c r="L505" s="1">
        <v>2841</v>
      </c>
      <c r="M505" s="1">
        <v>16958</v>
      </c>
      <c r="N505" s="1">
        <v>1784</v>
      </c>
      <c r="O505" s="1">
        <v>18654</v>
      </c>
      <c r="P505" s="1">
        <v>157430</v>
      </c>
      <c r="Q505" s="1">
        <v>224339</v>
      </c>
      <c r="R505" s="1">
        <f t="shared" si="7"/>
        <v>260856</v>
      </c>
    </row>
    <row r="506" spans="1:18" x14ac:dyDescent="0.35">
      <c r="A506" s="2">
        <v>496</v>
      </c>
      <c r="B506" s="1" t="s">
        <v>44</v>
      </c>
      <c r="C506" s="1" t="s">
        <v>6</v>
      </c>
      <c r="D506" s="1" t="s">
        <v>7</v>
      </c>
      <c r="E506" s="1">
        <v>0</v>
      </c>
      <c r="F506" s="1">
        <v>159</v>
      </c>
      <c r="G506" s="1">
        <v>3</v>
      </c>
      <c r="H506" s="1">
        <v>0</v>
      </c>
      <c r="I506" s="1">
        <v>4</v>
      </c>
      <c r="J506" s="1">
        <v>4</v>
      </c>
      <c r="K506" s="1">
        <v>6</v>
      </c>
      <c r="L506" s="1">
        <v>4</v>
      </c>
      <c r="M506" s="1">
        <v>37</v>
      </c>
      <c r="N506" s="1">
        <v>0</v>
      </c>
      <c r="O506" s="1">
        <v>73</v>
      </c>
      <c r="P506" s="1">
        <v>1177</v>
      </c>
      <c r="Q506" s="1">
        <v>1429</v>
      </c>
      <c r="R506" s="1">
        <f t="shared" si="7"/>
        <v>1467</v>
      </c>
    </row>
    <row r="507" spans="1:18" x14ac:dyDescent="0.35">
      <c r="A507" s="2">
        <v>497</v>
      </c>
      <c r="D507" s="1" t="s">
        <v>8</v>
      </c>
      <c r="E507" s="1">
        <v>3</v>
      </c>
      <c r="F507" s="1">
        <v>103</v>
      </c>
      <c r="G507" s="1">
        <v>0</v>
      </c>
      <c r="H507" s="1">
        <v>0</v>
      </c>
      <c r="I507" s="1">
        <v>3</v>
      </c>
      <c r="J507" s="1">
        <v>4</v>
      </c>
      <c r="K507" s="1">
        <v>3</v>
      </c>
      <c r="L507" s="1">
        <v>3</v>
      </c>
      <c r="M507" s="1">
        <v>40</v>
      </c>
      <c r="N507" s="1">
        <v>0</v>
      </c>
      <c r="O507" s="1">
        <v>52</v>
      </c>
      <c r="P507" s="1">
        <v>1179</v>
      </c>
      <c r="Q507" s="1">
        <v>1360</v>
      </c>
      <c r="R507" s="1">
        <f t="shared" si="7"/>
        <v>1390</v>
      </c>
    </row>
    <row r="508" spans="1:18" x14ac:dyDescent="0.35">
      <c r="A508" s="2">
        <v>498</v>
      </c>
      <c r="D508" s="1" t="s">
        <v>4</v>
      </c>
      <c r="E508" s="1">
        <v>3</v>
      </c>
      <c r="F508" s="1">
        <v>261</v>
      </c>
      <c r="G508" s="1">
        <v>5</v>
      </c>
      <c r="H508" s="1">
        <v>0</v>
      </c>
      <c r="I508" s="1">
        <v>7</v>
      </c>
      <c r="J508" s="1">
        <v>4</v>
      </c>
      <c r="K508" s="1">
        <v>9</v>
      </c>
      <c r="L508" s="1">
        <v>7</v>
      </c>
      <c r="M508" s="1">
        <v>79</v>
      </c>
      <c r="N508" s="1">
        <v>0</v>
      </c>
      <c r="O508" s="1">
        <v>128</v>
      </c>
      <c r="P508" s="1">
        <v>2355</v>
      </c>
      <c r="Q508" s="1">
        <v>2785</v>
      </c>
      <c r="R508" s="1">
        <f t="shared" si="7"/>
        <v>2858</v>
      </c>
    </row>
    <row r="509" spans="1:18" x14ac:dyDescent="0.35">
      <c r="A509" s="2">
        <v>499</v>
      </c>
      <c r="C509" s="1" t="s">
        <v>9</v>
      </c>
      <c r="D509" s="1" t="s">
        <v>7</v>
      </c>
      <c r="E509" s="1">
        <v>0</v>
      </c>
      <c r="F509" s="1">
        <v>77</v>
      </c>
      <c r="G509" s="1">
        <v>0</v>
      </c>
      <c r="H509" s="1">
        <v>0</v>
      </c>
      <c r="I509" s="1">
        <v>6</v>
      </c>
      <c r="J509" s="1">
        <v>0</v>
      </c>
      <c r="K509" s="1">
        <v>0</v>
      </c>
      <c r="L509" s="1">
        <v>0</v>
      </c>
      <c r="M509" s="1">
        <v>60</v>
      </c>
      <c r="N509" s="1">
        <v>0</v>
      </c>
      <c r="O509" s="1">
        <v>30</v>
      </c>
      <c r="P509" s="1">
        <v>537</v>
      </c>
      <c r="Q509" s="1">
        <v>696</v>
      </c>
      <c r="R509" s="1">
        <f t="shared" si="7"/>
        <v>710</v>
      </c>
    </row>
    <row r="510" spans="1:18" x14ac:dyDescent="0.35">
      <c r="A510" s="2">
        <v>500</v>
      </c>
      <c r="D510" s="1" t="s">
        <v>8</v>
      </c>
      <c r="E510" s="1">
        <v>5</v>
      </c>
      <c r="F510" s="1">
        <v>75</v>
      </c>
      <c r="G510" s="1">
        <v>0</v>
      </c>
      <c r="H510" s="1">
        <v>0</v>
      </c>
      <c r="I510" s="1">
        <v>8</v>
      </c>
      <c r="J510" s="1">
        <v>6</v>
      </c>
      <c r="K510" s="1">
        <v>0</v>
      </c>
      <c r="L510" s="1">
        <v>0</v>
      </c>
      <c r="M510" s="1">
        <v>111</v>
      </c>
      <c r="N510" s="1">
        <v>0</v>
      </c>
      <c r="O510" s="1">
        <v>34</v>
      </c>
      <c r="P510" s="1">
        <v>520</v>
      </c>
      <c r="Q510" s="1">
        <v>719</v>
      </c>
      <c r="R510" s="1">
        <f t="shared" si="7"/>
        <v>759</v>
      </c>
    </row>
    <row r="511" spans="1:18" x14ac:dyDescent="0.35">
      <c r="A511" s="2">
        <v>501</v>
      </c>
      <c r="D511" s="1" t="s">
        <v>4</v>
      </c>
      <c r="E511" s="1">
        <v>3</v>
      </c>
      <c r="F511" s="1">
        <v>155</v>
      </c>
      <c r="G511" s="1">
        <v>0</v>
      </c>
      <c r="H511" s="1">
        <v>0</v>
      </c>
      <c r="I511" s="1">
        <v>8</v>
      </c>
      <c r="J511" s="1">
        <v>6</v>
      </c>
      <c r="K511" s="1">
        <v>0</v>
      </c>
      <c r="L511" s="1">
        <v>0</v>
      </c>
      <c r="M511" s="1">
        <v>168</v>
      </c>
      <c r="N511" s="1">
        <v>0</v>
      </c>
      <c r="O511" s="1">
        <v>62</v>
      </c>
      <c r="P511" s="1">
        <v>1060</v>
      </c>
      <c r="Q511" s="1">
        <v>1413</v>
      </c>
      <c r="R511" s="1">
        <f t="shared" si="7"/>
        <v>1462</v>
      </c>
    </row>
    <row r="512" spans="1:18" x14ac:dyDescent="0.35">
      <c r="A512" s="2">
        <v>502</v>
      </c>
      <c r="C512" s="1" t="s">
        <v>10</v>
      </c>
      <c r="D512" s="1" t="s">
        <v>7</v>
      </c>
      <c r="E512" s="1">
        <v>277</v>
      </c>
      <c r="F512" s="1">
        <v>374</v>
      </c>
      <c r="G512" s="1">
        <v>88</v>
      </c>
      <c r="H512" s="1">
        <v>4</v>
      </c>
      <c r="I512" s="1">
        <v>146</v>
      </c>
      <c r="J512" s="1">
        <v>135</v>
      </c>
      <c r="K512" s="1">
        <v>18</v>
      </c>
      <c r="L512" s="1">
        <v>62</v>
      </c>
      <c r="M512" s="1">
        <v>432</v>
      </c>
      <c r="N512" s="1">
        <v>26</v>
      </c>
      <c r="O512" s="1">
        <v>293</v>
      </c>
      <c r="P512" s="1">
        <v>2387</v>
      </c>
      <c r="Q512" s="1">
        <v>3711</v>
      </c>
      <c r="R512" s="1">
        <f t="shared" si="7"/>
        <v>4242</v>
      </c>
    </row>
    <row r="513" spans="1:18" x14ac:dyDescent="0.35">
      <c r="A513" s="2">
        <v>503</v>
      </c>
      <c r="D513" s="1" t="s">
        <v>8</v>
      </c>
      <c r="E513" s="1">
        <v>409</v>
      </c>
      <c r="F513" s="1">
        <v>538</v>
      </c>
      <c r="G513" s="1">
        <v>144</v>
      </c>
      <c r="H513" s="1">
        <v>8</v>
      </c>
      <c r="I513" s="1">
        <v>147</v>
      </c>
      <c r="J513" s="1">
        <v>89</v>
      </c>
      <c r="K513" s="1">
        <v>32</v>
      </c>
      <c r="L513" s="1">
        <v>57</v>
      </c>
      <c r="M513" s="1">
        <v>600</v>
      </c>
      <c r="N513" s="1">
        <v>27</v>
      </c>
      <c r="O513" s="1">
        <v>438</v>
      </c>
      <c r="P513" s="1">
        <v>2426</v>
      </c>
      <c r="Q513" s="1">
        <v>4128</v>
      </c>
      <c r="R513" s="1">
        <f t="shared" si="7"/>
        <v>4915</v>
      </c>
    </row>
    <row r="514" spans="1:18" x14ac:dyDescent="0.35">
      <c r="A514" s="2">
        <v>504</v>
      </c>
      <c r="D514" s="1" t="s">
        <v>4</v>
      </c>
      <c r="E514" s="1">
        <v>679</v>
      </c>
      <c r="F514" s="1">
        <v>910</v>
      </c>
      <c r="G514" s="1">
        <v>229</v>
      </c>
      <c r="H514" s="1">
        <v>13</v>
      </c>
      <c r="I514" s="1">
        <v>295</v>
      </c>
      <c r="J514" s="1">
        <v>222</v>
      </c>
      <c r="K514" s="1">
        <v>55</v>
      </c>
      <c r="L514" s="1">
        <v>123</v>
      </c>
      <c r="M514" s="1">
        <v>1030</v>
      </c>
      <c r="N514" s="1">
        <v>46</v>
      </c>
      <c r="O514" s="1">
        <v>731</v>
      </c>
      <c r="P514" s="1">
        <v>4814</v>
      </c>
      <c r="Q514" s="1">
        <v>7842</v>
      </c>
      <c r="R514" s="1">
        <f t="shared" si="7"/>
        <v>9147</v>
      </c>
    </row>
    <row r="515" spans="1:18" x14ac:dyDescent="0.35">
      <c r="A515" s="2">
        <v>505</v>
      </c>
      <c r="C515" s="1" t="s">
        <v>11</v>
      </c>
      <c r="D515" s="1" t="s">
        <v>7</v>
      </c>
      <c r="E515" s="1">
        <v>458</v>
      </c>
      <c r="F515" s="1">
        <v>144</v>
      </c>
      <c r="G515" s="1">
        <v>235</v>
      </c>
      <c r="H515" s="1">
        <v>56</v>
      </c>
      <c r="I515" s="1">
        <v>269</v>
      </c>
      <c r="J515" s="1">
        <v>409</v>
      </c>
      <c r="K515" s="1">
        <v>55</v>
      </c>
      <c r="L515" s="1">
        <v>134</v>
      </c>
      <c r="M515" s="1">
        <v>148</v>
      </c>
      <c r="N515" s="1">
        <v>82</v>
      </c>
      <c r="O515" s="1">
        <v>246</v>
      </c>
      <c r="P515" s="1">
        <v>666</v>
      </c>
      <c r="Q515" s="1">
        <v>1893</v>
      </c>
      <c r="R515" s="1">
        <f t="shared" si="7"/>
        <v>2902</v>
      </c>
    </row>
    <row r="516" spans="1:18" x14ac:dyDescent="0.35">
      <c r="A516" s="2">
        <v>506</v>
      </c>
      <c r="D516" s="1" t="s">
        <v>8</v>
      </c>
      <c r="E516" s="1">
        <v>741</v>
      </c>
      <c r="F516" s="1">
        <v>237</v>
      </c>
      <c r="G516" s="1">
        <v>190</v>
      </c>
      <c r="H516" s="1">
        <v>68</v>
      </c>
      <c r="I516" s="1">
        <v>211</v>
      </c>
      <c r="J516" s="1">
        <v>240</v>
      </c>
      <c r="K516" s="1">
        <v>56</v>
      </c>
      <c r="L516" s="1">
        <v>129</v>
      </c>
      <c r="M516" s="1">
        <v>180</v>
      </c>
      <c r="N516" s="1">
        <v>53</v>
      </c>
      <c r="O516" s="1">
        <v>264</v>
      </c>
      <c r="P516" s="1">
        <v>617</v>
      </c>
      <c r="Q516" s="1">
        <v>1904</v>
      </c>
      <c r="R516" s="1">
        <f t="shared" si="7"/>
        <v>2986</v>
      </c>
    </row>
    <row r="517" spans="1:18" x14ac:dyDescent="0.35">
      <c r="A517" s="2">
        <v>507</v>
      </c>
      <c r="D517" s="1" t="s">
        <v>4</v>
      </c>
      <c r="E517" s="1">
        <v>1199</v>
      </c>
      <c r="F517" s="1">
        <v>386</v>
      </c>
      <c r="G517" s="1">
        <v>423</v>
      </c>
      <c r="H517" s="1">
        <v>125</v>
      </c>
      <c r="I517" s="1">
        <v>474</v>
      </c>
      <c r="J517" s="1">
        <v>645</v>
      </c>
      <c r="K517" s="1">
        <v>105</v>
      </c>
      <c r="L517" s="1">
        <v>266</v>
      </c>
      <c r="M517" s="1">
        <v>324</v>
      </c>
      <c r="N517" s="1">
        <v>137</v>
      </c>
      <c r="O517" s="1">
        <v>513</v>
      </c>
      <c r="P517" s="1">
        <v>1280</v>
      </c>
      <c r="Q517" s="1">
        <v>3799</v>
      </c>
      <c r="R517" s="1">
        <f t="shared" si="7"/>
        <v>5877</v>
      </c>
    </row>
    <row r="518" spans="1:18" x14ac:dyDescent="0.35">
      <c r="A518" s="2">
        <v>508</v>
      </c>
      <c r="C518" s="1" t="s">
        <v>4</v>
      </c>
      <c r="D518" s="1" t="s">
        <v>7</v>
      </c>
      <c r="E518" s="1">
        <v>733</v>
      </c>
      <c r="F518" s="1">
        <v>755</v>
      </c>
      <c r="G518" s="1">
        <v>328</v>
      </c>
      <c r="H518" s="1">
        <v>66</v>
      </c>
      <c r="I518" s="1">
        <v>429</v>
      </c>
      <c r="J518" s="1">
        <v>550</v>
      </c>
      <c r="K518" s="1">
        <v>85</v>
      </c>
      <c r="L518" s="1">
        <v>204</v>
      </c>
      <c r="M518" s="1">
        <v>671</v>
      </c>
      <c r="N518" s="1">
        <v>107</v>
      </c>
      <c r="O518" s="1">
        <v>642</v>
      </c>
      <c r="P518" s="1">
        <v>4766</v>
      </c>
      <c r="Q518" s="1">
        <v>7726</v>
      </c>
      <c r="R518" s="1">
        <f t="shared" si="7"/>
        <v>9336</v>
      </c>
    </row>
    <row r="519" spans="1:18" x14ac:dyDescent="0.35">
      <c r="A519" s="2">
        <v>509</v>
      </c>
      <c r="D519" s="1" t="s">
        <v>8</v>
      </c>
      <c r="E519" s="1">
        <v>1155</v>
      </c>
      <c r="F519" s="1">
        <v>951</v>
      </c>
      <c r="G519" s="1">
        <v>335</v>
      </c>
      <c r="H519" s="1">
        <v>76</v>
      </c>
      <c r="I519" s="1">
        <v>360</v>
      </c>
      <c r="J519" s="1">
        <v>332</v>
      </c>
      <c r="K519" s="1">
        <v>87</v>
      </c>
      <c r="L519" s="1">
        <v>192</v>
      </c>
      <c r="M519" s="1">
        <v>930</v>
      </c>
      <c r="N519" s="1">
        <v>85</v>
      </c>
      <c r="O519" s="1">
        <v>785</v>
      </c>
      <c r="P519" s="1">
        <v>4742</v>
      </c>
      <c r="Q519" s="1">
        <v>8116</v>
      </c>
      <c r="R519" s="1">
        <f t="shared" si="7"/>
        <v>10030</v>
      </c>
    </row>
    <row r="520" spans="1:18" x14ac:dyDescent="0.35">
      <c r="A520" s="2">
        <v>510</v>
      </c>
      <c r="D520" s="1" t="s">
        <v>4</v>
      </c>
      <c r="E520" s="1">
        <v>1886</v>
      </c>
      <c r="F520" s="1">
        <v>1707</v>
      </c>
      <c r="G520" s="1">
        <v>663</v>
      </c>
      <c r="H520" s="1">
        <v>139</v>
      </c>
      <c r="I520" s="1">
        <v>791</v>
      </c>
      <c r="J520" s="1">
        <v>880</v>
      </c>
      <c r="K520" s="1">
        <v>170</v>
      </c>
      <c r="L520" s="1">
        <v>395</v>
      </c>
      <c r="M520" s="1">
        <v>1604</v>
      </c>
      <c r="N520" s="1">
        <v>191</v>
      </c>
      <c r="O520" s="1">
        <v>1426</v>
      </c>
      <c r="P520" s="1">
        <v>9510</v>
      </c>
      <c r="Q520" s="1">
        <v>15844</v>
      </c>
      <c r="R520" s="1">
        <f t="shared" si="7"/>
        <v>19362</v>
      </c>
    </row>
    <row r="521" spans="1:18" x14ac:dyDescent="0.35">
      <c r="A521" s="2">
        <v>511</v>
      </c>
      <c r="B521" s="1" t="s">
        <v>45</v>
      </c>
      <c r="C521" s="1" t="s">
        <v>6</v>
      </c>
      <c r="D521" s="1" t="s">
        <v>7</v>
      </c>
      <c r="E521" s="1">
        <v>8</v>
      </c>
      <c r="F521" s="1">
        <v>936</v>
      </c>
      <c r="G521" s="1">
        <v>12</v>
      </c>
      <c r="H521" s="1">
        <v>0</v>
      </c>
      <c r="I521" s="1">
        <v>19</v>
      </c>
      <c r="J521" s="1">
        <v>32</v>
      </c>
      <c r="K521" s="1">
        <v>8</v>
      </c>
      <c r="L521" s="1">
        <v>8</v>
      </c>
      <c r="M521" s="1">
        <v>230</v>
      </c>
      <c r="N521" s="1">
        <v>7</v>
      </c>
      <c r="O521" s="1">
        <v>638</v>
      </c>
      <c r="P521" s="1">
        <v>11447</v>
      </c>
      <c r="Q521" s="1">
        <v>13139</v>
      </c>
      <c r="R521" s="1">
        <f t="shared" si="7"/>
        <v>13345</v>
      </c>
    </row>
    <row r="522" spans="1:18" x14ac:dyDescent="0.35">
      <c r="A522" s="2">
        <v>512</v>
      </c>
      <c r="D522" s="1" t="s">
        <v>8</v>
      </c>
      <c r="E522" s="1">
        <v>6</v>
      </c>
      <c r="F522" s="1">
        <v>560</v>
      </c>
      <c r="G522" s="1">
        <v>11</v>
      </c>
      <c r="H522" s="1">
        <v>0</v>
      </c>
      <c r="I522" s="1">
        <v>21</v>
      </c>
      <c r="J522" s="1">
        <v>19</v>
      </c>
      <c r="K522" s="1">
        <v>7</v>
      </c>
      <c r="L522" s="1">
        <v>8</v>
      </c>
      <c r="M522" s="1">
        <v>211</v>
      </c>
      <c r="N522" s="1">
        <v>5</v>
      </c>
      <c r="O522" s="1">
        <v>390</v>
      </c>
      <c r="P522" s="1">
        <v>11373</v>
      </c>
      <c r="Q522" s="1">
        <v>12498</v>
      </c>
      <c r="R522" s="1">
        <f t="shared" si="7"/>
        <v>12611</v>
      </c>
    </row>
    <row r="523" spans="1:18" x14ac:dyDescent="0.35">
      <c r="A523" s="2">
        <v>513</v>
      </c>
      <c r="D523" s="1" t="s">
        <v>4</v>
      </c>
      <c r="E523" s="1">
        <v>12</v>
      </c>
      <c r="F523" s="1">
        <v>1498</v>
      </c>
      <c r="G523" s="1">
        <v>18</v>
      </c>
      <c r="H523" s="1">
        <v>0</v>
      </c>
      <c r="I523" s="1">
        <v>37</v>
      </c>
      <c r="J523" s="1">
        <v>53</v>
      </c>
      <c r="K523" s="1">
        <v>17</v>
      </c>
      <c r="L523" s="1">
        <v>24</v>
      </c>
      <c r="M523" s="1">
        <v>443</v>
      </c>
      <c r="N523" s="1">
        <v>9</v>
      </c>
      <c r="O523" s="1">
        <v>1024</v>
      </c>
      <c r="P523" s="1">
        <v>22821</v>
      </c>
      <c r="Q523" s="1">
        <v>25643</v>
      </c>
      <c r="R523" s="1">
        <f t="shared" si="7"/>
        <v>25956</v>
      </c>
    </row>
    <row r="524" spans="1:18" x14ac:dyDescent="0.35">
      <c r="A524" s="2">
        <v>514</v>
      </c>
      <c r="C524" s="1" t="s">
        <v>9</v>
      </c>
      <c r="D524" s="1" t="s">
        <v>7</v>
      </c>
      <c r="E524" s="1">
        <v>25</v>
      </c>
      <c r="F524" s="1">
        <v>707</v>
      </c>
      <c r="G524" s="1">
        <v>9</v>
      </c>
      <c r="H524" s="1">
        <v>0</v>
      </c>
      <c r="I524" s="1">
        <v>34</v>
      </c>
      <c r="J524" s="1">
        <v>25</v>
      </c>
      <c r="K524" s="1">
        <v>16</v>
      </c>
      <c r="L524" s="1">
        <v>6</v>
      </c>
      <c r="M524" s="1">
        <v>567</v>
      </c>
      <c r="N524" s="1">
        <v>6</v>
      </c>
      <c r="O524" s="1">
        <v>422</v>
      </c>
      <c r="P524" s="1">
        <v>6595</v>
      </c>
      <c r="Q524" s="1">
        <v>8155</v>
      </c>
      <c r="R524" s="1">
        <f t="shared" ref="R524:R587" si="8">SUM(E524:P524)</f>
        <v>8412</v>
      </c>
    </row>
    <row r="525" spans="1:18" x14ac:dyDescent="0.35">
      <c r="A525" s="2">
        <v>515</v>
      </c>
      <c r="D525" s="1" t="s">
        <v>8</v>
      </c>
      <c r="E525" s="1">
        <v>37</v>
      </c>
      <c r="F525" s="1">
        <v>745</v>
      </c>
      <c r="G525" s="1">
        <v>12</v>
      </c>
      <c r="H525" s="1">
        <v>0</v>
      </c>
      <c r="I525" s="1">
        <v>42</v>
      </c>
      <c r="J525" s="1">
        <v>14</v>
      </c>
      <c r="K525" s="1">
        <v>8</v>
      </c>
      <c r="L525" s="1">
        <v>8</v>
      </c>
      <c r="M525" s="1">
        <v>1112</v>
      </c>
      <c r="N525" s="1">
        <v>4</v>
      </c>
      <c r="O525" s="1">
        <v>461</v>
      </c>
      <c r="P525" s="1">
        <v>5726</v>
      </c>
      <c r="Q525" s="1">
        <v>7713</v>
      </c>
      <c r="R525" s="1">
        <f t="shared" si="8"/>
        <v>8169</v>
      </c>
    </row>
    <row r="526" spans="1:18" x14ac:dyDescent="0.35">
      <c r="A526" s="2">
        <v>516</v>
      </c>
      <c r="D526" s="1" t="s">
        <v>4</v>
      </c>
      <c r="E526" s="1">
        <v>60</v>
      </c>
      <c r="F526" s="1">
        <v>1449</v>
      </c>
      <c r="G526" s="1">
        <v>26</v>
      </c>
      <c r="H526" s="1">
        <v>0</v>
      </c>
      <c r="I526" s="1">
        <v>77</v>
      </c>
      <c r="J526" s="1">
        <v>34</v>
      </c>
      <c r="K526" s="1">
        <v>20</v>
      </c>
      <c r="L526" s="1">
        <v>11</v>
      </c>
      <c r="M526" s="1">
        <v>1678</v>
      </c>
      <c r="N526" s="1">
        <v>14</v>
      </c>
      <c r="O526" s="1">
        <v>882</v>
      </c>
      <c r="P526" s="1">
        <v>12324</v>
      </c>
      <c r="Q526" s="1">
        <v>15871</v>
      </c>
      <c r="R526" s="1">
        <f t="shared" si="8"/>
        <v>16575</v>
      </c>
    </row>
    <row r="527" spans="1:18" x14ac:dyDescent="0.35">
      <c r="A527" s="2">
        <v>517</v>
      </c>
      <c r="C527" s="1" t="s">
        <v>10</v>
      </c>
      <c r="D527" s="1" t="s">
        <v>7</v>
      </c>
      <c r="E527" s="1">
        <v>1571</v>
      </c>
      <c r="F527" s="1">
        <v>3130</v>
      </c>
      <c r="G527" s="1">
        <v>710</v>
      </c>
      <c r="H527" s="1">
        <v>43</v>
      </c>
      <c r="I527" s="1">
        <v>1641</v>
      </c>
      <c r="J527" s="1">
        <v>1044</v>
      </c>
      <c r="K527" s="1">
        <v>223</v>
      </c>
      <c r="L527" s="1">
        <v>307</v>
      </c>
      <c r="M527" s="1">
        <v>3136</v>
      </c>
      <c r="N527" s="1">
        <v>238</v>
      </c>
      <c r="O527" s="1">
        <v>2652</v>
      </c>
      <c r="P527" s="1">
        <v>27442</v>
      </c>
      <c r="Q527" s="1">
        <v>38493</v>
      </c>
      <c r="R527" s="1">
        <f t="shared" si="8"/>
        <v>42137</v>
      </c>
    </row>
    <row r="528" spans="1:18" x14ac:dyDescent="0.35">
      <c r="A528" s="2">
        <v>518</v>
      </c>
      <c r="D528" s="1" t="s">
        <v>8</v>
      </c>
      <c r="E528" s="1">
        <v>2795</v>
      </c>
      <c r="F528" s="1">
        <v>4136</v>
      </c>
      <c r="G528" s="1">
        <v>1079</v>
      </c>
      <c r="H528" s="1">
        <v>16</v>
      </c>
      <c r="I528" s="1">
        <v>1266</v>
      </c>
      <c r="J528" s="1">
        <v>511</v>
      </c>
      <c r="K528" s="1">
        <v>198</v>
      </c>
      <c r="L528" s="1">
        <v>300</v>
      </c>
      <c r="M528" s="1">
        <v>5105</v>
      </c>
      <c r="N528" s="1">
        <v>172</v>
      </c>
      <c r="O528" s="1">
        <v>4072</v>
      </c>
      <c r="P528" s="1">
        <v>27079</v>
      </c>
      <c r="Q528" s="1">
        <v>41177</v>
      </c>
      <c r="R528" s="1">
        <f t="shared" si="8"/>
        <v>46729</v>
      </c>
    </row>
    <row r="529" spans="1:18" x14ac:dyDescent="0.35">
      <c r="A529" s="2">
        <v>519</v>
      </c>
      <c r="D529" s="1" t="s">
        <v>4</v>
      </c>
      <c r="E529" s="1">
        <v>4365</v>
      </c>
      <c r="F529" s="1">
        <v>7264</v>
      </c>
      <c r="G529" s="1">
        <v>1785</v>
      </c>
      <c r="H529" s="1">
        <v>53</v>
      </c>
      <c r="I529" s="1">
        <v>2908</v>
      </c>
      <c r="J529" s="1">
        <v>1555</v>
      </c>
      <c r="K529" s="1">
        <v>418</v>
      </c>
      <c r="L529" s="1">
        <v>607</v>
      </c>
      <c r="M529" s="1">
        <v>8244</v>
      </c>
      <c r="N529" s="1">
        <v>416</v>
      </c>
      <c r="O529" s="1">
        <v>6720</v>
      </c>
      <c r="P529" s="1">
        <v>54520</v>
      </c>
      <c r="Q529" s="1">
        <v>79668</v>
      </c>
      <c r="R529" s="1">
        <f t="shared" si="8"/>
        <v>88855</v>
      </c>
    </row>
    <row r="530" spans="1:18" x14ac:dyDescent="0.35">
      <c r="A530" s="2">
        <v>520</v>
      </c>
      <c r="C530" s="1" t="s">
        <v>11</v>
      </c>
      <c r="D530" s="1" t="s">
        <v>7</v>
      </c>
      <c r="E530" s="1">
        <v>2411</v>
      </c>
      <c r="F530" s="1">
        <v>874</v>
      </c>
      <c r="G530" s="1">
        <v>1508</v>
      </c>
      <c r="H530" s="1">
        <v>445</v>
      </c>
      <c r="I530" s="1">
        <v>2183</v>
      </c>
      <c r="J530" s="1">
        <v>2616</v>
      </c>
      <c r="K530" s="1">
        <v>492</v>
      </c>
      <c r="L530" s="1">
        <v>715</v>
      </c>
      <c r="M530" s="1">
        <v>806</v>
      </c>
      <c r="N530" s="1">
        <v>618</v>
      </c>
      <c r="O530" s="1">
        <v>1627</v>
      </c>
      <c r="P530" s="1">
        <v>4228</v>
      </c>
      <c r="Q530" s="1">
        <v>12128</v>
      </c>
      <c r="R530" s="1">
        <f t="shared" si="8"/>
        <v>18523</v>
      </c>
    </row>
    <row r="531" spans="1:18" x14ac:dyDescent="0.35">
      <c r="A531" s="2">
        <v>521</v>
      </c>
      <c r="D531" s="1" t="s">
        <v>8</v>
      </c>
      <c r="E531" s="1">
        <v>5439</v>
      </c>
      <c r="F531" s="1">
        <v>1661</v>
      </c>
      <c r="G531" s="1">
        <v>1498</v>
      </c>
      <c r="H531" s="1">
        <v>783</v>
      </c>
      <c r="I531" s="1">
        <v>2038</v>
      </c>
      <c r="J531" s="1">
        <v>2078</v>
      </c>
      <c r="K531" s="1">
        <v>456</v>
      </c>
      <c r="L531" s="1">
        <v>890</v>
      </c>
      <c r="M531" s="1">
        <v>1630</v>
      </c>
      <c r="N531" s="1">
        <v>494</v>
      </c>
      <c r="O531" s="1">
        <v>2654</v>
      </c>
      <c r="P531" s="1">
        <v>4827</v>
      </c>
      <c r="Q531" s="1">
        <v>15305</v>
      </c>
      <c r="R531" s="1">
        <f t="shared" si="8"/>
        <v>24448</v>
      </c>
    </row>
    <row r="532" spans="1:18" x14ac:dyDescent="0.35">
      <c r="A532" s="2">
        <v>522</v>
      </c>
      <c r="D532" s="1" t="s">
        <v>4</v>
      </c>
      <c r="E532" s="1">
        <v>7854</v>
      </c>
      <c r="F532" s="1">
        <v>2537</v>
      </c>
      <c r="G532" s="1">
        <v>3009</v>
      </c>
      <c r="H532" s="1">
        <v>1227</v>
      </c>
      <c r="I532" s="1">
        <v>4215</v>
      </c>
      <c r="J532" s="1">
        <v>4694</v>
      </c>
      <c r="K532" s="1">
        <v>945</v>
      </c>
      <c r="L532" s="1">
        <v>1608</v>
      </c>
      <c r="M532" s="1">
        <v>2428</v>
      </c>
      <c r="N532" s="1">
        <v>1117</v>
      </c>
      <c r="O532" s="1">
        <v>4277</v>
      </c>
      <c r="P532" s="1">
        <v>9050</v>
      </c>
      <c r="Q532" s="1">
        <v>27434</v>
      </c>
      <c r="R532" s="1">
        <f t="shared" si="8"/>
        <v>42961</v>
      </c>
    </row>
    <row r="533" spans="1:18" x14ac:dyDescent="0.35">
      <c r="A533" s="2">
        <v>523</v>
      </c>
      <c r="C533" s="1" t="s">
        <v>4</v>
      </c>
      <c r="D533" s="1" t="s">
        <v>7</v>
      </c>
      <c r="E533" s="1">
        <v>4010</v>
      </c>
      <c r="F533" s="1">
        <v>5640</v>
      </c>
      <c r="G533" s="1">
        <v>2241</v>
      </c>
      <c r="H533" s="1">
        <v>484</v>
      </c>
      <c r="I533" s="1">
        <v>3877</v>
      </c>
      <c r="J533" s="1">
        <v>3711</v>
      </c>
      <c r="K533" s="1">
        <v>736</v>
      </c>
      <c r="L533" s="1">
        <v>1033</v>
      </c>
      <c r="M533" s="1">
        <v>4741</v>
      </c>
      <c r="N533" s="1">
        <v>871</v>
      </c>
      <c r="O533" s="1">
        <v>5336</v>
      </c>
      <c r="P533" s="1">
        <v>49713</v>
      </c>
      <c r="Q533" s="1">
        <v>71916</v>
      </c>
      <c r="R533" s="1">
        <f t="shared" si="8"/>
        <v>82393</v>
      </c>
    </row>
    <row r="534" spans="1:18" x14ac:dyDescent="0.35">
      <c r="A534" s="2">
        <v>524</v>
      </c>
      <c r="D534" s="1" t="s">
        <v>8</v>
      </c>
      <c r="E534" s="1">
        <v>8282</v>
      </c>
      <c r="F534" s="1">
        <v>7105</v>
      </c>
      <c r="G534" s="1">
        <v>2594</v>
      </c>
      <c r="H534" s="1">
        <v>806</v>
      </c>
      <c r="I534" s="1">
        <v>3366</v>
      </c>
      <c r="J534" s="1">
        <v>2628</v>
      </c>
      <c r="K534" s="1">
        <v>663</v>
      </c>
      <c r="L534" s="1">
        <v>1206</v>
      </c>
      <c r="M534" s="1">
        <v>8056</v>
      </c>
      <c r="N534" s="1">
        <v>679</v>
      </c>
      <c r="O534" s="1">
        <v>7572</v>
      </c>
      <c r="P534" s="1">
        <v>49002</v>
      </c>
      <c r="Q534" s="1">
        <v>76697</v>
      </c>
      <c r="R534" s="1">
        <f t="shared" si="8"/>
        <v>91959</v>
      </c>
    </row>
    <row r="535" spans="1:18" x14ac:dyDescent="0.35">
      <c r="A535" s="2">
        <v>525</v>
      </c>
      <c r="D535" s="1" t="s">
        <v>4</v>
      </c>
      <c r="E535" s="1">
        <v>12292</v>
      </c>
      <c r="F535" s="1">
        <v>12745</v>
      </c>
      <c r="G535" s="1">
        <v>4837</v>
      </c>
      <c r="H535" s="1">
        <v>1286</v>
      </c>
      <c r="I535" s="1">
        <v>7242</v>
      </c>
      <c r="J535" s="1">
        <v>6335</v>
      </c>
      <c r="K535" s="1">
        <v>1399</v>
      </c>
      <c r="L535" s="1">
        <v>2242</v>
      </c>
      <c r="M535" s="1">
        <v>12796</v>
      </c>
      <c r="N535" s="1">
        <v>1551</v>
      </c>
      <c r="O535" s="1">
        <v>12907</v>
      </c>
      <c r="P535" s="1">
        <v>98714</v>
      </c>
      <c r="Q535" s="1">
        <v>148610</v>
      </c>
      <c r="R535" s="1">
        <f t="shared" si="8"/>
        <v>174346</v>
      </c>
    </row>
    <row r="536" spans="1:18" x14ac:dyDescent="0.35">
      <c r="A536" s="2">
        <v>526</v>
      </c>
      <c r="B536" s="1" t="s">
        <v>46</v>
      </c>
      <c r="C536" s="1" t="s">
        <v>6</v>
      </c>
      <c r="D536" s="1" t="s">
        <v>7</v>
      </c>
      <c r="E536" s="1">
        <v>5</v>
      </c>
      <c r="F536" s="1">
        <v>1121</v>
      </c>
      <c r="G536" s="1">
        <v>20</v>
      </c>
      <c r="H536" s="1">
        <v>0</v>
      </c>
      <c r="I536" s="1">
        <v>28</v>
      </c>
      <c r="J536" s="1">
        <v>24</v>
      </c>
      <c r="K536" s="1">
        <v>13</v>
      </c>
      <c r="L536" s="1">
        <v>18</v>
      </c>
      <c r="M536" s="1">
        <v>306</v>
      </c>
      <c r="N536" s="1">
        <v>3</v>
      </c>
      <c r="O536" s="1">
        <v>737</v>
      </c>
      <c r="P536" s="1">
        <v>11247</v>
      </c>
      <c r="Q536" s="1">
        <v>13263</v>
      </c>
      <c r="R536" s="1">
        <f t="shared" si="8"/>
        <v>13522</v>
      </c>
    </row>
    <row r="537" spans="1:18" x14ac:dyDescent="0.35">
      <c r="A537" s="2">
        <v>527</v>
      </c>
      <c r="D537" s="1" t="s">
        <v>8</v>
      </c>
      <c r="E537" s="1">
        <v>12</v>
      </c>
      <c r="F537" s="1">
        <v>700</v>
      </c>
      <c r="G537" s="1">
        <v>11</v>
      </c>
      <c r="H537" s="1">
        <v>0</v>
      </c>
      <c r="I537" s="1">
        <v>16</v>
      </c>
      <c r="J537" s="1">
        <v>11</v>
      </c>
      <c r="K537" s="1">
        <v>7</v>
      </c>
      <c r="L537" s="1">
        <v>16</v>
      </c>
      <c r="M537" s="1">
        <v>276</v>
      </c>
      <c r="N537" s="1">
        <v>0</v>
      </c>
      <c r="O537" s="1">
        <v>445</v>
      </c>
      <c r="P537" s="1">
        <v>10960</v>
      </c>
      <c r="Q537" s="1">
        <v>12278</v>
      </c>
      <c r="R537" s="1">
        <f t="shared" si="8"/>
        <v>12454</v>
      </c>
    </row>
    <row r="538" spans="1:18" x14ac:dyDescent="0.35">
      <c r="A538" s="2">
        <v>528</v>
      </c>
      <c r="D538" s="1" t="s">
        <v>4</v>
      </c>
      <c r="E538" s="1">
        <v>17</v>
      </c>
      <c r="F538" s="1">
        <v>1815</v>
      </c>
      <c r="G538" s="1">
        <v>32</v>
      </c>
      <c r="H538" s="1">
        <v>0</v>
      </c>
      <c r="I538" s="1">
        <v>43</v>
      </c>
      <c r="J538" s="1">
        <v>45</v>
      </c>
      <c r="K538" s="1">
        <v>17</v>
      </c>
      <c r="L538" s="1">
        <v>26</v>
      </c>
      <c r="M538" s="1">
        <v>584</v>
      </c>
      <c r="N538" s="1">
        <v>10</v>
      </c>
      <c r="O538" s="1">
        <v>1183</v>
      </c>
      <c r="P538" s="1">
        <v>22208</v>
      </c>
      <c r="Q538" s="1">
        <v>25543</v>
      </c>
      <c r="R538" s="1">
        <f t="shared" si="8"/>
        <v>25980</v>
      </c>
    </row>
    <row r="539" spans="1:18" x14ac:dyDescent="0.35">
      <c r="A539" s="2">
        <v>529</v>
      </c>
      <c r="C539" s="1" t="s">
        <v>9</v>
      </c>
      <c r="D539" s="1" t="s">
        <v>7</v>
      </c>
      <c r="E539" s="1">
        <v>25</v>
      </c>
      <c r="F539" s="1">
        <v>869</v>
      </c>
      <c r="G539" s="1">
        <v>19</v>
      </c>
      <c r="H539" s="1">
        <v>0</v>
      </c>
      <c r="I539" s="1">
        <v>52</v>
      </c>
      <c r="J539" s="1">
        <v>11</v>
      </c>
      <c r="K539" s="1">
        <v>16</v>
      </c>
      <c r="L539" s="1">
        <v>12</v>
      </c>
      <c r="M539" s="1">
        <v>720</v>
      </c>
      <c r="N539" s="1">
        <v>0</v>
      </c>
      <c r="O539" s="1">
        <v>517</v>
      </c>
      <c r="P539" s="1">
        <v>7390</v>
      </c>
      <c r="Q539" s="1">
        <v>9295</v>
      </c>
      <c r="R539" s="1">
        <f t="shared" si="8"/>
        <v>9631</v>
      </c>
    </row>
    <row r="540" spans="1:18" x14ac:dyDescent="0.35">
      <c r="A540" s="2">
        <v>530</v>
      </c>
      <c r="D540" s="1" t="s">
        <v>8</v>
      </c>
      <c r="E540" s="1">
        <v>51</v>
      </c>
      <c r="F540" s="1">
        <v>831</v>
      </c>
      <c r="G540" s="1">
        <v>11</v>
      </c>
      <c r="H540" s="1">
        <v>0</v>
      </c>
      <c r="I540" s="1">
        <v>53</v>
      </c>
      <c r="J540" s="1">
        <v>26</v>
      </c>
      <c r="K540" s="1">
        <v>11</v>
      </c>
      <c r="L540" s="1">
        <v>11</v>
      </c>
      <c r="M540" s="1">
        <v>1361</v>
      </c>
      <c r="N540" s="1">
        <v>9</v>
      </c>
      <c r="O540" s="1">
        <v>568</v>
      </c>
      <c r="P540" s="1">
        <v>6192</v>
      </c>
      <c r="Q540" s="1">
        <v>8558</v>
      </c>
      <c r="R540" s="1">
        <f t="shared" si="8"/>
        <v>9124</v>
      </c>
    </row>
    <row r="541" spans="1:18" x14ac:dyDescent="0.35">
      <c r="A541" s="2">
        <v>531</v>
      </c>
      <c r="D541" s="1" t="s">
        <v>4</v>
      </c>
      <c r="E541" s="1">
        <v>73</v>
      </c>
      <c r="F541" s="1">
        <v>1697</v>
      </c>
      <c r="G541" s="1">
        <v>36</v>
      </c>
      <c r="H541" s="1">
        <v>0</v>
      </c>
      <c r="I541" s="1">
        <v>108</v>
      </c>
      <c r="J541" s="1">
        <v>28</v>
      </c>
      <c r="K541" s="1">
        <v>27</v>
      </c>
      <c r="L541" s="1">
        <v>26</v>
      </c>
      <c r="M541" s="1">
        <v>2079</v>
      </c>
      <c r="N541" s="1">
        <v>9</v>
      </c>
      <c r="O541" s="1">
        <v>1084</v>
      </c>
      <c r="P541" s="1">
        <v>13583</v>
      </c>
      <c r="Q541" s="1">
        <v>17851</v>
      </c>
      <c r="R541" s="1">
        <f t="shared" si="8"/>
        <v>18750</v>
      </c>
    </row>
    <row r="542" spans="1:18" x14ac:dyDescent="0.35">
      <c r="A542" s="2">
        <v>532</v>
      </c>
      <c r="C542" s="1" t="s">
        <v>10</v>
      </c>
      <c r="D542" s="1" t="s">
        <v>7</v>
      </c>
      <c r="E542" s="1">
        <v>1873</v>
      </c>
      <c r="F542" s="1">
        <v>3312</v>
      </c>
      <c r="G542" s="1">
        <v>675</v>
      </c>
      <c r="H542" s="1">
        <v>22</v>
      </c>
      <c r="I542" s="1">
        <v>2105</v>
      </c>
      <c r="J542" s="1">
        <v>1219</v>
      </c>
      <c r="K542" s="1">
        <v>252</v>
      </c>
      <c r="L542" s="1">
        <v>339</v>
      </c>
      <c r="M542" s="1">
        <v>3308</v>
      </c>
      <c r="N542" s="1">
        <v>206</v>
      </c>
      <c r="O542" s="1">
        <v>2963</v>
      </c>
      <c r="P542" s="1">
        <v>26606</v>
      </c>
      <c r="Q542" s="1">
        <v>38667</v>
      </c>
      <c r="R542" s="1">
        <f t="shared" si="8"/>
        <v>42880</v>
      </c>
    </row>
    <row r="543" spans="1:18" x14ac:dyDescent="0.35">
      <c r="A543" s="2">
        <v>533</v>
      </c>
      <c r="D543" s="1" t="s">
        <v>8</v>
      </c>
      <c r="E543" s="1">
        <v>3137</v>
      </c>
      <c r="F543" s="1">
        <v>4536</v>
      </c>
      <c r="G543" s="1">
        <v>1058</v>
      </c>
      <c r="H543" s="1">
        <v>19</v>
      </c>
      <c r="I543" s="1">
        <v>1732</v>
      </c>
      <c r="J543" s="1">
        <v>586</v>
      </c>
      <c r="K543" s="1">
        <v>220</v>
      </c>
      <c r="L543" s="1">
        <v>371</v>
      </c>
      <c r="M543" s="1">
        <v>5470</v>
      </c>
      <c r="N543" s="1">
        <v>209</v>
      </c>
      <c r="O543" s="1">
        <v>4420</v>
      </c>
      <c r="P543" s="1">
        <v>26198</v>
      </c>
      <c r="Q543" s="1">
        <v>41263</v>
      </c>
      <c r="R543" s="1">
        <f t="shared" si="8"/>
        <v>47956</v>
      </c>
    </row>
    <row r="544" spans="1:18" x14ac:dyDescent="0.35">
      <c r="A544" s="2">
        <v>534</v>
      </c>
      <c r="D544" s="1" t="s">
        <v>4</v>
      </c>
      <c r="E544" s="1">
        <v>5012</v>
      </c>
      <c r="F544" s="1">
        <v>7843</v>
      </c>
      <c r="G544" s="1">
        <v>1732</v>
      </c>
      <c r="H544" s="1">
        <v>46</v>
      </c>
      <c r="I544" s="1">
        <v>3834</v>
      </c>
      <c r="J544" s="1">
        <v>1809</v>
      </c>
      <c r="K544" s="1">
        <v>471</v>
      </c>
      <c r="L544" s="1">
        <v>715</v>
      </c>
      <c r="M544" s="1">
        <v>8780</v>
      </c>
      <c r="N544" s="1">
        <v>419</v>
      </c>
      <c r="O544" s="1">
        <v>7386</v>
      </c>
      <c r="P544" s="1">
        <v>52801</v>
      </c>
      <c r="Q544" s="1">
        <v>79931</v>
      </c>
      <c r="R544" s="1">
        <f t="shared" si="8"/>
        <v>90848</v>
      </c>
    </row>
    <row r="545" spans="1:18" x14ac:dyDescent="0.35">
      <c r="A545" s="2">
        <v>535</v>
      </c>
      <c r="C545" s="1" t="s">
        <v>11</v>
      </c>
      <c r="D545" s="1" t="s">
        <v>7</v>
      </c>
      <c r="E545" s="1">
        <v>2663</v>
      </c>
      <c r="F545" s="1">
        <v>1016</v>
      </c>
      <c r="G545" s="1">
        <v>1438</v>
      </c>
      <c r="H545" s="1">
        <v>428</v>
      </c>
      <c r="I545" s="1">
        <v>2479</v>
      </c>
      <c r="J545" s="1">
        <v>2572</v>
      </c>
      <c r="K545" s="1">
        <v>445</v>
      </c>
      <c r="L545" s="1">
        <v>769</v>
      </c>
      <c r="M545" s="1">
        <v>851</v>
      </c>
      <c r="N545" s="1">
        <v>597</v>
      </c>
      <c r="O545" s="1">
        <v>1707</v>
      </c>
      <c r="P545" s="1">
        <v>4026</v>
      </c>
      <c r="Q545" s="1">
        <v>12200</v>
      </c>
      <c r="R545" s="1">
        <f t="shared" si="8"/>
        <v>18991</v>
      </c>
    </row>
    <row r="546" spans="1:18" x14ac:dyDescent="0.35">
      <c r="A546" s="2">
        <v>536</v>
      </c>
      <c r="D546" s="1" t="s">
        <v>8</v>
      </c>
      <c r="E546" s="1">
        <v>5423</v>
      </c>
      <c r="F546" s="1">
        <v>1734</v>
      </c>
      <c r="G546" s="1">
        <v>1432</v>
      </c>
      <c r="H546" s="1">
        <v>736</v>
      </c>
      <c r="I546" s="1">
        <v>2068</v>
      </c>
      <c r="J546" s="1">
        <v>1873</v>
      </c>
      <c r="K546" s="1">
        <v>402</v>
      </c>
      <c r="L546" s="1">
        <v>798</v>
      </c>
      <c r="M546" s="1">
        <v>1481</v>
      </c>
      <c r="N546" s="1">
        <v>490</v>
      </c>
      <c r="O546" s="1">
        <v>2563</v>
      </c>
      <c r="P546" s="1">
        <v>4448</v>
      </c>
      <c r="Q546" s="1">
        <v>14635</v>
      </c>
      <c r="R546" s="1">
        <f t="shared" si="8"/>
        <v>23448</v>
      </c>
    </row>
    <row r="547" spans="1:18" x14ac:dyDescent="0.35">
      <c r="A547" s="2">
        <v>537</v>
      </c>
      <c r="D547" s="1" t="s">
        <v>4</v>
      </c>
      <c r="E547" s="1">
        <v>8083</v>
      </c>
      <c r="F547" s="1">
        <v>2751</v>
      </c>
      <c r="G547" s="1">
        <v>2868</v>
      </c>
      <c r="H547" s="1">
        <v>1164</v>
      </c>
      <c r="I547" s="1">
        <v>4543</v>
      </c>
      <c r="J547" s="1">
        <v>4447</v>
      </c>
      <c r="K547" s="1">
        <v>847</v>
      </c>
      <c r="L547" s="1">
        <v>1568</v>
      </c>
      <c r="M547" s="1">
        <v>2324</v>
      </c>
      <c r="N547" s="1">
        <v>1088</v>
      </c>
      <c r="O547" s="1">
        <v>4269</v>
      </c>
      <c r="P547" s="1">
        <v>8474</v>
      </c>
      <c r="Q547" s="1">
        <v>26834</v>
      </c>
      <c r="R547" s="1">
        <f t="shared" si="8"/>
        <v>42426</v>
      </c>
    </row>
    <row r="548" spans="1:18" x14ac:dyDescent="0.35">
      <c r="A548" s="2">
        <v>538</v>
      </c>
      <c r="C548" s="1" t="s">
        <v>4</v>
      </c>
      <c r="D548" s="1" t="s">
        <v>7</v>
      </c>
      <c r="E548" s="1">
        <v>4566</v>
      </c>
      <c r="F548" s="1">
        <v>6315</v>
      </c>
      <c r="G548" s="1">
        <v>2150</v>
      </c>
      <c r="H548" s="1">
        <v>447</v>
      </c>
      <c r="I548" s="1">
        <v>4666</v>
      </c>
      <c r="J548" s="1">
        <v>3832</v>
      </c>
      <c r="K548" s="1">
        <v>727</v>
      </c>
      <c r="L548" s="1">
        <v>1139</v>
      </c>
      <c r="M548" s="1">
        <v>5190</v>
      </c>
      <c r="N548" s="1">
        <v>812</v>
      </c>
      <c r="O548" s="1">
        <v>5932</v>
      </c>
      <c r="P548" s="1">
        <v>49263</v>
      </c>
      <c r="Q548" s="1">
        <v>73423</v>
      </c>
      <c r="R548" s="1">
        <f t="shared" si="8"/>
        <v>85039</v>
      </c>
    </row>
    <row r="549" spans="1:18" x14ac:dyDescent="0.35">
      <c r="A549" s="2">
        <v>539</v>
      </c>
      <c r="D549" s="1" t="s">
        <v>8</v>
      </c>
      <c r="E549" s="1">
        <v>8621</v>
      </c>
      <c r="F549" s="1">
        <v>7795</v>
      </c>
      <c r="G549" s="1">
        <v>2513</v>
      </c>
      <c r="H549" s="1">
        <v>764</v>
      </c>
      <c r="I549" s="1">
        <v>3869</v>
      </c>
      <c r="J549" s="1">
        <v>2495</v>
      </c>
      <c r="K549" s="1">
        <v>633</v>
      </c>
      <c r="L549" s="1">
        <v>1193</v>
      </c>
      <c r="M549" s="1">
        <v>8583</v>
      </c>
      <c r="N549" s="1">
        <v>711</v>
      </c>
      <c r="O549" s="1">
        <v>7992</v>
      </c>
      <c r="P549" s="1">
        <v>47796</v>
      </c>
      <c r="Q549" s="1">
        <v>76737</v>
      </c>
      <c r="R549" s="1">
        <f t="shared" si="8"/>
        <v>92965</v>
      </c>
    </row>
    <row r="550" spans="1:18" x14ac:dyDescent="0.35">
      <c r="A550" s="2">
        <v>540</v>
      </c>
      <c r="D550" s="1" t="s">
        <v>4</v>
      </c>
      <c r="E550" s="1">
        <v>13186</v>
      </c>
      <c r="F550" s="1">
        <v>14105</v>
      </c>
      <c r="G550" s="1">
        <v>4662</v>
      </c>
      <c r="H550" s="1">
        <v>1208</v>
      </c>
      <c r="I550" s="1">
        <v>8534</v>
      </c>
      <c r="J550" s="1">
        <v>6326</v>
      </c>
      <c r="K550" s="1">
        <v>1358</v>
      </c>
      <c r="L550" s="1">
        <v>2331</v>
      </c>
      <c r="M550" s="1">
        <v>13778</v>
      </c>
      <c r="N550" s="1">
        <v>1522</v>
      </c>
      <c r="O550" s="1">
        <v>13923</v>
      </c>
      <c r="P550" s="1">
        <v>97061</v>
      </c>
      <c r="Q550" s="1">
        <v>150161</v>
      </c>
      <c r="R550" s="1">
        <f t="shared" si="8"/>
        <v>177994</v>
      </c>
    </row>
    <row r="551" spans="1:18" x14ac:dyDescent="0.35">
      <c r="A551" s="2">
        <v>541</v>
      </c>
      <c r="B551" s="1" t="s">
        <v>47</v>
      </c>
      <c r="C551" s="1" t="s">
        <v>6</v>
      </c>
      <c r="D551" s="1" t="s">
        <v>7</v>
      </c>
      <c r="E551" s="1">
        <v>7</v>
      </c>
      <c r="F551" s="1">
        <v>706</v>
      </c>
      <c r="G551" s="1">
        <v>3</v>
      </c>
      <c r="H551" s="1">
        <v>0</v>
      </c>
      <c r="I551" s="1">
        <v>16</v>
      </c>
      <c r="J551" s="1">
        <v>16</v>
      </c>
      <c r="K551" s="1">
        <v>9</v>
      </c>
      <c r="L551" s="1">
        <v>11</v>
      </c>
      <c r="M551" s="1">
        <v>251</v>
      </c>
      <c r="N551" s="1">
        <v>7</v>
      </c>
      <c r="O551" s="1">
        <v>430</v>
      </c>
      <c r="P551" s="1">
        <v>4973</v>
      </c>
      <c r="Q551" s="1">
        <v>6221</v>
      </c>
      <c r="R551" s="1">
        <f t="shared" si="8"/>
        <v>6429</v>
      </c>
    </row>
    <row r="552" spans="1:18" x14ac:dyDescent="0.35">
      <c r="A552" s="2">
        <v>542</v>
      </c>
      <c r="D552" s="1" t="s">
        <v>8</v>
      </c>
      <c r="E552" s="1">
        <v>4</v>
      </c>
      <c r="F552" s="1">
        <v>507</v>
      </c>
      <c r="G552" s="1">
        <v>3</v>
      </c>
      <c r="H552" s="1">
        <v>0</v>
      </c>
      <c r="I552" s="1">
        <v>9</v>
      </c>
      <c r="J552" s="1">
        <v>14</v>
      </c>
      <c r="K552" s="1">
        <v>5</v>
      </c>
      <c r="L552" s="1">
        <v>8</v>
      </c>
      <c r="M552" s="1">
        <v>209</v>
      </c>
      <c r="N552" s="1">
        <v>4</v>
      </c>
      <c r="O552" s="1">
        <v>273</v>
      </c>
      <c r="P552" s="1">
        <v>4928</v>
      </c>
      <c r="Q552" s="1">
        <v>5836</v>
      </c>
      <c r="R552" s="1">
        <f t="shared" si="8"/>
        <v>5964</v>
      </c>
    </row>
    <row r="553" spans="1:18" x14ac:dyDescent="0.35">
      <c r="A553" s="2">
        <v>543</v>
      </c>
      <c r="D553" s="1" t="s">
        <v>4</v>
      </c>
      <c r="E553" s="1">
        <v>18</v>
      </c>
      <c r="F553" s="1">
        <v>1218</v>
      </c>
      <c r="G553" s="1">
        <v>7</v>
      </c>
      <c r="H553" s="1">
        <v>0</v>
      </c>
      <c r="I553" s="1">
        <v>23</v>
      </c>
      <c r="J553" s="1">
        <v>28</v>
      </c>
      <c r="K553" s="1">
        <v>13</v>
      </c>
      <c r="L553" s="1">
        <v>18</v>
      </c>
      <c r="M553" s="1">
        <v>455</v>
      </c>
      <c r="N553" s="1">
        <v>9</v>
      </c>
      <c r="O553" s="1">
        <v>707</v>
      </c>
      <c r="P553" s="1">
        <v>9896</v>
      </c>
      <c r="Q553" s="1">
        <v>12061</v>
      </c>
      <c r="R553" s="1">
        <f t="shared" si="8"/>
        <v>12392</v>
      </c>
    </row>
    <row r="554" spans="1:18" x14ac:dyDescent="0.35">
      <c r="A554" s="2">
        <v>544</v>
      </c>
      <c r="C554" s="1" t="s">
        <v>9</v>
      </c>
      <c r="D554" s="1" t="s">
        <v>7</v>
      </c>
      <c r="E554" s="1">
        <v>23</v>
      </c>
      <c r="F554" s="1">
        <v>466</v>
      </c>
      <c r="G554" s="1">
        <v>9</v>
      </c>
      <c r="H554" s="1">
        <v>3</v>
      </c>
      <c r="I554" s="1">
        <v>40</v>
      </c>
      <c r="J554" s="1">
        <v>16</v>
      </c>
      <c r="K554" s="1">
        <v>3</v>
      </c>
      <c r="L554" s="1">
        <v>13</v>
      </c>
      <c r="M554" s="1">
        <v>476</v>
      </c>
      <c r="N554" s="1">
        <v>6</v>
      </c>
      <c r="O554" s="1">
        <v>255</v>
      </c>
      <c r="P554" s="1">
        <v>2856</v>
      </c>
      <c r="Q554" s="1">
        <v>3896</v>
      </c>
      <c r="R554" s="1">
        <f t="shared" si="8"/>
        <v>4166</v>
      </c>
    </row>
    <row r="555" spans="1:18" x14ac:dyDescent="0.35">
      <c r="A555" s="2">
        <v>545</v>
      </c>
      <c r="D555" s="1" t="s">
        <v>8</v>
      </c>
      <c r="E555" s="1">
        <v>34</v>
      </c>
      <c r="F555" s="1">
        <v>544</v>
      </c>
      <c r="G555" s="1">
        <v>8</v>
      </c>
      <c r="H555" s="1">
        <v>0</v>
      </c>
      <c r="I555" s="1">
        <v>34</v>
      </c>
      <c r="J555" s="1">
        <v>19</v>
      </c>
      <c r="K555" s="1">
        <v>9</v>
      </c>
      <c r="L555" s="1">
        <v>10</v>
      </c>
      <c r="M555" s="1">
        <v>816</v>
      </c>
      <c r="N555" s="1">
        <v>3</v>
      </c>
      <c r="O555" s="1">
        <v>305</v>
      </c>
      <c r="P555" s="1">
        <v>2457</v>
      </c>
      <c r="Q555" s="1">
        <v>3788</v>
      </c>
      <c r="R555" s="1">
        <f t="shared" si="8"/>
        <v>4239</v>
      </c>
    </row>
    <row r="556" spans="1:18" x14ac:dyDescent="0.35">
      <c r="A556" s="2">
        <v>546</v>
      </c>
      <c r="D556" s="1" t="s">
        <v>4</v>
      </c>
      <c r="E556" s="1">
        <v>61</v>
      </c>
      <c r="F556" s="1">
        <v>1008</v>
      </c>
      <c r="G556" s="1">
        <v>15</v>
      </c>
      <c r="H556" s="1">
        <v>3</v>
      </c>
      <c r="I556" s="1">
        <v>73</v>
      </c>
      <c r="J556" s="1">
        <v>37</v>
      </c>
      <c r="K556" s="1">
        <v>19</v>
      </c>
      <c r="L556" s="1">
        <v>20</v>
      </c>
      <c r="M556" s="1">
        <v>1293</v>
      </c>
      <c r="N556" s="1">
        <v>13</v>
      </c>
      <c r="O556" s="1">
        <v>558</v>
      </c>
      <c r="P556" s="1">
        <v>5306</v>
      </c>
      <c r="Q556" s="1">
        <v>7686</v>
      </c>
      <c r="R556" s="1">
        <f t="shared" si="8"/>
        <v>8406</v>
      </c>
    </row>
    <row r="557" spans="1:18" x14ac:dyDescent="0.35">
      <c r="A557" s="2">
        <v>547</v>
      </c>
      <c r="C557" s="1" t="s">
        <v>10</v>
      </c>
      <c r="D557" s="1" t="s">
        <v>7</v>
      </c>
      <c r="E557" s="1">
        <v>1459</v>
      </c>
      <c r="F557" s="1">
        <v>1779</v>
      </c>
      <c r="G557" s="1">
        <v>372</v>
      </c>
      <c r="H557" s="1">
        <v>17</v>
      </c>
      <c r="I557" s="1">
        <v>1080</v>
      </c>
      <c r="J557" s="1">
        <v>750</v>
      </c>
      <c r="K557" s="1">
        <v>153</v>
      </c>
      <c r="L557" s="1">
        <v>386</v>
      </c>
      <c r="M557" s="1">
        <v>2314</v>
      </c>
      <c r="N557" s="1">
        <v>161</v>
      </c>
      <c r="O557" s="1">
        <v>1642</v>
      </c>
      <c r="P557" s="1">
        <v>10015</v>
      </c>
      <c r="Q557" s="1">
        <v>16714</v>
      </c>
      <c r="R557" s="1">
        <f t="shared" si="8"/>
        <v>20128</v>
      </c>
    </row>
    <row r="558" spans="1:18" x14ac:dyDescent="0.35">
      <c r="A558" s="2">
        <v>548</v>
      </c>
      <c r="D558" s="1" t="s">
        <v>8</v>
      </c>
      <c r="E558" s="1">
        <v>2439</v>
      </c>
      <c r="F558" s="1">
        <v>2755</v>
      </c>
      <c r="G558" s="1">
        <v>528</v>
      </c>
      <c r="H558" s="1">
        <v>25</v>
      </c>
      <c r="I558" s="1">
        <v>1036</v>
      </c>
      <c r="J558" s="1">
        <v>491</v>
      </c>
      <c r="K558" s="1">
        <v>181</v>
      </c>
      <c r="L558" s="1">
        <v>495</v>
      </c>
      <c r="M558" s="1">
        <v>3811</v>
      </c>
      <c r="N558" s="1">
        <v>157</v>
      </c>
      <c r="O558" s="1">
        <v>2392</v>
      </c>
      <c r="P558" s="1">
        <v>9492</v>
      </c>
      <c r="Q558" s="1">
        <v>18142</v>
      </c>
      <c r="R558" s="1">
        <f t="shared" si="8"/>
        <v>23802</v>
      </c>
    </row>
    <row r="559" spans="1:18" x14ac:dyDescent="0.35">
      <c r="A559" s="2">
        <v>549</v>
      </c>
      <c r="D559" s="1" t="s">
        <v>4</v>
      </c>
      <c r="E559" s="1">
        <v>3893</v>
      </c>
      <c r="F559" s="1">
        <v>4539</v>
      </c>
      <c r="G559" s="1">
        <v>901</v>
      </c>
      <c r="H559" s="1">
        <v>41</v>
      </c>
      <c r="I559" s="1">
        <v>2117</v>
      </c>
      <c r="J559" s="1">
        <v>1240</v>
      </c>
      <c r="K559" s="1">
        <v>338</v>
      </c>
      <c r="L559" s="1">
        <v>882</v>
      </c>
      <c r="M559" s="1">
        <v>6130</v>
      </c>
      <c r="N559" s="1">
        <v>325</v>
      </c>
      <c r="O559" s="1">
        <v>4032</v>
      </c>
      <c r="P559" s="1">
        <v>19509</v>
      </c>
      <c r="Q559" s="1">
        <v>34859</v>
      </c>
      <c r="R559" s="1">
        <f t="shared" si="8"/>
        <v>43947</v>
      </c>
    </row>
    <row r="560" spans="1:18" x14ac:dyDescent="0.35">
      <c r="A560" s="2">
        <v>550</v>
      </c>
      <c r="C560" s="1" t="s">
        <v>11</v>
      </c>
      <c r="D560" s="1" t="s">
        <v>7</v>
      </c>
      <c r="E560" s="1">
        <v>1991</v>
      </c>
      <c r="F560" s="1">
        <v>597</v>
      </c>
      <c r="G560" s="1">
        <v>885</v>
      </c>
      <c r="H560" s="1">
        <v>225</v>
      </c>
      <c r="I560" s="1">
        <v>1511</v>
      </c>
      <c r="J560" s="1">
        <v>1671</v>
      </c>
      <c r="K560" s="1">
        <v>358</v>
      </c>
      <c r="L560" s="1">
        <v>711</v>
      </c>
      <c r="M560" s="1">
        <v>623</v>
      </c>
      <c r="N560" s="1">
        <v>366</v>
      </c>
      <c r="O560" s="1">
        <v>882</v>
      </c>
      <c r="P560" s="1">
        <v>1987</v>
      </c>
      <c r="Q560" s="1">
        <v>6945</v>
      </c>
      <c r="R560" s="1">
        <f t="shared" si="8"/>
        <v>11807</v>
      </c>
    </row>
    <row r="561" spans="1:18" x14ac:dyDescent="0.35">
      <c r="A561" s="2">
        <v>551</v>
      </c>
      <c r="D561" s="1" t="s">
        <v>8</v>
      </c>
      <c r="E561" s="1">
        <v>3498</v>
      </c>
      <c r="F561" s="1">
        <v>1050</v>
      </c>
      <c r="G561" s="1">
        <v>794</v>
      </c>
      <c r="H561" s="1">
        <v>302</v>
      </c>
      <c r="I561" s="1">
        <v>1277</v>
      </c>
      <c r="J561" s="1">
        <v>1277</v>
      </c>
      <c r="K561" s="1">
        <v>319</v>
      </c>
      <c r="L561" s="1">
        <v>743</v>
      </c>
      <c r="M561" s="1">
        <v>894</v>
      </c>
      <c r="N561" s="1">
        <v>318</v>
      </c>
      <c r="O561" s="1">
        <v>1200</v>
      </c>
      <c r="P561" s="1">
        <v>1948</v>
      </c>
      <c r="Q561" s="1">
        <v>7742</v>
      </c>
      <c r="R561" s="1">
        <f t="shared" si="8"/>
        <v>13620</v>
      </c>
    </row>
    <row r="562" spans="1:18" x14ac:dyDescent="0.35">
      <c r="A562" s="2">
        <v>552</v>
      </c>
      <c r="D562" s="1" t="s">
        <v>4</v>
      </c>
      <c r="E562" s="1">
        <v>5486</v>
      </c>
      <c r="F562" s="1">
        <v>1642</v>
      </c>
      <c r="G562" s="1">
        <v>1681</v>
      </c>
      <c r="H562" s="1">
        <v>527</v>
      </c>
      <c r="I562" s="1">
        <v>2789</v>
      </c>
      <c r="J562" s="1">
        <v>2954</v>
      </c>
      <c r="K562" s="1">
        <v>676</v>
      </c>
      <c r="L562" s="1">
        <v>1457</v>
      </c>
      <c r="M562" s="1">
        <v>1523</v>
      </c>
      <c r="N562" s="1">
        <v>684</v>
      </c>
      <c r="O562" s="1">
        <v>2086</v>
      </c>
      <c r="P562" s="1">
        <v>3936</v>
      </c>
      <c r="Q562" s="1">
        <v>14682</v>
      </c>
      <c r="R562" s="1">
        <f t="shared" si="8"/>
        <v>25441</v>
      </c>
    </row>
    <row r="563" spans="1:18" x14ac:dyDescent="0.35">
      <c r="A563" s="2">
        <v>553</v>
      </c>
      <c r="C563" s="1" t="s">
        <v>4</v>
      </c>
      <c r="D563" s="1" t="s">
        <v>7</v>
      </c>
      <c r="E563" s="1">
        <v>3474</v>
      </c>
      <c r="F563" s="1">
        <v>3551</v>
      </c>
      <c r="G563" s="1">
        <v>1268</v>
      </c>
      <c r="H563" s="1">
        <v>243</v>
      </c>
      <c r="I563" s="1">
        <v>2643</v>
      </c>
      <c r="J563" s="1">
        <v>2457</v>
      </c>
      <c r="K563" s="1">
        <v>522</v>
      </c>
      <c r="L563" s="1">
        <v>1126</v>
      </c>
      <c r="M563" s="1">
        <v>3667</v>
      </c>
      <c r="N563" s="1">
        <v>542</v>
      </c>
      <c r="O563" s="1">
        <v>3213</v>
      </c>
      <c r="P563" s="1">
        <v>19826</v>
      </c>
      <c r="Q563" s="1">
        <v>33780</v>
      </c>
      <c r="R563" s="1">
        <f t="shared" si="8"/>
        <v>42532</v>
      </c>
    </row>
    <row r="564" spans="1:18" x14ac:dyDescent="0.35">
      <c r="A564" s="2">
        <v>554</v>
      </c>
      <c r="D564" s="1" t="s">
        <v>8</v>
      </c>
      <c r="E564" s="1">
        <v>5978</v>
      </c>
      <c r="F564" s="1">
        <v>4857</v>
      </c>
      <c r="G564" s="1">
        <v>1338</v>
      </c>
      <c r="H564" s="1">
        <v>330</v>
      </c>
      <c r="I564" s="1">
        <v>2358</v>
      </c>
      <c r="J564" s="1">
        <v>1802</v>
      </c>
      <c r="K564" s="1">
        <v>519</v>
      </c>
      <c r="L564" s="1">
        <v>1261</v>
      </c>
      <c r="M564" s="1">
        <v>5727</v>
      </c>
      <c r="N564" s="1">
        <v>490</v>
      </c>
      <c r="O564" s="1">
        <v>4172</v>
      </c>
      <c r="P564" s="1">
        <v>18822</v>
      </c>
      <c r="Q564" s="1">
        <v>35506</v>
      </c>
      <c r="R564" s="1">
        <f t="shared" si="8"/>
        <v>47654</v>
      </c>
    </row>
    <row r="565" spans="1:18" x14ac:dyDescent="0.35">
      <c r="A565" s="2">
        <v>555</v>
      </c>
      <c r="D565" s="1" t="s">
        <v>4</v>
      </c>
      <c r="E565" s="1">
        <v>9456</v>
      </c>
      <c r="F565" s="1">
        <v>8404</v>
      </c>
      <c r="G565" s="1">
        <v>2609</v>
      </c>
      <c r="H565" s="1">
        <v>576</v>
      </c>
      <c r="I565" s="1">
        <v>5003</v>
      </c>
      <c r="J565" s="1">
        <v>4254</v>
      </c>
      <c r="K565" s="1">
        <v>1045</v>
      </c>
      <c r="L565" s="1">
        <v>2382</v>
      </c>
      <c r="M565" s="1">
        <v>9396</v>
      </c>
      <c r="N565" s="1">
        <v>1029</v>
      </c>
      <c r="O565" s="1">
        <v>7380</v>
      </c>
      <c r="P565" s="1">
        <v>38655</v>
      </c>
      <c r="Q565" s="1">
        <v>69286</v>
      </c>
      <c r="R565" s="1">
        <f t="shared" si="8"/>
        <v>90189</v>
      </c>
    </row>
    <row r="566" spans="1:18" x14ac:dyDescent="0.35">
      <c r="A566" s="2">
        <v>556</v>
      </c>
      <c r="B566" s="1" t="s">
        <v>48</v>
      </c>
      <c r="C566" s="1" t="s">
        <v>6</v>
      </c>
      <c r="D566" s="1" t="s">
        <v>7</v>
      </c>
      <c r="E566" s="1">
        <v>3</v>
      </c>
      <c r="F566" s="1">
        <v>50</v>
      </c>
      <c r="G566" s="1">
        <v>0</v>
      </c>
      <c r="H566" s="1">
        <v>0</v>
      </c>
      <c r="I566" s="1">
        <v>3</v>
      </c>
      <c r="J566" s="1">
        <v>0</v>
      </c>
      <c r="K566" s="1">
        <v>0</v>
      </c>
      <c r="L566" s="1">
        <v>0</v>
      </c>
      <c r="M566" s="1">
        <v>9</v>
      </c>
      <c r="N566" s="1">
        <v>0</v>
      </c>
      <c r="O566" s="1">
        <v>18</v>
      </c>
      <c r="P566" s="1">
        <v>422</v>
      </c>
      <c r="Q566" s="1">
        <v>502</v>
      </c>
      <c r="R566" s="1">
        <f t="shared" si="8"/>
        <v>505</v>
      </c>
    </row>
    <row r="567" spans="1:18" x14ac:dyDescent="0.35">
      <c r="A567" s="2">
        <v>557</v>
      </c>
      <c r="D567" s="1" t="s">
        <v>8</v>
      </c>
      <c r="E567" s="1">
        <v>0</v>
      </c>
      <c r="F567" s="1">
        <v>35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12</v>
      </c>
      <c r="N567" s="1">
        <v>0</v>
      </c>
      <c r="O567" s="1">
        <v>25</v>
      </c>
      <c r="P567" s="1">
        <v>459</v>
      </c>
      <c r="Q567" s="1">
        <v>525</v>
      </c>
      <c r="R567" s="1">
        <f t="shared" si="8"/>
        <v>531</v>
      </c>
    </row>
    <row r="568" spans="1:18" x14ac:dyDescent="0.35">
      <c r="A568" s="2">
        <v>558</v>
      </c>
      <c r="D568" s="1" t="s">
        <v>4</v>
      </c>
      <c r="E568" s="1">
        <v>3</v>
      </c>
      <c r="F568" s="1">
        <v>84</v>
      </c>
      <c r="G568" s="1">
        <v>0</v>
      </c>
      <c r="H568" s="1">
        <v>0</v>
      </c>
      <c r="I568" s="1">
        <v>3</v>
      </c>
      <c r="J568" s="1">
        <v>0</v>
      </c>
      <c r="K568" s="1">
        <v>3</v>
      </c>
      <c r="L568" s="1">
        <v>0</v>
      </c>
      <c r="M568" s="1">
        <v>20</v>
      </c>
      <c r="N568" s="1">
        <v>0</v>
      </c>
      <c r="O568" s="1">
        <v>48</v>
      </c>
      <c r="P568" s="1">
        <v>881</v>
      </c>
      <c r="Q568" s="1">
        <v>1022</v>
      </c>
      <c r="R568" s="1">
        <f t="shared" si="8"/>
        <v>1042</v>
      </c>
    </row>
    <row r="569" spans="1:18" x14ac:dyDescent="0.35">
      <c r="A569" s="2">
        <v>559</v>
      </c>
      <c r="C569" s="1" t="s">
        <v>9</v>
      </c>
      <c r="D569" s="1" t="s">
        <v>7</v>
      </c>
      <c r="E569" s="1">
        <v>0</v>
      </c>
      <c r="F569" s="1">
        <v>28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30</v>
      </c>
      <c r="N569" s="1">
        <v>0</v>
      </c>
      <c r="O569" s="1">
        <v>21</v>
      </c>
      <c r="P569" s="1">
        <v>217</v>
      </c>
      <c r="Q569" s="1">
        <v>283</v>
      </c>
      <c r="R569" s="1">
        <f t="shared" si="8"/>
        <v>296</v>
      </c>
    </row>
    <row r="570" spans="1:18" x14ac:dyDescent="0.35">
      <c r="A570" s="2">
        <v>560</v>
      </c>
      <c r="D570" s="1" t="s">
        <v>8</v>
      </c>
      <c r="E570" s="1">
        <v>3</v>
      </c>
      <c r="F570" s="1">
        <v>29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43</v>
      </c>
      <c r="N570" s="1">
        <v>0</v>
      </c>
      <c r="O570" s="1">
        <v>16</v>
      </c>
      <c r="P570" s="1">
        <v>202</v>
      </c>
      <c r="Q570" s="1">
        <v>289</v>
      </c>
      <c r="R570" s="1">
        <f t="shared" si="8"/>
        <v>293</v>
      </c>
    </row>
    <row r="571" spans="1:18" x14ac:dyDescent="0.35">
      <c r="A571" s="2">
        <v>561</v>
      </c>
      <c r="D571" s="1" t="s">
        <v>4</v>
      </c>
      <c r="E571" s="1">
        <v>4</v>
      </c>
      <c r="F571" s="1">
        <v>59</v>
      </c>
      <c r="G571" s="1">
        <v>0</v>
      </c>
      <c r="H571" s="1">
        <v>0</v>
      </c>
      <c r="I571" s="1">
        <v>5</v>
      </c>
      <c r="J571" s="1">
        <v>0</v>
      </c>
      <c r="K571" s="1">
        <v>0</v>
      </c>
      <c r="L571" s="1">
        <v>0</v>
      </c>
      <c r="M571" s="1">
        <v>81</v>
      </c>
      <c r="N571" s="1">
        <v>0</v>
      </c>
      <c r="O571" s="1">
        <v>39</v>
      </c>
      <c r="P571" s="1">
        <v>421</v>
      </c>
      <c r="Q571" s="1">
        <v>573</v>
      </c>
      <c r="R571" s="1">
        <f t="shared" si="8"/>
        <v>609</v>
      </c>
    </row>
    <row r="572" spans="1:18" x14ac:dyDescent="0.35">
      <c r="A572" s="2">
        <v>562</v>
      </c>
      <c r="C572" s="1" t="s">
        <v>10</v>
      </c>
      <c r="D572" s="1" t="s">
        <v>7</v>
      </c>
      <c r="E572" s="1">
        <v>196</v>
      </c>
      <c r="F572" s="1">
        <v>171</v>
      </c>
      <c r="G572" s="1">
        <v>41</v>
      </c>
      <c r="H572" s="1">
        <v>3</v>
      </c>
      <c r="I572" s="1">
        <v>103</v>
      </c>
      <c r="J572" s="1">
        <v>92</v>
      </c>
      <c r="K572" s="1">
        <v>20</v>
      </c>
      <c r="L572" s="1">
        <v>59</v>
      </c>
      <c r="M572" s="1">
        <v>237</v>
      </c>
      <c r="N572" s="1">
        <v>15</v>
      </c>
      <c r="O572" s="1">
        <v>173</v>
      </c>
      <c r="P572" s="1">
        <v>921</v>
      </c>
      <c r="Q572" s="1">
        <v>1621</v>
      </c>
      <c r="R572" s="1">
        <f t="shared" si="8"/>
        <v>2031</v>
      </c>
    </row>
    <row r="573" spans="1:18" x14ac:dyDescent="0.35">
      <c r="A573" s="2">
        <v>563</v>
      </c>
      <c r="D573" s="1" t="s">
        <v>8</v>
      </c>
      <c r="E573" s="1">
        <v>247</v>
      </c>
      <c r="F573" s="1">
        <v>244</v>
      </c>
      <c r="G573" s="1">
        <v>49</v>
      </c>
      <c r="H573" s="1">
        <v>0</v>
      </c>
      <c r="I573" s="1">
        <v>83</v>
      </c>
      <c r="J573" s="1">
        <v>49</v>
      </c>
      <c r="K573" s="1">
        <v>17</v>
      </c>
      <c r="L573" s="1">
        <v>48</v>
      </c>
      <c r="M573" s="1">
        <v>309</v>
      </c>
      <c r="N573" s="1">
        <v>16</v>
      </c>
      <c r="O573" s="1">
        <v>193</v>
      </c>
      <c r="P573" s="1">
        <v>852</v>
      </c>
      <c r="Q573" s="1">
        <v>1609</v>
      </c>
      <c r="R573" s="1">
        <f t="shared" si="8"/>
        <v>2107</v>
      </c>
    </row>
    <row r="574" spans="1:18" x14ac:dyDescent="0.35">
      <c r="A574" s="2">
        <v>564</v>
      </c>
      <c r="D574" s="1" t="s">
        <v>4</v>
      </c>
      <c r="E574" s="1">
        <v>442</v>
      </c>
      <c r="F574" s="1">
        <v>418</v>
      </c>
      <c r="G574" s="1">
        <v>89</v>
      </c>
      <c r="H574" s="1">
        <v>3</v>
      </c>
      <c r="I574" s="1">
        <v>191</v>
      </c>
      <c r="J574" s="1">
        <v>138</v>
      </c>
      <c r="K574" s="1">
        <v>37</v>
      </c>
      <c r="L574" s="1">
        <v>109</v>
      </c>
      <c r="M574" s="1">
        <v>547</v>
      </c>
      <c r="N574" s="1">
        <v>34</v>
      </c>
      <c r="O574" s="1">
        <v>366</v>
      </c>
      <c r="P574" s="1">
        <v>1774</v>
      </c>
      <c r="Q574" s="1">
        <v>3224</v>
      </c>
      <c r="R574" s="1">
        <f t="shared" si="8"/>
        <v>4148</v>
      </c>
    </row>
    <row r="575" spans="1:18" x14ac:dyDescent="0.35">
      <c r="A575" s="2">
        <v>565</v>
      </c>
      <c r="C575" s="1" t="s">
        <v>11</v>
      </c>
      <c r="D575" s="1" t="s">
        <v>7</v>
      </c>
      <c r="E575" s="1">
        <v>315</v>
      </c>
      <c r="F575" s="1">
        <v>83</v>
      </c>
      <c r="G575" s="1">
        <v>134</v>
      </c>
      <c r="H575" s="1">
        <v>23</v>
      </c>
      <c r="I575" s="1">
        <v>176</v>
      </c>
      <c r="J575" s="1">
        <v>213</v>
      </c>
      <c r="K575" s="1">
        <v>34</v>
      </c>
      <c r="L575" s="1">
        <v>94</v>
      </c>
      <c r="M575" s="1">
        <v>85</v>
      </c>
      <c r="N575" s="1">
        <v>35</v>
      </c>
      <c r="O575" s="1">
        <v>101</v>
      </c>
      <c r="P575" s="1">
        <v>333</v>
      </c>
      <c r="Q575" s="1">
        <v>1007</v>
      </c>
      <c r="R575" s="1">
        <f t="shared" si="8"/>
        <v>1626</v>
      </c>
    </row>
    <row r="576" spans="1:18" x14ac:dyDescent="0.35">
      <c r="A576" s="2">
        <v>566</v>
      </c>
      <c r="D576" s="1" t="s">
        <v>8</v>
      </c>
      <c r="E576" s="1">
        <v>379</v>
      </c>
      <c r="F576" s="1">
        <v>116</v>
      </c>
      <c r="G576" s="1">
        <v>99</v>
      </c>
      <c r="H576" s="1">
        <v>35</v>
      </c>
      <c r="I576" s="1">
        <v>114</v>
      </c>
      <c r="J576" s="1">
        <v>136</v>
      </c>
      <c r="K576" s="1">
        <v>23</v>
      </c>
      <c r="L576" s="1">
        <v>69</v>
      </c>
      <c r="M576" s="1">
        <v>98</v>
      </c>
      <c r="N576" s="1">
        <v>29</v>
      </c>
      <c r="O576" s="1">
        <v>106</v>
      </c>
      <c r="P576" s="1">
        <v>294</v>
      </c>
      <c r="Q576" s="1">
        <v>925</v>
      </c>
      <c r="R576" s="1">
        <f t="shared" si="8"/>
        <v>1498</v>
      </c>
    </row>
    <row r="577" spans="1:18" x14ac:dyDescent="0.35">
      <c r="A577" s="2">
        <v>567</v>
      </c>
      <c r="D577" s="1" t="s">
        <v>4</v>
      </c>
      <c r="E577" s="1">
        <v>695</v>
      </c>
      <c r="F577" s="1">
        <v>204</v>
      </c>
      <c r="G577" s="1">
        <v>231</v>
      </c>
      <c r="H577" s="1">
        <v>57</v>
      </c>
      <c r="I577" s="1">
        <v>291</v>
      </c>
      <c r="J577" s="1">
        <v>353</v>
      </c>
      <c r="K577" s="1">
        <v>57</v>
      </c>
      <c r="L577" s="1">
        <v>169</v>
      </c>
      <c r="M577" s="1">
        <v>174</v>
      </c>
      <c r="N577" s="1">
        <v>62</v>
      </c>
      <c r="O577" s="1">
        <v>209</v>
      </c>
      <c r="P577" s="1">
        <v>628</v>
      </c>
      <c r="Q577" s="1">
        <v>1938</v>
      </c>
      <c r="R577" s="1">
        <f t="shared" si="8"/>
        <v>3130</v>
      </c>
    </row>
    <row r="578" spans="1:18" x14ac:dyDescent="0.35">
      <c r="A578" s="2">
        <v>568</v>
      </c>
      <c r="C578" s="1" t="s">
        <v>4</v>
      </c>
      <c r="D578" s="1" t="s">
        <v>7</v>
      </c>
      <c r="E578" s="1">
        <v>515</v>
      </c>
      <c r="F578" s="1">
        <v>337</v>
      </c>
      <c r="G578" s="1">
        <v>183</v>
      </c>
      <c r="H578" s="1">
        <v>25</v>
      </c>
      <c r="I578" s="1">
        <v>283</v>
      </c>
      <c r="J578" s="1">
        <v>309</v>
      </c>
      <c r="K578" s="1">
        <v>51</v>
      </c>
      <c r="L578" s="1">
        <v>155</v>
      </c>
      <c r="M578" s="1">
        <v>360</v>
      </c>
      <c r="N578" s="1">
        <v>48</v>
      </c>
      <c r="O578" s="1">
        <v>317</v>
      </c>
      <c r="P578" s="1">
        <v>1900</v>
      </c>
      <c r="Q578" s="1">
        <v>3414</v>
      </c>
      <c r="R578" s="1">
        <f t="shared" si="8"/>
        <v>4483</v>
      </c>
    </row>
    <row r="579" spans="1:18" x14ac:dyDescent="0.35">
      <c r="A579" s="2">
        <v>569</v>
      </c>
      <c r="D579" s="1" t="s">
        <v>8</v>
      </c>
      <c r="E579" s="1">
        <v>631</v>
      </c>
      <c r="F579" s="1">
        <v>428</v>
      </c>
      <c r="G579" s="1">
        <v>148</v>
      </c>
      <c r="H579" s="1">
        <v>35</v>
      </c>
      <c r="I579" s="1">
        <v>201</v>
      </c>
      <c r="J579" s="1">
        <v>185</v>
      </c>
      <c r="K579" s="1">
        <v>44</v>
      </c>
      <c r="L579" s="1">
        <v>124</v>
      </c>
      <c r="M579" s="1">
        <v>461</v>
      </c>
      <c r="N579" s="1">
        <v>41</v>
      </c>
      <c r="O579" s="1">
        <v>341</v>
      </c>
      <c r="P579" s="1">
        <v>1809</v>
      </c>
      <c r="Q579" s="1">
        <v>3343</v>
      </c>
      <c r="R579" s="1">
        <f t="shared" si="8"/>
        <v>4448</v>
      </c>
    </row>
    <row r="580" spans="1:18" x14ac:dyDescent="0.35">
      <c r="A580" s="2">
        <v>570</v>
      </c>
      <c r="D580" s="1" t="s">
        <v>4</v>
      </c>
      <c r="E580" s="1">
        <v>1150</v>
      </c>
      <c r="F580" s="1">
        <v>768</v>
      </c>
      <c r="G580" s="1">
        <v>326</v>
      </c>
      <c r="H580" s="1">
        <v>58</v>
      </c>
      <c r="I580" s="1">
        <v>488</v>
      </c>
      <c r="J580" s="1">
        <v>498</v>
      </c>
      <c r="K580" s="1">
        <v>97</v>
      </c>
      <c r="L580" s="1">
        <v>278</v>
      </c>
      <c r="M580" s="1">
        <v>821</v>
      </c>
      <c r="N580" s="1">
        <v>95</v>
      </c>
      <c r="O580" s="1">
        <v>661</v>
      </c>
      <c r="P580" s="1">
        <v>3710</v>
      </c>
      <c r="Q580" s="1">
        <v>6759</v>
      </c>
      <c r="R580" s="1">
        <f t="shared" si="8"/>
        <v>8950</v>
      </c>
    </row>
    <row r="581" spans="1:18" x14ac:dyDescent="0.35">
      <c r="A581" s="2">
        <v>571</v>
      </c>
      <c r="B581" s="1" t="s">
        <v>49</v>
      </c>
      <c r="C581" s="1" t="s">
        <v>6</v>
      </c>
      <c r="D581" s="1" t="s">
        <v>7</v>
      </c>
      <c r="E581" s="1">
        <v>6</v>
      </c>
      <c r="F581" s="1">
        <v>429</v>
      </c>
      <c r="G581" s="1">
        <v>4</v>
      </c>
      <c r="H581" s="1">
        <v>0</v>
      </c>
      <c r="I581" s="1">
        <v>3</v>
      </c>
      <c r="J581" s="1">
        <v>8</v>
      </c>
      <c r="K581" s="1">
        <v>7</v>
      </c>
      <c r="L581" s="1">
        <v>11</v>
      </c>
      <c r="M581" s="1">
        <v>116</v>
      </c>
      <c r="N581" s="1">
        <v>3</v>
      </c>
      <c r="O581" s="1">
        <v>264</v>
      </c>
      <c r="P581" s="1">
        <v>4045</v>
      </c>
      <c r="Q581" s="1">
        <v>4808</v>
      </c>
      <c r="R581" s="1">
        <f t="shared" si="8"/>
        <v>4896</v>
      </c>
    </row>
    <row r="582" spans="1:18" x14ac:dyDescent="0.35">
      <c r="A582" s="2">
        <v>572</v>
      </c>
      <c r="D582" s="1" t="s">
        <v>8</v>
      </c>
      <c r="E582" s="1">
        <v>10</v>
      </c>
      <c r="F582" s="1">
        <v>310</v>
      </c>
      <c r="G582" s="1">
        <v>3</v>
      </c>
      <c r="H582" s="1">
        <v>0</v>
      </c>
      <c r="I582" s="1">
        <v>7</v>
      </c>
      <c r="J582" s="1">
        <v>14</v>
      </c>
      <c r="K582" s="1">
        <v>0</v>
      </c>
      <c r="L582" s="1">
        <v>6</v>
      </c>
      <c r="M582" s="1">
        <v>138</v>
      </c>
      <c r="N582" s="1">
        <v>4</v>
      </c>
      <c r="O582" s="1">
        <v>167</v>
      </c>
      <c r="P582" s="1">
        <v>4104</v>
      </c>
      <c r="Q582" s="1">
        <v>4680</v>
      </c>
      <c r="R582" s="1">
        <f t="shared" si="8"/>
        <v>4763</v>
      </c>
    </row>
    <row r="583" spans="1:18" x14ac:dyDescent="0.35">
      <c r="A583" s="2">
        <v>573</v>
      </c>
      <c r="D583" s="1" t="s">
        <v>4</v>
      </c>
      <c r="E583" s="1">
        <v>15</v>
      </c>
      <c r="F583" s="1">
        <v>741</v>
      </c>
      <c r="G583" s="1">
        <v>11</v>
      </c>
      <c r="H583" s="1">
        <v>0</v>
      </c>
      <c r="I583" s="1">
        <v>9</v>
      </c>
      <c r="J583" s="1">
        <v>21</v>
      </c>
      <c r="K583" s="1">
        <v>9</v>
      </c>
      <c r="L583" s="1">
        <v>16</v>
      </c>
      <c r="M583" s="1">
        <v>253</v>
      </c>
      <c r="N583" s="1">
        <v>0</v>
      </c>
      <c r="O583" s="1">
        <v>427</v>
      </c>
      <c r="P583" s="1">
        <v>8146</v>
      </c>
      <c r="Q583" s="1">
        <v>9491</v>
      </c>
      <c r="R583" s="1">
        <f t="shared" si="8"/>
        <v>9648</v>
      </c>
    </row>
    <row r="584" spans="1:18" x14ac:dyDescent="0.35">
      <c r="A584" s="2">
        <v>574</v>
      </c>
      <c r="C584" s="1" t="s">
        <v>9</v>
      </c>
      <c r="D584" s="1" t="s">
        <v>7</v>
      </c>
      <c r="E584" s="1">
        <v>8</v>
      </c>
      <c r="F584" s="1">
        <v>251</v>
      </c>
      <c r="G584" s="1">
        <v>7</v>
      </c>
      <c r="H584" s="1">
        <v>0</v>
      </c>
      <c r="I584" s="1">
        <v>27</v>
      </c>
      <c r="J584" s="1">
        <v>3</v>
      </c>
      <c r="K584" s="1">
        <v>3</v>
      </c>
      <c r="L584" s="1">
        <v>0</v>
      </c>
      <c r="M584" s="1">
        <v>198</v>
      </c>
      <c r="N584" s="1">
        <v>6</v>
      </c>
      <c r="O584" s="1">
        <v>134</v>
      </c>
      <c r="P584" s="1">
        <v>2036</v>
      </c>
      <c r="Q584" s="1">
        <v>2584</v>
      </c>
      <c r="R584" s="1">
        <f t="shared" si="8"/>
        <v>2673</v>
      </c>
    </row>
    <row r="585" spans="1:18" x14ac:dyDescent="0.35">
      <c r="A585" s="2">
        <v>575</v>
      </c>
      <c r="D585" s="1" t="s">
        <v>8</v>
      </c>
      <c r="E585" s="1">
        <v>10</v>
      </c>
      <c r="F585" s="1">
        <v>239</v>
      </c>
      <c r="G585" s="1">
        <v>3</v>
      </c>
      <c r="H585" s="1">
        <v>0</v>
      </c>
      <c r="I585" s="1">
        <v>8</v>
      </c>
      <c r="J585" s="1">
        <v>4</v>
      </c>
      <c r="K585" s="1">
        <v>6</v>
      </c>
      <c r="L585" s="1">
        <v>9</v>
      </c>
      <c r="M585" s="1">
        <v>395</v>
      </c>
      <c r="N585" s="1">
        <v>3</v>
      </c>
      <c r="O585" s="1">
        <v>168</v>
      </c>
      <c r="P585" s="1">
        <v>1670</v>
      </c>
      <c r="Q585" s="1">
        <v>2341</v>
      </c>
      <c r="R585" s="1">
        <f t="shared" si="8"/>
        <v>2515</v>
      </c>
    </row>
    <row r="586" spans="1:18" x14ac:dyDescent="0.35">
      <c r="A586" s="2">
        <v>576</v>
      </c>
      <c r="D586" s="1" t="s">
        <v>4</v>
      </c>
      <c r="E586" s="1">
        <v>17</v>
      </c>
      <c r="F586" s="1">
        <v>492</v>
      </c>
      <c r="G586" s="1">
        <v>18</v>
      </c>
      <c r="H586" s="1">
        <v>0</v>
      </c>
      <c r="I586" s="1">
        <v>31</v>
      </c>
      <c r="J586" s="1">
        <v>5</v>
      </c>
      <c r="K586" s="1">
        <v>9</v>
      </c>
      <c r="L586" s="1">
        <v>6</v>
      </c>
      <c r="M586" s="1">
        <v>588</v>
      </c>
      <c r="N586" s="1">
        <v>4</v>
      </c>
      <c r="O586" s="1">
        <v>299</v>
      </c>
      <c r="P586" s="1">
        <v>3703</v>
      </c>
      <c r="Q586" s="1">
        <v>4922</v>
      </c>
      <c r="R586" s="1">
        <f t="shared" si="8"/>
        <v>5172</v>
      </c>
    </row>
    <row r="587" spans="1:18" x14ac:dyDescent="0.35">
      <c r="A587" s="2">
        <v>577</v>
      </c>
      <c r="C587" s="1" t="s">
        <v>10</v>
      </c>
      <c r="D587" s="1" t="s">
        <v>7</v>
      </c>
      <c r="E587" s="1">
        <v>694</v>
      </c>
      <c r="F587" s="1">
        <v>1108</v>
      </c>
      <c r="G587" s="1">
        <v>277</v>
      </c>
      <c r="H587" s="1">
        <v>9</v>
      </c>
      <c r="I587" s="1">
        <v>463</v>
      </c>
      <c r="J587" s="1">
        <v>380</v>
      </c>
      <c r="K587" s="1">
        <v>75</v>
      </c>
      <c r="L587" s="1">
        <v>136</v>
      </c>
      <c r="M587" s="1">
        <v>1155</v>
      </c>
      <c r="N587" s="1">
        <v>65</v>
      </c>
      <c r="O587" s="1">
        <v>921</v>
      </c>
      <c r="P587" s="1">
        <v>7666</v>
      </c>
      <c r="Q587" s="1">
        <v>11543</v>
      </c>
      <c r="R587" s="1">
        <f t="shared" si="8"/>
        <v>12949</v>
      </c>
    </row>
    <row r="588" spans="1:18" x14ac:dyDescent="0.35">
      <c r="A588" s="2">
        <v>578</v>
      </c>
      <c r="D588" s="1" t="s">
        <v>8</v>
      </c>
      <c r="E588" s="1">
        <v>1128</v>
      </c>
      <c r="F588" s="1">
        <v>1372</v>
      </c>
      <c r="G588" s="1">
        <v>371</v>
      </c>
      <c r="H588" s="1">
        <v>13</v>
      </c>
      <c r="I588" s="1">
        <v>383</v>
      </c>
      <c r="J588" s="1">
        <v>149</v>
      </c>
      <c r="K588" s="1">
        <v>81</v>
      </c>
      <c r="L588" s="1">
        <v>160</v>
      </c>
      <c r="M588" s="1">
        <v>1911</v>
      </c>
      <c r="N588" s="1">
        <v>50</v>
      </c>
      <c r="O588" s="1">
        <v>1362</v>
      </c>
      <c r="P588" s="1">
        <v>7600</v>
      </c>
      <c r="Q588" s="1">
        <v>12501</v>
      </c>
      <c r="R588" s="1">
        <f t="shared" ref="R588:R651" si="9">SUM(E588:P588)</f>
        <v>14580</v>
      </c>
    </row>
    <row r="589" spans="1:18" x14ac:dyDescent="0.35">
      <c r="A589" s="2">
        <v>579</v>
      </c>
      <c r="D589" s="1" t="s">
        <v>4</v>
      </c>
      <c r="E589" s="1">
        <v>1825</v>
      </c>
      <c r="F589" s="1">
        <v>2476</v>
      </c>
      <c r="G589" s="1">
        <v>649</v>
      </c>
      <c r="H589" s="1">
        <v>26</v>
      </c>
      <c r="I589" s="1">
        <v>844</v>
      </c>
      <c r="J589" s="1">
        <v>531</v>
      </c>
      <c r="K589" s="1">
        <v>151</v>
      </c>
      <c r="L589" s="1">
        <v>293</v>
      </c>
      <c r="M589" s="1">
        <v>3065</v>
      </c>
      <c r="N589" s="1">
        <v>118</v>
      </c>
      <c r="O589" s="1">
        <v>2283</v>
      </c>
      <c r="P589" s="1">
        <v>15265</v>
      </c>
      <c r="Q589" s="1">
        <v>24040</v>
      </c>
      <c r="R589" s="1">
        <f t="shared" si="9"/>
        <v>27526</v>
      </c>
    </row>
    <row r="590" spans="1:18" x14ac:dyDescent="0.35">
      <c r="A590" s="2">
        <v>580</v>
      </c>
      <c r="C590" s="1" t="s">
        <v>11</v>
      </c>
      <c r="D590" s="1" t="s">
        <v>7</v>
      </c>
      <c r="E590" s="1">
        <v>967</v>
      </c>
      <c r="F590" s="1">
        <v>305</v>
      </c>
      <c r="G590" s="1">
        <v>581</v>
      </c>
      <c r="H590" s="1">
        <v>163</v>
      </c>
      <c r="I590" s="1">
        <v>681</v>
      </c>
      <c r="J590" s="1">
        <v>949</v>
      </c>
      <c r="K590" s="1">
        <v>152</v>
      </c>
      <c r="L590" s="1">
        <v>291</v>
      </c>
      <c r="M590" s="1">
        <v>334</v>
      </c>
      <c r="N590" s="1">
        <v>197</v>
      </c>
      <c r="O590" s="1">
        <v>594</v>
      </c>
      <c r="P590" s="1">
        <v>1511</v>
      </c>
      <c r="Q590" s="1">
        <v>4397</v>
      </c>
      <c r="R590" s="1">
        <f t="shared" si="9"/>
        <v>6725</v>
      </c>
    </row>
    <row r="591" spans="1:18" x14ac:dyDescent="0.35">
      <c r="A591" s="2">
        <v>581</v>
      </c>
      <c r="D591" s="1" t="s">
        <v>8</v>
      </c>
      <c r="E591" s="1">
        <v>1770</v>
      </c>
      <c r="F591" s="1">
        <v>543</v>
      </c>
      <c r="G591" s="1">
        <v>476</v>
      </c>
      <c r="H591" s="1">
        <v>228</v>
      </c>
      <c r="I591" s="1">
        <v>494</v>
      </c>
      <c r="J591" s="1">
        <v>554</v>
      </c>
      <c r="K591" s="1">
        <v>159</v>
      </c>
      <c r="L591" s="1">
        <v>361</v>
      </c>
      <c r="M591" s="1">
        <v>441</v>
      </c>
      <c r="N591" s="1">
        <v>142</v>
      </c>
      <c r="O591" s="1">
        <v>749</v>
      </c>
      <c r="P591" s="1">
        <v>1463</v>
      </c>
      <c r="Q591" s="1">
        <v>4669</v>
      </c>
      <c r="R591" s="1">
        <f t="shared" si="9"/>
        <v>7380</v>
      </c>
    </row>
    <row r="592" spans="1:18" x14ac:dyDescent="0.35">
      <c r="A592" s="2">
        <v>582</v>
      </c>
      <c r="D592" s="1" t="s">
        <v>4</v>
      </c>
      <c r="E592" s="1">
        <v>2734</v>
      </c>
      <c r="F592" s="1">
        <v>854</v>
      </c>
      <c r="G592" s="1">
        <v>1057</v>
      </c>
      <c r="H592" s="1">
        <v>391</v>
      </c>
      <c r="I592" s="1">
        <v>1178</v>
      </c>
      <c r="J592" s="1">
        <v>1507</v>
      </c>
      <c r="K592" s="1">
        <v>311</v>
      </c>
      <c r="L592" s="1">
        <v>660</v>
      </c>
      <c r="M592" s="1">
        <v>767</v>
      </c>
      <c r="N592" s="1">
        <v>334</v>
      </c>
      <c r="O592" s="1">
        <v>1338</v>
      </c>
      <c r="P592" s="1">
        <v>2977</v>
      </c>
      <c r="Q592" s="1">
        <v>9070</v>
      </c>
      <c r="R592" s="1">
        <f t="shared" si="9"/>
        <v>14108</v>
      </c>
    </row>
    <row r="593" spans="1:18" x14ac:dyDescent="0.35">
      <c r="A593" s="2">
        <v>583</v>
      </c>
      <c r="C593" s="1" t="s">
        <v>4</v>
      </c>
      <c r="D593" s="1" t="s">
        <v>7</v>
      </c>
      <c r="E593" s="1">
        <v>1678</v>
      </c>
      <c r="F593" s="1">
        <v>2096</v>
      </c>
      <c r="G593" s="1">
        <v>875</v>
      </c>
      <c r="H593" s="1">
        <v>183</v>
      </c>
      <c r="I593" s="1">
        <v>1173</v>
      </c>
      <c r="J593" s="1">
        <v>1344</v>
      </c>
      <c r="K593" s="1">
        <v>237</v>
      </c>
      <c r="L593" s="1">
        <v>444</v>
      </c>
      <c r="M593" s="1">
        <v>1798</v>
      </c>
      <c r="N593" s="1">
        <v>266</v>
      </c>
      <c r="O593" s="1">
        <v>1904</v>
      </c>
      <c r="P593" s="1">
        <v>15258</v>
      </c>
      <c r="Q593" s="1">
        <v>23329</v>
      </c>
      <c r="R593" s="1">
        <f t="shared" si="9"/>
        <v>27256</v>
      </c>
    </row>
    <row r="594" spans="1:18" x14ac:dyDescent="0.35">
      <c r="A594" s="2">
        <v>584</v>
      </c>
      <c r="D594" s="1" t="s">
        <v>8</v>
      </c>
      <c r="E594" s="1">
        <v>2919</v>
      </c>
      <c r="F594" s="1">
        <v>2472</v>
      </c>
      <c r="G594" s="1">
        <v>856</v>
      </c>
      <c r="H594" s="1">
        <v>236</v>
      </c>
      <c r="I594" s="1">
        <v>893</v>
      </c>
      <c r="J594" s="1">
        <v>719</v>
      </c>
      <c r="K594" s="1">
        <v>245</v>
      </c>
      <c r="L594" s="1">
        <v>539</v>
      </c>
      <c r="M594" s="1">
        <v>2883</v>
      </c>
      <c r="N594" s="1">
        <v>197</v>
      </c>
      <c r="O594" s="1">
        <v>2446</v>
      </c>
      <c r="P594" s="1">
        <v>14840</v>
      </c>
      <c r="Q594" s="1">
        <v>24192</v>
      </c>
      <c r="R594" s="1">
        <f t="shared" si="9"/>
        <v>29245</v>
      </c>
    </row>
    <row r="595" spans="1:18" x14ac:dyDescent="0.35">
      <c r="A595" s="2">
        <v>585</v>
      </c>
      <c r="D595" s="1" t="s">
        <v>4</v>
      </c>
      <c r="E595" s="1">
        <v>4599</v>
      </c>
      <c r="F595" s="1">
        <v>4566</v>
      </c>
      <c r="G595" s="1">
        <v>1733</v>
      </c>
      <c r="H595" s="1">
        <v>418</v>
      </c>
      <c r="I595" s="1">
        <v>2067</v>
      </c>
      <c r="J595" s="1">
        <v>2066</v>
      </c>
      <c r="K595" s="1">
        <v>481</v>
      </c>
      <c r="L595" s="1">
        <v>979</v>
      </c>
      <c r="M595" s="1">
        <v>4684</v>
      </c>
      <c r="N595" s="1">
        <v>456</v>
      </c>
      <c r="O595" s="1">
        <v>4350</v>
      </c>
      <c r="P595" s="1">
        <v>30094</v>
      </c>
      <c r="Q595" s="1">
        <v>47522</v>
      </c>
      <c r="R595" s="1">
        <f t="shared" si="9"/>
        <v>56493</v>
      </c>
    </row>
    <row r="596" spans="1:18" x14ac:dyDescent="0.35">
      <c r="A596" s="2">
        <v>586</v>
      </c>
      <c r="B596" s="1" t="s">
        <v>50</v>
      </c>
      <c r="C596" s="1" t="s">
        <v>6</v>
      </c>
      <c r="D596" s="1" t="s">
        <v>7</v>
      </c>
      <c r="E596" s="1">
        <v>0</v>
      </c>
      <c r="F596" s="1">
        <v>570</v>
      </c>
      <c r="G596" s="1">
        <v>9</v>
      </c>
      <c r="H596" s="1">
        <v>0</v>
      </c>
      <c r="I596" s="1">
        <v>10</v>
      </c>
      <c r="J596" s="1">
        <v>8</v>
      </c>
      <c r="K596" s="1">
        <v>12</v>
      </c>
      <c r="L596" s="1">
        <v>7</v>
      </c>
      <c r="M596" s="1">
        <v>153</v>
      </c>
      <c r="N596" s="1">
        <v>0</v>
      </c>
      <c r="O596" s="1">
        <v>426</v>
      </c>
      <c r="P596" s="1">
        <v>8718</v>
      </c>
      <c r="Q596" s="1">
        <v>9800</v>
      </c>
      <c r="R596" s="1">
        <f t="shared" si="9"/>
        <v>9913</v>
      </c>
    </row>
    <row r="597" spans="1:18" x14ac:dyDescent="0.35">
      <c r="A597" s="2">
        <v>587</v>
      </c>
      <c r="D597" s="1" t="s">
        <v>8</v>
      </c>
      <c r="E597" s="1">
        <v>0</v>
      </c>
      <c r="F597" s="1">
        <v>376</v>
      </c>
      <c r="G597" s="1">
        <v>7</v>
      </c>
      <c r="H597" s="1">
        <v>0</v>
      </c>
      <c r="I597" s="1">
        <v>9</v>
      </c>
      <c r="J597" s="1">
        <v>5</v>
      </c>
      <c r="K597" s="1">
        <v>0</v>
      </c>
      <c r="L597" s="1">
        <v>6</v>
      </c>
      <c r="M597" s="1">
        <v>131</v>
      </c>
      <c r="N597" s="1">
        <v>0</v>
      </c>
      <c r="O597" s="1">
        <v>283</v>
      </c>
      <c r="P597" s="1">
        <v>8631</v>
      </c>
      <c r="Q597" s="1">
        <v>9362</v>
      </c>
      <c r="R597" s="1">
        <f t="shared" si="9"/>
        <v>9448</v>
      </c>
    </row>
    <row r="598" spans="1:18" x14ac:dyDescent="0.35">
      <c r="A598" s="2">
        <v>588</v>
      </c>
      <c r="D598" s="1" t="s">
        <v>4</v>
      </c>
      <c r="E598" s="1">
        <v>4</v>
      </c>
      <c r="F598" s="1">
        <v>941</v>
      </c>
      <c r="G598" s="1">
        <v>14</v>
      </c>
      <c r="H598" s="1">
        <v>0</v>
      </c>
      <c r="I598" s="1">
        <v>21</v>
      </c>
      <c r="J598" s="1">
        <v>15</v>
      </c>
      <c r="K598" s="1">
        <v>12</v>
      </c>
      <c r="L598" s="1">
        <v>12</v>
      </c>
      <c r="M598" s="1">
        <v>286</v>
      </c>
      <c r="N598" s="1">
        <v>6</v>
      </c>
      <c r="O598" s="1">
        <v>708</v>
      </c>
      <c r="P598" s="1">
        <v>17355</v>
      </c>
      <c r="Q598" s="1">
        <v>19165</v>
      </c>
      <c r="R598" s="1">
        <f t="shared" si="9"/>
        <v>19374</v>
      </c>
    </row>
    <row r="599" spans="1:18" x14ac:dyDescent="0.35">
      <c r="A599" s="2">
        <v>589</v>
      </c>
      <c r="C599" s="1" t="s">
        <v>9</v>
      </c>
      <c r="D599" s="1" t="s">
        <v>7</v>
      </c>
      <c r="E599" s="1">
        <v>16</v>
      </c>
      <c r="F599" s="1">
        <v>557</v>
      </c>
      <c r="G599" s="1">
        <v>15</v>
      </c>
      <c r="H599" s="1">
        <v>0</v>
      </c>
      <c r="I599" s="1">
        <v>41</v>
      </c>
      <c r="J599" s="1">
        <v>19</v>
      </c>
      <c r="K599" s="1">
        <v>11</v>
      </c>
      <c r="L599" s="1">
        <v>8</v>
      </c>
      <c r="M599" s="1">
        <v>407</v>
      </c>
      <c r="N599" s="1">
        <v>0</v>
      </c>
      <c r="O599" s="1">
        <v>338</v>
      </c>
      <c r="P599" s="1">
        <v>6132</v>
      </c>
      <c r="Q599" s="1">
        <v>7344</v>
      </c>
      <c r="R599" s="1">
        <f t="shared" si="9"/>
        <v>7544</v>
      </c>
    </row>
    <row r="600" spans="1:18" x14ac:dyDescent="0.35">
      <c r="A600" s="2">
        <v>590</v>
      </c>
      <c r="D600" s="1" t="s">
        <v>8</v>
      </c>
      <c r="E600" s="1">
        <v>31</v>
      </c>
      <c r="F600" s="1">
        <v>530</v>
      </c>
      <c r="G600" s="1">
        <v>13</v>
      </c>
      <c r="H600" s="1">
        <v>0</v>
      </c>
      <c r="I600" s="1">
        <v>21</v>
      </c>
      <c r="J600" s="1">
        <v>15</v>
      </c>
      <c r="K600" s="1">
        <v>10</v>
      </c>
      <c r="L600" s="1">
        <v>5</v>
      </c>
      <c r="M600" s="1">
        <v>721</v>
      </c>
      <c r="N600" s="1">
        <v>3</v>
      </c>
      <c r="O600" s="1">
        <v>358</v>
      </c>
      <c r="P600" s="1">
        <v>5186</v>
      </c>
      <c r="Q600" s="1">
        <v>6584</v>
      </c>
      <c r="R600" s="1">
        <f t="shared" si="9"/>
        <v>6893</v>
      </c>
    </row>
    <row r="601" spans="1:18" x14ac:dyDescent="0.35">
      <c r="A601" s="2">
        <v>591</v>
      </c>
      <c r="D601" s="1" t="s">
        <v>4</v>
      </c>
      <c r="E601" s="1">
        <v>47</v>
      </c>
      <c r="F601" s="1">
        <v>1084</v>
      </c>
      <c r="G601" s="1">
        <v>27</v>
      </c>
      <c r="H601" s="1">
        <v>0</v>
      </c>
      <c r="I601" s="1">
        <v>62</v>
      </c>
      <c r="J601" s="1">
        <v>29</v>
      </c>
      <c r="K601" s="1">
        <v>17</v>
      </c>
      <c r="L601" s="1">
        <v>9</v>
      </c>
      <c r="M601" s="1">
        <v>1130</v>
      </c>
      <c r="N601" s="1">
        <v>3</v>
      </c>
      <c r="O601" s="1">
        <v>697</v>
      </c>
      <c r="P601" s="1">
        <v>11317</v>
      </c>
      <c r="Q601" s="1">
        <v>13927</v>
      </c>
      <c r="R601" s="1">
        <f t="shared" si="9"/>
        <v>14422</v>
      </c>
    </row>
    <row r="602" spans="1:18" x14ac:dyDescent="0.35">
      <c r="A602" s="2">
        <v>592</v>
      </c>
      <c r="C602" s="1" t="s">
        <v>10</v>
      </c>
      <c r="D602" s="1" t="s">
        <v>7</v>
      </c>
      <c r="E602" s="1">
        <v>914</v>
      </c>
      <c r="F602" s="1">
        <v>1763</v>
      </c>
      <c r="G602" s="1">
        <v>466</v>
      </c>
      <c r="H602" s="1">
        <v>13</v>
      </c>
      <c r="I602" s="1">
        <v>1216</v>
      </c>
      <c r="J602" s="1">
        <v>755</v>
      </c>
      <c r="K602" s="1">
        <v>150</v>
      </c>
      <c r="L602" s="1">
        <v>142</v>
      </c>
      <c r="M602" s="1">
        <v>1602</v>
      </c>
      <c r="N602" s="1">
        <v>120</v>
      </c>
      <c r="O602" s="1">
        <v>2012</v>
      </c>
      <c r="P602" s="1">
        <v>21102</v>
      </c>
      <c r="Q602" s="1">
        <v>28239</v>
      </c>
      <c r="R602" s="1">
        <f t="shared" si="9"/>
        <v>30255</v>
      </c>
    </row>
    <row r="603" spans="1:18" x14ac:dyDescent="0.35">
      <c r="A603" s="2">
        <v>593</v>
      </c>
      <c r="D603" s="1" t="s">
        <v>8</v>
      </c>
      <c r="E603" s="1">
        <v>1786</v>
      </c>
      <c r="F603" s="1">
        <v>2000</v>
      </c>
      <c r="G603" s="1">
        <v>788</v>
      </c>
      <c r="H603" s="1">
        <v>21</v>
      </c>
      <c r="I603" s="1">
        <v>805</v>
      </c>
      <c r="J603" s="1">
        <v>310</v>
      </c>
      <c r="K603" s="1">
        <v>131</v>
      </c>
      <c r="L603" s="1">
        <v>137</v>
      </c>
      <c r="M603" s="1">
        <v>2400</v>
      </c>
      <c r="N603" s="1">
        <v>104</v>
      </c>
      <c r="O603" s="1">
        <v>2596</v>
      </c>
      <c r="P603" s="1">
        <v>22443</v>
      </c>
      <c r="Q603" s="1">
        <v>30744</v>
      </c>
      <c r="R603" s="1">
        <f t="shared" si="9"/>
        <v>33521</v>
      </c>
    </row>
    <row r="604" spans="1:18" x14ac:dyDescent="0.35">
      <c r="A604" s="2">
        <v>594</v>
      </c>
      <c r="D604" s="1" t="s">
        <v>4</v>
      </c>
      <c r="E604" s="1">
        <v>2703</v>
      </c>
      <c r="F604" s="1">
        <v>3762</v>
      </c>
      <c r="G604" s="1">
        <v>1257</v>
      </c>
      <c r="H604" s="1">
        <v>35</v>
      </c>
      <c r="I604" s="1">
        <v>2016</v>
      </c>
      <c r="J604" s="1">
        <v>1062</v>
      </c>
      <c r="K604" s="1">
        <v>286</v>
      </c>
      <c r="L604" s="1">
        <v>279</v>
      </c>
      <c r="M604" s="1">
        <v>4000</v>
      </c>
      <c r="N604" s="1">
        <v>218</v>
      </c>
      <c r="O604" s="1">
        <v>4607</v>
      </c>
      <c r="P604" s="1">
        <v>43547</v>
      </c>
      <c r="Q604" s="1">
        <v>58976</v>
      </c>
      <c r="R604" s="1">
        <f t="shared" si="9"/>
        <v>63772</v>
      </c>
    </row>
    <row r="605" spans="1:18" x14ac:dyDescent="0.35">
      <c r="A605" s="2">
        <v>595</v>
      </c>
      <c r="C605" s="1" t="s">
        <v>11</v>
      </c>
      <c r="D605" s="1" t="s">
        <v>7</v>
      </c>
      <c r="E605" s="1">
        <v>2271</v>
      </c>
      <c r="F605" s="1">
        <v>712</v>
      </c>
      <c r="G605" s="1">
        <v>1359</v>
      </c>
      <c r="H605" s="1">
        <v>516</v>
      </c>
      <c r="I605" s="1">
        <v>2013</v>
      </c>
      <c r="J605" s="1">
        <v>2333</v>
      </c>
      <c r="K605" s="1">
        <v>420</v>
      </c>
      <c r="L605" s="1">
        <v>485</v>
      </c>
      <c r="M605" s="1">
        <v>614</v>
      </c>
      <c r="N605" s="1">
        <v>565</v>
      </c>
      <c r="O605" s="1">
        <v>1686</v>
      </c>
      <c r="P605" s="1">
        <v>4335</v>
      </c>
      <c r="Q605" s="1">
        <v>11786</v>
      </c>
      <c r="R605" s="1">
        <f t="shared" si="9"/>
        <v>17309</v>
      </c>
    </row>
    <row r="606" spans="1:18" x14ac:dyDescent="0.35">
      <c r="A606" s="2">
        <v>596</v>
      </c>
      <c r="D606" s="1" t="s">
        <v>8</v>
      </c>
      <c r="E606" s="1">
        <v>4833</v>
      </c>
      <c r="F606" s="1">
        <v>1223</v>
      </c>
      <c r="G606" s="1">
        <v>1293</v>
      </c>
      <c r="H606" s="1">
        <v>888</v>
      </c>
      <c r="I606" s="1">
        <v>1660</v>
      </c>
      <c r="J606" s="1">
        <v>1634</v>
      </c>
      <c r="K606" s="1">
        <v>378</v>
      </c>
      <c r="L606" s="1">
        <v>557</v>
      </c>
      <c r="M606" s="1">
        <v>1247</v>
      </c>
      <c r="N606" s="1">
        <v>494</v>
      </c>
      <c r="O606" s="1">
        <v>2547</v>
      </c>
      <c r="P606" s="1">
        <v>4948</v>
      </c>
      <c r="Q606" s="1">
        <v>14385</v>
      </c>
      <c r="R606" s="1">
        <f t="shared" si="9"/>
        <v>21702</v>
      </c>
    </row>
    <row r="607" spans="1:18" x14ac:dyDescent="0.35">
      <c r="A607" s="2">
        <v>597</v>
      </c>
      <c r="D607" s="1" t="s">
        <v>4</v>
      </c>
      <c r="E607" s="1">
        <v>7106</v>
      </c>
      <c r="F607" s="1">
        <v>1934</v>
      </c>
      <c r="G607" s="1">
        <v>2653</v>
      </c>
      <c r="H607" s="1">
        <v>1396</v>
      </c>
      <c r="I607" s="1">
        <v>3676</v>
      </c>
      <c r="J607" s="1">
        <v>3964</v>
      </c>
      <c r="K607" s="1">
        <v>802</v>
      </c>
      <c r="L607" s="1">
        <v>1041</v>
      </c>
      <c r="M607" s="1">
        <v>1862</v>
      </c>
      <c r="N607" s="1">
        <v>1062</v>
      </c>
      <c r="O607" s="1">
        <v>4232</v>
      </c>
      <c r="P607" s="1">
        <v>9283</v>
      </c>
      <c r="Q607" s="1">
        <v>26172</v>
      </c>
      <c r="R607" s="1">
        <f t="shared" si="9"/>
        <v>39011</v>
      </c>
    </row>
    <row r="608" spans="1:18" x14ac:dyDescent="0.35">
      <c r="A608" s="2">
        <v>598</v>
      </c>
      <c r="C608" s="1" t="s">
        <v>4</v>
      </c>
      <c r="D608" s="1" t="s">
        <v>7</v>
      </c>
      <c r="E608" s="1">
        <v>3204</v>
      </c>
      <c r="F608" s="1">
        <v>3597</v>
      </c>
      <c r="G608" s="1">
        <v>1853</v>
      </c>
      <c r="H608" s="1">
        <v>527</v>
      </c>
      <c r="I608" s="1">
        <v>3276</v>
      </c>
      <c r="J608" s="1">
        <v>3114</v>
      </c>
      <c r="K608" s="1">
        <v>590</v>
      </c>
      <c r="L608" s="1">
        <v>644</v>
      </c>
      <c r="M608" s="1">
        <v>2784</v>
      </c>
      <c r="N608" s="1">
        <v>685</v>
      </c>
      <c r="O608" s="1">
        <v>4458</v>
      </c>
      <c r="P608" s="1">
        <v>40291</v>
      </c>
      <c r="Q608" s="1">
        <v>57172</v>
      </c>
      <c r="R608" s="1">
        <f t="shared" si="9"/>
        <v>65023</v>
      </c>
    </row>
    <row r="609" spans="1:18" x14ac:dyDescent="0.35">
      <c r="A609" s="2">
        <v>599</v>
      </c>
      <c r="D609" s="1" t="s">
        <v>8</v>
      </c>
      <c r="E609" s="1">
        <v>6655</v>
      </c>
      <c r="F609" s="1">
        <v>4118</v>
      </c>
      <c r="G609" s="1">
        <v>2100</v>
      </c>
      <c r="H609" s="1">
        <v>903</v>
      </c>
      <c r="I609" s="1">
        <v>2497</v>
      </c>
      <c r="J609" s="1">
        <v>1966</v>
      </c>
      <c r="K609" s="1">
        <v>520</v>
      </c>
      <c r="L609" s="1">
        <v>695</v>
      </c>
      <c r="M609" s="1">
        <v>4501</v>
      </c>
      <c r="N609" s="1">
        <v>599</v>
      </c>
      <c r="O609" s="1">
        <v>5786</v>
      </c>
      <c r="P609" s="1">
        <v>41208</v>
      </c>
      <c r="Q609" s="1">
        <v>61074</v>
      </c>
      <c r="R609" s="1">
        <f t="shared" si="9"/>
        <v>71548</v>
      </c>
    </row>
    <row r="610" spans="1:18" x14ac:dyDescent="0.35">
      <c r="A610" s="2">
        <v>600</v>
      </c>
      <c r="D610" s="1" t="s">
        <v>4</v>
      </c>
      <c r="E610" s="1">
        <v>9862</v>
      </c>
      <c r="F610" s="1">
        <v>7721</v>
      </c>
      <c r="G610" s="1">
        <v>3955</v>
      </c>
      <c r="H610" s="1">
        <v>1432</v>
      </c>
      <c r="I610" s="1">
        <v>5776</v>
      </c>
      <c r="J610" s="1">
        <v>5074</v>
      </c>
      <c r="K610" s="1">
        <v>1113</v>
      </c>
      <c r="L610" s="1">
        <v>1342</v>
      </c>
      <c r="M610" s="1">
        <v>7281</v>
      </c>
      <c r="N610" s="1">
        <v>1292</v>
      </c>
      <c r="O610" s="1">
        <v>10243</v>
      </c>
      <c r="P610" s="1">
        <v>81503</v>
      </c>
      <c r="Q610" s="1">
        <v>118241</v>
      </c>
      <c r="R610" s="1">
        <f t="shared" si="9"/>
        <v>136594</v>
      </c>
    </row>
    <row r="611" spans="1:18" x14ac:dyDescent="0.35">
      <c r="A611" s="2">
        <v>601</v>
      </c>
      <c r="B611" s="1" t="s">
        <v>51</v>
      </c>
      <c r="C611" s="1" t="s">
        <v>6</v>
      </c>
      <c r="D611" s="1" t="s">
        <v>7</v>
      </c>
      <c r="E611" s="1">
        <v>0</v>
      </c>
      <c r="F611" s="1">
        <v>52</v>
      </c>
      <c r="G611" s="1">
        <v>0</v>
      </c>
      <c r="H611" s="1">
        <v>0</v>
      </c>
      <c r="I611" s="1">
        <v>0</v>
      </c>
      <c r="J611" s="1">
        <v>3</v>
      </c>
      <c r="K611" s="1">
        <v>0</v>
      </c>
      <c r="L611" s="1">
        <v>0</v>
      </c>
      <c r="M611" s="1">
        <v>13</v>
      </c>
      <c r="N611" s="1">
        <v>0</v>
      </c>
      <c r="O611" s="1">
        <v>29</v>
      </c>
      <c r="P611" s="1">
        <v>678</v>
      </c>
      <c r="Q611" s="1">
        <v>775</v>
      </c>
      <c r="R611" s="1">
        <f t="shared" si="9"/>
        <v>775</v>
      </c>
    </row>
    <row r="612" spans="1:18" x14ac:dyDescent="0.35">
      <c r="A612" s="2">
        <v>602</v>
      </c>
      <c r="D612" s="1" t="s">
        <v>8</v>
      </c>
      <c r="E612" s="1">
        <v>0</v>
      </c>
      <c r="F612" s="1">
        <v>42</v>
      </c>
      <c r="G612" s="1">
        <v>3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18</v>
      </c>
      <c r="N612" s="1">
        <v>0</v>
      </c>
      <c r="O612" s="1">
        <v>30</v>
      </c>
      <c r="P612" s="1">
        <v>715</v>
      </c>
      <c r="Q612" s="1">
        <v>798</v>
      </c>
      <c r="R612" s="1">
        <f t="shared" si="9"/>
        <v>808</v>
      </c>
    </row>
    <row r="613" spans="1:18" x14ac:dyDescent="0.35">
      <c r="A613" s="2">
        <v>603</v>
      </c>
      <c r="D613" s="1" t="s">
        <v>4</v>
      </c>
      <c r="E613" s="1">
        <v>0</v>
      </c>
      <c r="F613" s="1">
        <v>96</v>
      </c>
      <c r="G613" s="1">
        <v>3</v>
      </c>
      <c r="H613" s="1">
        <v>0</v>
      </c>
      <c r="I613" s="1">
        <v>0</v>
      </c>
      <c r="J613" s="1">
        <v>3</v>
      </c>
      <c r="K613" s="1">
        <v>0</v>
      </c>
      <c r="L613" s="1">
        <v>0</v>
      </c>
      <c r="M613" s="1">
        <v>37</v>
      </c>
      <c r="N613" s="1">
        <v>0</v>
      </c>
      <c r="O613" s="1">
        <v>64</v>
      </c>
      <c r="P613" s="1">
        <v>1393</v>
      </c>
      <c r="Q613" s="1">
        <v>1572</v>
      </c>
      <c r="R613" s="1">
        <f t="shared" si="9"/>
        <v>1596</v>
      </c>
    </row>
    <row r="614" spans="1:18" x14ac:dyDescent="0.35">
      <c r="A614" s="2">
        <v>604</v>
      </c>
      <c r="C614" s="1" t="s">
        <v>9</v>
      </c>
      <c r="D614" s="1" t="s">
        <v>7</v>
      </c>
      <c r="E614" s="1">
        <v>0</v>
      </c>
      <c r="F614" s="1">
        <v>34</v>
      </c>
      <c r="G614" s="1">
        <v>0</v>
      </c>
      <c r="H614" s="1">
        <v>0</v>
      </c>
      <c r="I614" s="1">
        <v>4</v>
      </c>
      <c r="J614" s="1">
        <v>0</v>
      </c>
      <c r="K614" s="1">
        <v>0</v>
      </c>
      <c r="L614" s="1">
        <v>0</v>
      </c>
      <c r="M614" s="1">
        <v>30</v>
      </c>
      <c r="N614" s="1">
        <v>0</v>
      </c>
      <c r="O614" s="1">
        <v>19</v>
      </c>
      <c r="P614" s="1">
        <v>306</v>
      </c>
      <c r="Q614" s="1">
        <v>382</v>
      </c>
      <c r="R614" s="1">
        <f t="shared" si="9"/>
        <v>393</v>
      </c>
    </row>
    <row r="615" spans="1:18" x14ac:dyDescent="0.35">
      <c r="A615" s="2">
        <v>605</v>
      </c>
      <c r="D615" s="1" t="s">
        <v>8</v>
      </c>
      <c r="E615" s="1">
        <v>4</v>
      </c>
      <c r="F615" s="1">
        <v>49</v>
      </c>
      <c r="G615" s="1">
        <v>3</v>
      </c>
      <c r="H615" s="1">
        <v>5</v>
      </c>
      <c r="I615" s="1">
        <v>9</v>
      </c>
      <c r="J615" s="1">
        <v>7</v>
      </c>
      <c r="K615" s="1">
        <v>5</v>
      </c>
      <c r="L615" s="1">
        <v>7</v>
      </c>
      <c r="M615" s="1">
        <v>49</v>
      </c>
      <c r="N615" s="1">
        <v>5</v>
      </c>
      <c r="O615" s="1">
        <v>18</v>
      </c>
      <c r="P615" s="1">
        <v>288</v>
      </c>
      <c r="Q615" s="1">
        <v>392</v>
      </c>
      <c r="R615" s="1">
        <f t="shared" si="9"/>
        <v>449</v>
      </c>
    </row>
    <row r="616" spans="1:18" x14ac:dyDescent="0.35">
      <c r="A616" s="2">
        <v>606</v>
      </c>
      <c r="D616" s="1" t="s">
        <v>4</v>
      </c>
      <c r="E616" s="1">
        <v>4</v>
      </c>
      <c r="F616" s="1">
        <v>85</v>
      </c>
      <c r="G616" s="1">
        <v>4</v>
      </c>
      <c r="H616" s="1">
        <v>5</v>
      </c>
      <c r="I616" s="1">
        <v>11</v>
      </c>
      <c r="J616" s="1">
        <v>8</v>
      </c>
      <c r="K616" s="1">
        <v>3</v>
      </c>
      <c r="L616" s="1">
        <v>7</v>
      </c>
      <c r="M616" s="1">
        <v>83</v>
      </c>
      <c r="N616" s="1">
        <v>5</v>
      </c>
      <c r="O616" s="1">
        <v>43</v>
      </c>
      <c r="P616" s="1">
        <v>594</v>
      </c>
      <c r="Q616" s="1">
        <v>771</v>
      </c>
      <c r="R616" s="1">
        <f t="shared" si="9"/>
        <v>852</v>
      </c>
    </row>
    <row r="617" spans="1:18" x14ac:dyDescent="0.35">
      <c r="A617" s="2">
        <v>607</v>
      </c>
      <c r="C617" s="1" t="s">
        <v>10</v>
      </c>
      <c r="D617" s="1" t="s">
        <v>7</v>
      </c>
      <c r="E617" s="1">
        <v>146</v>
      </c>
      <c r="F617" s="1">
        <v>162</v>
      </c>
      <c r="G617" s="1">
        <v>39</v>
      </c>
      <c r="H617" s="1">
        <v>0</v>
      </c>
      <c r="I617" s="1">
        <v>72</v>
      </c>
      <c r="J617" s="1">
        <v>82</v>
      </c>
      <c r="K617" s="1">
        <v>18</v>
      </c>
      <c r="L617" s="1">
        <v>23</v>
      </c>
      <c r="M617" s="1">
        <v>215</v>
      </c>
      <c r="N617" s="1">
        <v>22</v>
      </c>
      <c r="O617" s="1">
        <v>186</v>
      </c>
      <c r="P617" s="1">
        <v>1422</v>
      </c>
      <c r="Q617" s="1">
        <v>2121</v>
      </c>
      <c r="R617" s="1">
        <f t="shared" si="9"/>
        <v>2387</v>
      </c>
    </row>
    <row r="618" spans="1:18" x14ac:dyDescent="0.35">
      <c r="A618" s="2">
        <v>608</v>
      </c>
      <c r="D618" s="1" t="s">
        <v>8</v>
      </c>
      <c r="E618" s="1">
        <v>224</v>
      </c>
      <c r="F618" s="1">
        <v>262</v>
      </c>
      <c r="G618" s="1">
        <v>76</v>
      </c>
      <c r="H618" s="1">
        <v>0</v>
      </c>
      <c r="I618" s="1">
        <v>58</v>
      </c>
      <c r="J618" s="1">
        <v>39</v>
      </c>
      <c r="K618" s="1">
        <v>22</v>
      </c>
      <c r="L618" s="1">
        <v>22</v>
      </c>
      <c r="M618" s="1">
        <v>304</v>
      </c>
      <c r="N618" s="1">
        <v>9</v>
      </c>
      <c r="O618" s="1">
        <v>239</v>
      </c>
      <c r="P618" s="1">
        <v>1405</v>
      </c>
      <c r="Q618" s="1">
        <v>2283</v>
      </c>
      <c r="R618" s="1">
        <f t="shared" si="9"/>
        <v>2660</v>
      </c>
    </row>
    <row r="619" spans="1:18" x14ac:dyDescent="0.35">
      <c r="A619" s="2">
        <v>609</v>
      </c>
      <c r="D619" s="1" t="s">
        <v>4</v>
      </c>
      <c r="E619" s="1">
        <v>371</v>
      </c>
      <c r="F619" s="1">
        <v>421</v>
      </c>
      <c r="G619" s="1">
        <v>118</v>
      </c>
      <c r="H619" s="1">
        <v>5</v>
      </c>
      <c r="I619" s="1">
        <v>137</v>
      </c>
      <c r="J619" s="1">
        <v>120</v>
      </c>
      <c r="K619" s="1">
        <v>38</v>
      </c>
      <c r="L619" s="1">
        <v>46</v>
      </c>
      <c r="M619" s="1">
        <v>526</v>
      </c>
      <c r="N619" s="1">
        <v>32</v>
      </c>
      <c r="O619" s="1">
        <v>425</v>
      </c>
      <c r="P619" s="1">
        <v>2823</v>
      </c>
      <c r="Q619" s="1">
        <v>4403</v>
      </c>
      <c r="R619" s="1">
        <f t="shared" si="9"/>
        <v>5062</v>
      </c>
    </row>
    <row r="620" spans="1:18" x14ac:dyDescent="0.35">
      <c r="A620" s="2">
        <v>610</v>
      </c>
      <c r="C620" s="1" t="s">
        <v>11</v>
      </c>
      <c r="D620" s="1" t="s">
        <v>7</v>
      </c>
      <c r="E620" s="1">
        <v>275</v>
      </c>
      <c r="F620" s="1">
        <v>84</v>
      </c>
      <c r="G620" s="1">
        <v>167</v>
      </c>
      <c r="H620" s="1">
        <v>31</v>
      </c>
      <c r="I620" s="1">
        <v>196</v>
      </c>
      <c r="J620" s="1">
        <v>243</v>
      </c>
      <c r="K620" s="1">
        <v>42</v>
      </c>
      <c r="L620" s="1">
        <v>89</v>
      </c>
      <c r="M620" s="1">
        <v>87</v>
      </c>
      <c r="N620" s="1">
        <v>67</v>
      </c>
      <c r="O620" s="1">
        <v>148</v>
      </c>
      <c r="P620" s="1">
        <v>460</v>
      </c>
      <c r="Q620" s="1">
        <v>1221</v>
      </c>
      <c r="R620" s="1">
        <f t="shared" si="9"/>
        <v>1889</v>
      </c>
    </row>
    <row r="621" spans="1:18" x14ac:dyDescent="0.35">
      <c r="A621" s="2">
        <v>611</v>
      </c>
      <c r="D621" s="1" t="s">
        <v>8</v>
      </c>
      <c r="E621" s="1">
        <v>413</v>
      </c>
      <c r="F621" s="1">
        <v>135</v>
      </c>
      <c r="G621" s="1">
        <v>122</v>
      </c>
      <c r="H621" s="1">
        <v>31</v>
      </c>
      <c r="I621" s="1">
        <v>114</v>
      </c>
      <c r="J621" s="1">
        <v>146</v>
      </c>
      <c r="K621" s="1">
        <v>39</v>
      </c>
      <c r="L621" s="1">
        <v>79</v>
      </c>
      <c r="M621" s="1">
        <v>109</v>
      </c>
      <c r="N621" s="1">
        <v>36</v>
      </c>
      <c r="O621" s="1">
        <v>159</v>
      </c>
      <c r="P621" s="1">
        <v>428</v>
      </c>
      <c r="Q621" s="1">
        <v>1202</v>
      </c>
      <c r="R621" s="1">
        <f t="shared" si="9"/>
        <v>1811</v>
      </c>
    </row>
    <row r="622" spans="1:18" x14ac:dyDescent="0.35">
      <c r="A622" s="2">
        <v>612</v>
      </c>
      <c r="D622" s="1" t="s">
        <v>4</v>
      </c>
      <c r="E622" s="1">
        <v>689</v>
      </c>
      <c r="F622" s="1">
        <v>218</v>
      </c>
      <c r="G622" s="1">
        <v>289</v>
      </c>
      <c r="H622" s="1">
        <v>55</v>
      </c>
      <c r="I622" s="1">
        <v>302</v>
      </c>
      <c r="J622" s="1">
        <v>385</v>
      </c>
      <c r="K622" s="1">
        <v>79</v>
      </c>
      <c r="L622" s="1">
        <v>169</v>
      </c>
      <c r="M622" s="1">
        <v>195</v>
      </c>
      <c r="N622" s="1">
        <v>103</v>
      </c>
      <c r="O622" s="1">
        <v>307</v>
      </c>
      <c r="P622" s="1">
        <v>889</v>
      </c>
      <c r="Q622" s="1">
        <v>2420</v>
      </c>
      <c r="R622" s="1">
        <f t="shared" si="9"/>
        <v>3680</v>
      </c>
    </row>
    <row r="623" spans="1:18" x14ac:dyDescent="0.35">
      <c r="A623" s="2">
        <v>613</v>
      </c>
      <c r="C623" s="1" t="s">
        <v>4</v>
      </c>
      <c r="D623" s="1" t="s">
        <v>7</v>
      </c>
      <c r="E623" s="1">
        <v>425</v>
      </c>
      <c r="F623" s="1">
        <v>338</v>
      </c>
      <c r="G623" s="1">
        <v>207</v>
      </c>
      <c r="H623" s="1">
        <v>27</v>
      </c>
      <c r="I623" s="1">
        <v>271</v>
      </c>
      <c r="J623" s="1">
        <v>334</v>
      </c>
      <c r="K623" s="1">
        <v>59</v>
      </c>
      <c r="L623" s="1">
        <v>112</v>
      </c>
      <c r="M623" s="1">
        <v>355</v>
      </c>
      <c r="N623" s="1">
        <v>86</v>
      </c>
      <c r="O623" s="1">
        <v>384</v>
      </c>
      <c r="P623" s="1">
        <v>2861</v>
      </c>
      <c r="Q623" s="1">
        <v>4489</v>
      </c>
      <c r="R623" s="1">
        <f t="shared" si="9"/>
        <v>5459</v>
      </c>
    </row>
    <row r="624" spans="1:18" x14ac:dyDescent="0.35">
      <c r="A624" s="2">
        <v>614</v>
      </c>
      <c r="D624" s="1" t="s">
        <v>8</v>
      </c>
      <c r="E624" s="1">
        <v>642</v>
      </c>
      <c r="F624" s="1">
        <v>484</v>
      </c>
      <c r="G624" s="1">
        <v>204</v>
      </c>
      <c r="H624" s="1">
        <v>32</v>
      </c>
      <c r="I624" s="1">
        <v>180</v>
      </c>
      <c r="J624" s="1">
        <v>185</v>
      </c>
      <c r="K624" s="1">
        <v>61</v>
      </c>
      <c r="L624" s="1">
        <v>107</v>
      </c>
      <c r="M624" s="1">
        <v>492</v>
      </c>
      <c r="N624" s="1">
        <v>53</v>
      </c>
      <c r="O624" s="1">
        <v>455</v>
      </c>
      <c r="P624" s="1">
        <v>2832</v>
      </c>
      <c r="Q624" s="1">
        <v>4674</v>
      </c>
      <c r="R624" s="1">
        <f t="shared" si="9"/>
        <v>5727</v>
      </c>
    </row>
    <row r="625" spans="1:18" x14ac:dyDescent="0.35">
      <c r="A625" s="2">
        <v>615</v>
      </c>
      <c r="D625" s="1" t="s">
        <v>4</v>
      </c>
      <c r="E625" s="1">
        <v>1066</v>
      </c>
      <c r="F625" s="1">
        <v>824</v>
      </c>
      <c r="G625" s="1">
        <v>412</v>
      </c>
      <c r="H625" s="1">
        <v>67</v>
      </c>
      <c r="I625" s="1">
        <v>451</v>
      </c>
      <c r="J625" s="1">
        <v>517</v>
      </c>
      <c r="K625" s="1">
        <v>120</v>
      </c>
      <c r="L625" s="1">
        <v>225</v>
      </c>
      <c r="M625" s="1">
        <v>842</v>
      </c>
      <c r="N625" s="1">
        <v>141</v>
      </c>
      <c r="O625" s="1">
        <v>839</v>
      </c>
      <c r="P625" s="1">
        <v>5694</v>
      </c>
      <c r="Q625" s="1">
        <v>9160</v>
      </c>
      <c r="R625" s="1">
        <f t="shared" si="9"/>
        <v>11198</v>
      </c>
    </row>
    <row r="626" spans="1:18" x14ac:dyDescent="0.35">
      <c r="A626" s="2">
        <v>616</v>
      </c>
      <c r="B626" s="1" t="s">
        <v>52</v>
      </c>
      <c r="C626" s="1" t="s">
        <v>6</v>
      </c>
      <c r="D626" s="1" t="s">
        <v>7</v>
      </c>
      <c r="E626" s="1">
        <v>7</v>
      </c>
      <c r="F626" s="1">
        <v>506</v>
      </c>
      <c r="G626" s="1">
        <v>7</v>
      </c>
      <c r="H626" s="1">
        <v>0</v>
      </c>
      <c r="I626" s="1">
        <v>7</v>
      </c>
      <c r="J626" s="1">
        <v>11</v>
      </c>
      <c r="K626" s="1">
        <v>10</v>
      </c>
      <c r="L626" s="1">
        <v>8</v>
      </c>
      <c r="M626" s="1">
        <v>103</v>
      </c>
      <c r="N626" s="1">
        <v>0</v>
      </c>
      <c r="O626" s="1">
        <v>294</v>
      </c>
      <c r="P626" s="1">
        <v>5610</v>
      </c>
      <c r="Q626" s="1">
        <v>6466</v>
      </c>
      <c r="R626" s="1">
        <f t="shared" si="9"/>
        <v>6563</v>
      </c>
    </row>
    <row r="627" spans="1:18" x14ac:dyDescent="0.35">
      <c r="A627" s="2">
        <v>617</v>
      </c>
      <c r="D627" s="1" t="s">
        <v>8</v>
      </c>
      <c r="E627" s="1">
        <v>0</v>
      </c>
      <c r="F627" s="1">
        <v>307</v>
      </c>
      <c r="G627" s="1">
        <v>6</v>
      </c>
      <c r="H627" s="1">
        <v>0</v>
      </c>
      <c r="I627" s="1">
        <v>4</v>
      </c>
      <c r="J627" s="1">
        <v>7</v>
      </c>
      <c r="K627" s="1">
        <v>0</v>
      </c>
      <c r="L627" s="1">
        <v>12</v>
      </c>
      <c r="M627" s="1">
        <v>100</v>
      </c>
      <c r="N627" s="1">
        <v>0</v>
      </c>
      <c r="O627" s="1">
        <v>191</v>
      </c>
      <c r="P627" s="1">
        <v>5309</v>
      </c>
      <c r="Q627" s="1">
        <v>5886</v>
      </c>
      <c r="R627" s="1">
        <f t="shared" si="9"/>
        <v>5936</v>
      </c>
    </row>
    <row r="628" spans="1:18" x14ac:dyDescent="0.35">
      <c r="A628" s="2">
        <v>618</v>
      </c>
      <c r="D628" s="1" t="s">
        <v>4</v>
      </c>
      <c r="E628" s="1">
        <v>12</v>
      </c>
      <c r="F628" s="1">
        <v>814</v>
      </c>
      <c r="G628" s="1">
        <v>15</v>
      </c>
      <c r="H628" s="1">
        <v>0</v>
      </c>
      <c r="I628" s="1">
        <v>11</v>
      </c>
      <c r="J628" s="1">
        <v>18</v>
      </c>
      <c r="K628" s="1">
        <v>14</v>
      </c>
      <c r="L628" s="1">
        <v>20</v>
      </c>
      <c r="M628" s="1">
        <v>210</v>
      </c>
      <c r="N628" s="1">
        <v>5</v>
      </c>
      <c r="O628" s="1">
        <v>488</v>
      </c>
      <c r="P628" s="1">
        <v>10918</v>
      </c>
      <c r="Q628" s="1">
        <v>12351</v>
      </c>
      <c r="R628" s="1">
        <f t="shared" si="9"/>
        <v>12525</v>
      </c>
    </row>
    <row r="629" spans="1:18" x14ac:dyDescent="0.35">
      <c r="A629" s="2">
        <v>619</v>
      </c>
      <c r="C629" s="1" t="s">
        <v>9</v>
      </c>
      <c r="D629" s="1" t="s">
        <v>7</v>
      </c>
      <c r="E629" s="1">
        <v>9</v>
      </c>
      <c r="F629" s="1">
        <v>389</v>
      </c>
      <c r="G629" s="1">
        <v>11</v>
      </c>
      <c r="H629" s="1">
        <v>0</v>
      </c>
      <c r="I629" s="1">
        <v>22</v>
      </c>
      <c r="J629" s="1">
        <v>5</v>
      </c>
      <c r="K629" s="1">
        <v>8</v>
      </c>
      <c r="L629" s="1">
        <v>4</v>
      </c>
      <c r="M629" s="1">
        <v>335</v>
      </c>
      <c r="N629" s="1">
        <v>4</v>
      </c>
      <c r="O629" s="1">
        <v>183</v>
      </c>
      <c r="P629" s="1">
        <v>3349</v>
      </c>
      <c r="Q629" s="1">
        <v>4190</v>
      </c>
      <c r="R629" s="1">
        <f t="shared" si="9"/>
        <v>4319</v>
      </c>
    </row>
    <row r="630" spans="1:18" x14ac:dyDescent="0.35">
      <c r="A630" s="2">
        <v>620</v>
      </c>
      <c r="D630" s="1" t="s">
        <v>8</v>
      </c>
      <c r="E630" s="1">
        <v>25</v>
      </c>
      <c r="F630" s="1">
        <v>407</v>
      </c>
      <c r="G630" s="1">
        <v>10</v>
      </c>
      <c r="H630" s="1">
        <v>0</v>
      </c>
      <c r="I630" s="1">
        <v>18</v>
      </c>
      <c r="J630" s="1">
        <v>9</v>
      </c>
      <c r="K630" s="1">
        <v>0</v>
      </c>
      <c r="L630" s="1">
        <v>7</v>
      </c>
      <c r="M630" s="1">
        <v>739</v>
      </c>
      <c r="N630" s="1">
        <v>0</v>
      </c>
      <c r="O630" s="1">
        <v>262</v>
      </c>
      <c r="P630" s="1">
        <v>2904</v>
      </c>
      <c r="Q630" s="1">
        <v>4106</v>
      </c>
      <c r="R630" s="1">
        <f t="shared" si="9"/>
        <v>4381</v>
      </c>
    </row>
    <row r="631" spans="1:18" x14ac:dyDescent="0.35">
      <c r="A631" s="2">
        <v>621</v>
      </c>
      <c r="D631" s="1" t="s">
        <v>4</v>
      </c>
      <c r="E631" s="1">
        <v>33</v>
      </c>
      <c r="F631" s="1">
        <v>799</v>
      </c>
      <c r="G631" s="1">
        <v>20</v>
      </c>
      <c r="H631" s="1">
        <v>0</v>
      </c>
      <c r="I631" s="1">
        <v>45</v>
      </c>
      <c r="J631" s="1">
        <v>14</v>
      </c>
      <c r="K631" s="1">
        <v>14</v>
      </c>
      <c r="L631" s="1">
        <v>10</v>
      </c>
      <c r="M631" s="1">
        <v>1080</v>
      </c>
      <c r="N631" s="1">
        <v>4</v>
      </c>
      <c r="O631" s="1">
        <v>444</v>
      </c>
      <c r="P631" s="1">
        <v>6260</v>
      </c>
      <c r="Q631" s="1">
        <v>8295</v>
      </c>
      <c r="R631" s="1">
        <f t="shared" si="9"/>
        <v>8723</v>
      </c>
    </row>
    <row r="632" spans="1:18" x14ac:dyDescent="0.35">
      <c r="A632" s="2">
        <v>622</v>
      </c>
      <c r="C632" s="1" t="s">
        <v>10</v>
      </c>
      <c r="D632" s="1" t="s">
        <v>7</v>
      </c>
      <c r="E632" s="1">
        <v>806</v>
      </c>
      <c r="F632" s="1">
        <v>2258</v>
      </c>
      <c r="G632" s="1">
        <v>365</v>
      </c>
      <c r="H632" s="1">
        <v>24</v>
      </c>
      <c r="I632" s="1">
        <v>915</v>
      </c>
      <c r="J632" s="1">
        <v>500</v>
      </c>
      <c r="K632" s="1">
        <v>134</v>
      </c>
      <c r="L632" s="1">
        <v>135</v>
      </c>
      <c r="M632" s="1">
        <v>2518</v>
      </c>
      <c r="N632" s="1">
        <v>115</v>
      </c>
      <c r="O632" s="1">
        <v>1799</v>
      </c>
      <c r="P632" s="1">
        <v>17654</v>
      </c>
      <c r="Q632" s="1">
        <v>24834</v>
      </c>
      <c r="R632" s="1">
        <f t="shared" si="9"/>
        <v>27223</v>
      </c>
    </row>
    <row r="633" spans="1:18" x14ac:dyDescent="0.35">
      <c r="A633" s="2">
        <v>623</v>
      </c>
      <c r="D633" s="1" t="s">
        <v>8</v>
      </c>
      <c r="E633" s="1">
        <v>1307</v>
      </c>
      <c r="F633" s="1">
        <v>2616</v>
      </c>
      <c r="G633" s="1">
        <v>502</v>
      </c>
      <c r="H633" s="1">
        <v>20</v>
      </c>
      <c r="I633" s="1">
        <v>677</v>
      </c>
      <c r="J633" s="1">
        <v>240</v>
      </c>
      <c r="K633" s="1">
        <v>144</v>
      </c>
      <c r="L633" s="1">
        <v>163</v>
      </c>
      <c r="M633" s="1">
        <v>3831</v>
      </c>
      <c r="N633" s="1">
        <v>75</v>
      </c>
      <c r="O633" s="1">
        <v>2577</v>
      </c>
      <c r="P633" s="1">
        <v>16304</v>
      </c>
      <c r="Q633" s="1">
        <v>24896</v>
      </c>
      <c r="R633" s="1">
        <f t="shared" si="9"/>
        <v>28456</v>
      </c>
    </row>
    <row r="634" spans="1:18" x14ac:dyDescent="0.35">
      <c r="A634" s="2">
        <v>624</v>
      </c>
      <c r="D634" s="1" t="s">
        <v>4</v>
      </c>
      <c r="E634" s="1">
        <v>2114</v>
      </c>
      <c r="F634" s="1">
        <v>4875</v>
      </c>
      <c r="G634" s="1">
        <v>862</v>
      </c>
      <c r="H634" s="1">
        <v>36</v>
      </c>
      <c r="I634" s="1">
        <v>1599</v>
      </c>
      <c r="J634" s="1">
        <v>740</v>
      </c>
      <c r="K634" s="1">
        <v>271</v>
      </c>
      <c r="L634" s="1">
        <v>296</v>
      </c>
      <c r="M634" s="1">
        <v>6340</v>
      </c>
      <c r="N634" s="1">
        <v>185</v>
      </c>
      <c r="O634" s="1">
        <v>4371</v>
      </c>
      <c r="P634" s="1">
        <v>33962</v>
      </c>
      <c r="Q634" s="1">
        <v>49732</v>
      </c>
      <c r="R634" s="1">
        <f t="shared" si="9"/>
        <v>55651</v>
      </c>
    </row>
    <row r="635" spans="1:18" x14ac:dyDescent="0.35">
      <c r="A635" s="2">
        <v>625</v>
      </c>
      <c r="C635" s="1" t="s">
        <v>11</v>
      </c>
      <c r="D635" s="1" t="s">
        <v>7</v>
      </c>
      <c r="E635" s="1">
        <v>719</v>
      </c>
      <c r="F635" s="1">
        <v>283</v>
      </c>
      <c r="G635" s="1">
        <v>333</v>
      </c>
      <c r="H635" s="1">
        <v>200</v>
      </c>
      <c r="I635" s="1">
        <v>847</v>
      </c>
      <c r="J635" s="1">
        <v>683</v>
      </c>
      <c r="K635" s="1">
        <v>171</v>
      </c>
      <c r="L635" s="1">
        <v>205</v>
      </c>
      <c r="M635" s="1">
        <v>303</v>
      </c>
      <c r="N635" s="1">
        <v>214</v>
      </c>
      <c r="O635" s="1">
        <v>659</v>
      </c>
      <c r="P635" s="1">
        <v>1338</v>
      </c>
      <c r="Q635" s="1">
        <v>3877</v>
      </c>
      <c r="R635" s="1">
        <f t="shared" si="9"/>
        <v>5955</v>
      </c>
    </row>
    <row r="636" spans="1:18" x14ac:dyDescent="0.35">
      <c r="A636" s="2">
        <v>626</v>
      </c>
      <c r="D636" s="1" t="s">
        <v>8</v>
      </c>
      <c r="E636" s="1">
        <v>1587</v>
      </c>
      <c r="F636" s="1">
        <v>489</v>
      </c>
      <c r="G636" s="1">
        <v>342</v>
      </c>
      <c r="H636" s="1">
        <v>290</v>
      </c>
      <c r="I636" s="1">
        <v>878</v>
      </c>
      <c r="J636" s="1">
        <v>520</v>
      </c>
      <c r="K636" s="1">
        <v>143</v>
      </c>
      <c r="L636" s="1">
        <v>225</v>
      </c>
      <c r="M636" s="1">
        <v>518</v>
      </c>
      <c r="N636" s="1">
        <v>170</v>
      </c>
      <c r="O636" s="1">
        <v>904</v>
      </c>
      <c r="P636" s="1">
        <v>1362</v>
      </c>
      <c r="Q636" s="1">
        <v>4653</v>
      </c>
      <c r="R636" s="1">
        <f t="shared" si="9"/>
        <v>7428</v>
      </c>
    </row>
    <row r="637" spans="1:18" x14ac:dyDescent="0.35">
      <c r="A637" s="2">
        <v>627</v>
      </c>
      <c r="D637" s="1" t="s">
        <v>4</v>
      </c>
      <c r="E637" s="1">
        <v>2311</v>
      </c>
      <c r="F637" s="1">
        <v>768</v>
      </c>
      <c r="G637" s="1">
        <v>671</v>
      </c>
      <c r="H637" s="1">
        <v>492</v>
      </c>
      <c r="I637" s="1">
        <v>1718</v>
      </c>
      <c r="J637" s="1">
        <v>1204</v>
      </c>
      <c r="K637" s="1">
        <v>313</v>
      </c>
      <c r="L637" s="1">
        <v>426</v>
      </c>
      <c r="M637" s="1">
        <v>820</v>
      </c>
      <c r="N637" s="1">
        <v>384</v>
      </c>
      <c r="O637" s="1">
        <v>1564</v>
      </c>
      <c r="P637" s="1">
        <v>2697</v>
      </c>
      <c r="Q637" s="1">
        <v>8529</v>
      </c>
      <c r="R637" s="1">
        <f t="shared" si="9"/>
        <v>13368</v>
      </c>
    </row>
    <row r="638" spans="1:18" x14ac:dyDescent="0.35">
      <c r="A638" s="2">
        <v>628</v>
      </c>
      <c r="C638" s="1" t="s">
        <v>4</v>
      </c>
      <c r="D638" s="1" t="s">
        <v>7</v>
      </c>
      <c r="E638" s="1">
        <v>1541</v>
      </c>
      <c r="F638" s="1">
        <v>3432</v>
      </c>
      <c r="G638" s="1">
        <v>713</v>
      </c>
      <c r="H638" s="1">
        <v>221</v>
      </c>
      <c r="I638" s="1">
        <v>1792</v>
      </c>
      <c r="J638" s="1">
        <v>1204</v>
      </c>
      <c r="K638" s="1">
        <v>320</v>
      </c>
      <c r="L638" s="1">
        <v>345</v>
      </c>
      <c r="M638" s="1">
        <v>3261</v>
      </c>
      <c r="N638" s="1">
        <v>331</v>
      </c>
      <c r="O638" s="1">
        <v>2935</v>
      </c>
      <c r="P638" s="1">
        <v>27954</v>
      </c>
      <c r="Q638" s="1">
        <v>39373</v>
      </c>
      <c r="R638" s="1">
        <f t="shared" si="9"/>
        <v>44049</v>
      </c>
    </row>
    <row r="639" spans="1:18" x14ac:dyDescent="0.35">
      <c r="A639" s="2">
        <v>629</v>
      </c>
      <c r="D639" s="1" t="s">
        <v>8</v>
      </c>
      <c r="E639" s="1">
        <v>2927</v>
      </c>
      <c r="F639" s="1">
        <v>3823</v>
      </c>
      <c r="G639" s="1">
        <v>854</v>
      </c>
      <c r="H639" s="1">
        <v>310</v>
      </c>
      <c r="I639" s="1">
        <v>1581</v>
      </c>
      <c r="J639" s="1">
        <v>783</v>
      </c>
      <c r="K639" s="1">
        <v>292</v>
      </c>
      <c r="L639" s="1">
        <v>403</v>
      </c>
      <c r="M639" s="1">
        <v>5186</v>
      </c>
      <c r="N639" s="1">
        <v>247</v>
      </c>
      <c r="O639" s="1">
        <v>3931</v>
      </c>
      <c r="P639" s="1">
        <v>25883</v>
      </c>
      <c r="Q639" s="1">
        <v>39543</v>
      </c>
      <c r="R639" s="1">
        <f t="shared" si="9"/>
        <v>46220</v>
      </c>
    </row>
    <row r="640" spans="1:18" x14ac:dyDescent="0.35">
      <c r="A640" s="2">
        <v>630</v>
      </c>
      <c r="D640" s="1" t="s">
        <v>4</v>
      </c>
      <c r="E640" s="1">
        <v>4472</v>
      </c>
      <c r="F640" s="1">
        <v>7252</v>
      </c>
      <c r="G640" s="1">
        <v>1563</v>
      </c>
      <c r="H640" s="1">
        <v>536</v>
      </c>
      <c r="I640" s="1">
        <v>3373</v>
      </c>
      <c r="J640" s="1">
        <v>1979</v>
      </c>
      <c r="K640" s="1">
        <v>612</v>
      </c>
      <c r="L640" s="1">
        <v>753</v>
      </c>
      <c r="M640" s="1">
        <v>8446</v>
      </c>
      <c r="N640" s="1">
        <v>582</v>
      </c>
      <c r="O640" s="1">
        <v>6868</v>
      </c>
      <c r="P640" s="1">
        <v>53838</v>
      </c>
      <c r="Q640" s="1">
        <v>78917</v>
      </c>
      <c r="R640" s="1">
        <f t="shared" si="9"/>
        <v>90274</v>
      </c>
    </row>
    <row r="641" spans="1:18" x14ac:dyDescent="0.35">
      <c r="A641" s="2">
        <v>631</v>
      </c>
      <c r="B641" s="1" t="s">
        <v>53</v>
      </c>
      <c r="C641" s="1" t="s">
        <v>6</v>
      </c>
      <c r="D641" s="1" t="s">
        <v>7</v>
      </c>
      <c r="E641" s="1">
        <v>7</v>
      </c>
      <c r="F641" s="1">
        <v>851</v>
      </c>
      <c r="G641" s="1">
        <v>13</v>
      </c>
      <c r="H641" s="1">
        <v>0</v>
      </c>
      <c r="I641" s="1">
        <v>19</v>
      </c>
      <c r="J641" s="1">
        <v>21</v>
      </c>
      <c r="K641" s="1">
        <v>9</v>
      </c>
      <c r="L641" s="1">
        <v>13</v>
      </c>
      <c r="M641" s="1">
        <v>268</v>
      </c>
      <c r="N641" s="1">
        <v>7</v>
      </c>
      <c r="O641" s="1">
        <v>616</v>
      </c>
      <c r="P641" s="1">
        <v>8638</v>
      </c>
      <c r="Q641" s="1">
        <v>10219</v>
      </c>
      <c r="R641" s="1">
        <f t="shared" si="9"/>
        <v>10462</v>
      </c>
    </row>
    <row r="642" spans="1:18" x14ac:dyDescent="0.35">
      <c r="A642" s="2">
        <v>632</v>
      </c>
      <c r="D642" s="1" t="s">
        <v>8</v>
      </c>
      <c r="E642" s="1">
        <v>8</v>
      </c>
      <c r="F642" s="1">
        <v>561</v>
      </c>
      <c r="G642" s="1">
        <v>8</v>
      </c>
      <c r="H642" s="1">
        <v>0</v>
      </c>
      <c r="I642" s="1">
        <v>20</v>
      </c>
      <c r="J642" s="1">
        <v>24</v>
      </c>
      <c r="K642" s="1">
        <v>19</v>
      </c>
      <c r="L642" s="1">
        <v>8</v>
      </c>
      <c r="M642" s="1">
        <v>281</v>
      </c>
      <c r="N642" s="1">
        <v>5</v>
      </c>
      <c r="O642" s="1">
        <v>386</v>
      </c>
      <c r="P642" s="1">
        <v>8490</v>
      </c>
      <c r="Q642" s="1">
        <v>9621</v>
      </c>
      <c r="R642" s="1">
        <f t="shared" si="9"/>
        <v>9810</v>
      </c>
    </row>
    <row r="643" spans="1:18" x14ac:dyDescent="0.35">
      <c r="A643" s="2">
        <v>633</v>
      </c>
      <c r="D643" s="1" t="s">
        <v>4</v>
      </c>
      <c r="E643" s="1">
        <v>12</v>
      </c>
      <c r="F643" s="1">
        <v>1415</v>
      </c>
      <c r="G643" s="1">
        <v>22</v>
      </c>
      <c r="H643" s="1">
        <v>5</v>
      </c>
      <c r="I643" s="1">
        <v>43</v>
      </c>
      <c r="J643" s="1">
        <v>38</v>
      </c>
      <c r="K643" s="1">
        <v>26</v>
      </c>
      <c r="L643" s="1">
        <v>27</v>
      </c>
      <c r="M643" s="1">
        <v>548</v>
      </c>
      <c r="N643" s="1">
        <v>14</v>
      </c>
      <c r="O643" s="1">
        <v>1002</v>
      </c>
      <c r="P643" s="1">
        <v>17122</v>
      </c>
      <c r="Q643" s="1">
        <v>19837</v>
      </c>
      <c r="R643" s="1">
        <f t="shared" si="9"/>
        <v>20274</v>
      </c>
    </row>
    <row r="644" spans="1:18" x14ac:dyDescent="0.35">
      <c r="A644" s="2">
        <v>634</v>
      </c>
      <c r="C644" s="1" t="s">
        <v>9</v>
      </c>
      <c r="D644" s="1" t="s">
        <v>7</v>
      </c>
      <c r="E644" s="1">
        <v>7</v>
      </c>
      <c r="F644" s="1">
        <v>591</v>
      </c>
      <c r="G644" s="1">
        <v>12</v>
      </c>
      <c r="H644" s="1">
        <v>0</v>
      </c>
      <c r="I644" s="1">
        <v>35</v>
      </c>
      <c r="J644" s="1">
        <v>17</v>
      </c>
      <c r="K644" s="1">
        <v>13</v>
      </c>
      <c r="L644" s="1">
        <v>4</v>
      </c>
      <c r="M644" s="1">
        <v>574</v>
      </c>
      <c r="N644" s="1">
        <v>3</v>
      </c>
      <c r="O644" s="1">
        <v>392</v>
      </c>
      <c r="P644" s="1">
        <v>4934</v>
      </c>
      <c r="Q644" s="1">
        <v>6329</v>
      </c>
      <c r="R644" s="1">
        <f t="shared" si="9"/>
        <v>6582</v>
      </c>
    </row>
    <row r="645" spans="1:18" x14ac:dyDescent="0.35">
      <c r="A645" s="2">
        <v>635</v>
      </c>
      <c r="D645" s="1" t="s">
        <v>8</v>
      </c>
      <c r="E645" s="1">
        <v>37</v>
      </c>
      <c r="F645" s="1">
        <v>587</v>
      </c>
      <c r="G645" s="1">
        <v>11</v>
      </c>
      <c r="H645" s="1">
        <v>0</v>
      </c>
      <c r="I645" s="1">
        <v>38</v>
      </c>
      <c r="J645" s="1">
        <v>13</v>
      </c>
      <c r="K645" s="1">
        <v>10</v>
      </c>
      <c r="L645" s="1">
        <v>5</v>
      </c>
      <c r="M645" s="1">
        <v>1110</v>
      </c>
      <c r="N645" s="1">
        <v>3</v>
      </c>
      <c r="O645" s="1">
        <v>441</v>
      </c>
      <c r="P645" s="1">
        <v>4016</v>
      </c>
      <c r="Q645" s="1">
        <v>5820</v>
      </c>
      <c r="R645" s="1">
        <f t="shared" si="9"/>
        <v>6271</v>
      </c>
    </row>
    <row r="646" spans="1:18" x14ac:dyDescent="0.35">
      <c r="A646" s="2">
        <v>636</v>
      </c>
      <c r="D646" s="1" t="s">
        <v>4</v>
      </c>
      <c r="E646" s="1">
        <v>43</v>
      </c>
      <c r="F646" s="1">
        <v>1174</v>
      </c>
      <c r="G646" s="1">
        <v>21</v>
      </c>
      <c r="H646" s="1">
        <v>0</v>
      </c>
      <c r="I646" s="1">
        <v>76</v>
      </c>
      <c r="J646" s="1">
        <v>27</v>
      </c>
      <c r="K646" s="1">
        <v>21</v>
      </c>
      <c r="L646" s="1">
        <v>10</v>
      </c>
      <c r="M646" s="1">
        <v>1679</v>
      </c>
      <c r="N646" s="1">
        <v>9</v>
      </c>
      <c r="O646" s="1">
        <v>835</v>
      </c>
      <c r="P646" s="1">
        <v>8951</v>
      </c>
      <c r="Q646" s="1">
        <v>12149</v>
      </c>
      <c r="R646" s="1">
        <f t="shared" si="9"/>
        <v>12846</v>
      </c>
    </row>
    <row r="647" spans="1:18" x14ac:dyDescent="0.35">
      <c r="A647" s="2">
        <v>637</v>
      </c>
      <c r="C647" s="1" t="s">
        <v>10</v>
      </c>
      <c r="D647" s="1" t="s">
        <v>7</v>
      </c>
      <c r="E647" s="1">
        <v>1384</v>
      </c>
      <c r="F647" s="1">
        <v>2500</v>
      </c>
      <c r="G647" s="1">
        <v>473</v>
      </c>
      <c r="H647" s="1">
        <v>29</v>
      </c>
      <c r="I647" s="1">
        <v>1245</v>
      </c>
      <c r="J647" s="1">
        <v>730</v>
      </c>
      <c r="K647" s="1">
        <v>180</v>
      </c>
      <c r="L647" s="1">
        <v>248</v>
      </c>
      <c r="M647" s="1">
        <v>2654</v>
      </c>
      <c r="N647" s="1">
        <v>163</v>
      </c>
      <c r="O647" s="1">
        <v>2264</v>
      </c>
      <c r="P647" s="1">
        <v>18732</v>
      </c>
      <c r="Q647" s="1">
        <v>27611</v>
      </c>
      <c r="R647" s="1">
        <f t="shared" si="9"/>
        <v>30602</v>
      </c>
    </row>
    <row r="648" spans="1:18" x14ac:dyDescent="0.35">
      <c r="A648" s="2">
        <v>638</v>
      </c>
      <c r="D648" s="1" t="s">
        <v>8</v>
      </c>
      <c r="E648" s="1">
        <v>2374</v>
      </c>
      <c r="F648" s="1">
        <v>3399</v>
      </c>
      <c r="G648" s="1">
        <v>783</v>
      </c>
      <c r="H648" s="1">
        <v>19</v>
      </c>
      <c r="I648" s="1">
        <v>1049</v>
      </c>
      <c r="J648" s="1">
        <v>388</v>
      </c>
      <c r="K648" s="1">
        <v>180</v>
      </c>
      <c r="L648" s="1">
        <v>255</v>
      </c>
      <c r="M648" s="1">
        <v>4552</v>
      </c>
      <c r="N648" s="1">
        <v>134</v>
      </c>
      <c r="O648" s="1">
        <v>3464</v>
      </c>
      <c r="P648" s="1">
        <v>18561</v>
      </c>
      <c r="Q648" s="1">
        <v>29902</v>
      </c>
      <c r="R648" s="1">
        <f t="shared" si="9"/>
        <v>35158</v>
      </c>
    </row>
    <row r="649" spans="1:18" x14ac:dyDescent="0.35">
      <c r="A649" s="2">
        <v>639</v>
      </c>
      <c r="D649" s="1" t="s">
        <v>4</v>
      </c>
      <c r="E649" s="1">
        <v>3761</v>
      </c>
      <c r="F649" s="1">
        <v>5900</v>
      </c>
      <c r="G649" s="1">
        <v>1252</v>
      </c>
      <c r="H649" s="1">
        <v>49</v>
      </c>
      <c r="I649" s="1">
        <v>2293</v>
      </c>
      <c r="J649" s="1">
        <v>1114</v>
      </c>
      <c r="K649" s="1">
        <v>364</v>
      </c>
      <c r="L649" s="1">
        <v>504</v>
      </c>
      <c r="M649" s="1">
        <v>7207</v>
      </c>
      <c r="N649" s="1">
        <v>291</v>
      </c>
      <c r="O649" s="1">
        <v>5725</v>
      </c>
      <c r="P649" s="1">
        <v>37288</v>
      </c>
      <c r="Q649" s="1">
        <v>57514</v>
      </c>
      <c r="R649" s="1">
        <f t="shared" si="9"/>
        <v>65748</v>
      </c>
    </row>
    <row r="650" spans="1:18" x14ac:dyDescent="0.35">
      <c r="A650" s="2">
        <v>640</v>
      </c>
      <c r="C650" s="1" t="s">
        <v>11</v>
      </c>
      <c r="D650" s="1" t="s">
        <v>7</v>
      </c>
      <c r="E650" s="1">
        <v>1935</v>
      </c>
      <c r="F650" s="1">
        <v>663</v>
      </c>
      <c r="G650" s="1">
        <v>1115</v>
      </c>
      <c r="H650" s="1">
        <v>319</v>
      </c>
      <c r="I650" s="1">
        <v>1401</v>
      </c>
      <c r="J650" s="1">
        <v>1790</v>
      </c>
      <c r="K650" s="1">
        <v>298</v>
      </c>
      <c r="L650" s="1">
        <v>523</v>
      </c>
      <c r="M650" s="1">
        <v>654</v>
      </c>
      <c r="N650" s="1">
        <v>427</v>
      </c>
      <c r="O650" s="1">
        <v>1236</v>
      </c>
      <c r="P650" s="1">
        <v>2639</v>
      </c>
      <c r="Q650" s="1">
        <v>8321</v>
      </c>
      <c r="R650" s="1">
        <f t="shared" si="9"/>
        <v>13000</v>
      </c>
    </row>
    <row r="651" spans="1:18" x14ac:dyDescent="0.35">
      <c r="A651" s="2">
        <v>641</v>
      </c>
      <c r="D651" s="1" t="s">
        <v>8</v>
      </c>
      <c r="E651" s="1">
        <v>4099</v>
      </c>
      <c r="F651" s="1">
        <v>1340</v>
      </c>
      <c r="G651" s="1">
        <v>1166</v>
      </c>
      <c r="H651" s="1">
        <v>542</v>
      </c>
      <c r="I651" s="1">
        <v>1232</v>
      </c>
      <c r="J651" s="1">
        <v>1379</v>
      </c>
      <c r="K651" s="1">
        <v>275</v>
      </c>
      <c r="L651" s="1">
        <v>680</v>
      </c>
      <c r="M651" s="1">
        <v>1150</v>
      </c>
      <c r="N651" s="1">
        <v>396</v>
      </c>
      <c r="O651" s="1">
        <v>1866</v>
      </c>
      <c r="P651" s="1">
        <v>3197</v>
      </c>
      <c r="Q651" s="1">
        <v>10686</v>
      </c>
      <c r="R651" s="1">
        <f t="shared" si="9"/>
        <v>17322</v>
      </c>
    </row>
    <row r="652" spans="1:18" x14ac:dyDescent="0.35">
      <c r="A652" s="2">
        <v>642</v>
      </c>
      <c r="D652" s="1" t="s">
        <v>4</v>
      </c>
      <c r="E652" s="1">
        <v>6032</v>
      </c>
      <c r="F652" s="1">
        <v>1998</v>
      </c>
      <c r="G652" s="1">
        <v>2285</v>
      </c>
      <c r="H652" s="1">
        <v>858</v>
      </c>
      <c r="I652" s="1">
        <v>2631</v>
      </c>
      <c r="J652" s="1">
        <v>3167</v>
      </c>
      <c r="K652" s="1">
        <v>569</v>
      </c>
      <c r="L652" s="1">
        <v>1201</v>
      </c>
      <c r="M652" s="1">
        <v>1806</v>
      </c>
      <c r="N652" s="1">
        <v>820</v>
      </c>
      <c r="O652" s="1">
        <v>3103</v>
      </c>
      <c r="P652" s="1">
        <v>5829</v>
      </c>
      <c r="Q652" s="1">
        <v>19007</v>
      </c>
      <c r="R652" s="1">
        <f t="shared" ref="R652:R715" si="10">SUM(E652:P652)</f>
        <v>30299</v>
      </c>
    </row>
    <row r="653" spans="1:18" x14ac:dyDescent="0.35">
      <c r="A653" s="2">
        <v>643</v>
      </c>
      <c r="C653" s="1" t="s">
        <v>4</v>
      </c>
      <c r="D653" s="1" t="s">
        <v>7</v>
      </c>
      <c r="E653" s="1">
        <v>3334</v>
      </c>
      <c r="F653" s="1">
        <v>4603</v>
      </c>
      <c r="G653" s="1">
        <v>1605</v>
      </c>
      <c r="H653" s="1">
        <v>350</v>
      </c>
      <c r="I653" s="1">
        <v>2706</v>
      </c>
      <c r="J653" s="1">
        <v>2547</v>
      </c>
      <c r="K653" s="1">
        <v>502</v>
      </c>
      <c r="L653" s="1">
        <v>793</v>
      </c>
      <c r="M653" s="1">
        <v>4151</v>
      </c>
      <c r="N653" s="1">
        <v>602</v>
      </c>
      <c r="O653" s="1">
        <v>4513</v>
      </c>
      <c r="P653" s="1">
        <v>34940</v>
      </c>
      <c r="Q653" s="1">
        <v>52487</v>
      </c>
      <c r="R653" s="1">
        <f t="shared" si="10"/>
        <v>60646</v>
      </c>
    </row>
    <row r="654" spans="1:18" x14ac:dyDescent="0.35">
      <c r="A654" s="2">
        <v>644</v>
      </c>
      <c r="D654" s="1" t="s">
        <v>8</v>
      </c>
      <c r="E654" s="1">
        <v>6514</v>
      </c>
      <c r="F654" s="1">
        <v>5884</v>
      </c>
      <c r="G654" s="1">
        <v>1977</v>
      </c>
      <c r="H654" s="1">
        <v>557</v>
      </c>
      <c r="I654" s="1">
        <v>2340</v>
      </c>
      <c r="J654" s="1">
        <v>1801</v>
      </c>
      <c r="K654" s="1">
        <v>477</v>
      </c>
      <c r="L654" s="1">
        <v>948</v>
      </c>
      <c r="M654" s="1">
        <v>7088</v>
      </c>
      <c r="N654" s="1">
        <v>538</v>
      </c>
      <c r="O654" s="1">
        <v>6156</v>
      </c>
      <c r="P654" s="1">
        <v>34255</v>
      </c>
      <c r="Q654" s="1">
        <v>56025</v>
      </c>
      <c r="R654" s="1">
        <f t="shared" si="10"/>
        <v>68535</v>
      </c>
    </row>
    <row r="655" spans="1:18" x14ac:dyDescent="0.35">
      <c r="A655" s="2">
        <v>645</v>
      </c>
      <c r="D655" s="1" t="s">
        <v>4</v>
      </c>
      <c r="E655" s="1">
        <v>9852</v>
      </c>
      <c r="F655" s="1">
        <v>10486</v>
      </c>
      <c r="G655" s="1">
        <v>3581</v>
      </c>
      <c r="H655" s="1">
        <v>910</v>
      </c>
      <c r="I655" s="1">
        <v>5041</v>
      </c>
      <c r="J655" s="1">
        <v>4350</v>
      </c>
      <c r="K655" s="1">
        <v>982</v>
      </c>
      <c r="L655" s="1">
        <v>1739</v>
      </c>
      <c r="M655" s="1">
        <v>11237</v>
      </c>
      <c r="N655" s="1">
        <v>1135</v>
      </c>
      <c r="O655" s="1">
        <v>10669</v>
      </c>
      <c r="P655" s="1">
        <v>69198</v>
      </c>
      <c r="Q655" s="1">
        <v>108508</v>
      </c>
      <c r="R655" s="1">
        <f t="shared" si="10"/>
        <v>129180</v>
      </c>
    </row>
    <row r="656" spans="1:18" x14ac:dyDescent="0.35">
      <c r="A656" s="2">
        <v>646</v>
      </c>
      <c r="B656" s="1" t="s">
        <v>54</v>
      </c>
      <c r="C656" s="1" t="s">
        <v>6</v>
      </c>
      <c r="D656" s="1" t="s">
        <v>7</v>
      </c>
      <c r="E656" s="1">
        <v>3</v>
      </c>
      <c r="F656" s="1">
        <v>221</v>
      </c>
      <c r="G656" s="1">
        <v>7</v>
      </c>
      <c r="H656" s="1">
        <v>0</v>
      </c>
      <c r="I656" s="1">
        <v>6</v>
      </c>
      <c r="J656" s="1">
        <v>10</v>
      </c>
      <c r="K656" s="1">
        <v>11</v>
      </c>
      <c r="L656" s="1">
        <v>10</v>
      </c>
      <c r="M656" s="1">
        <v>45</v>
      </c>
      <c r="N656" s="1">
        <v>5</v>
      </c>
      <c r="O656" s="1">
        <v>182</v>
      </c>
      <c r="P656" s="1">
        <v>4283</v>
      </c>
      <c r="Q656" s="1">
        <v>4717</v>
      </c>
      <c r="R656" s="1">
        <f t="shared" si="10"/>
        <v>4783</v>
      </c>
    </row>
    <row r="657" spans="1:18" x14ac:dyDescent="0.35">
      <c r="A657" s="2">
        <v>647</v>
      </c>
      <c r="D657" s="1" t="s">
        <v>8</v>
      </c>
      <c r="E657" s="1">
        <v>0</v>
      </c>
      <c r="F657" s="1">
        <v>151</v>
      </c>
      <c r="G657" s="1">
        <v>7</v>
      </c>
      <c r="H657" s="1">
        <v>0</v>
      </c>
      <c r="I657" s="1">
        <v>7</v>
      </c>
      <c r="J657" s="1">
        <v>12</v>
      </c>
      <c r="K657" s="1">
        <v>3</v>
      </c>
      <c r="L657" s="1">
        <v>5</v>
      </c>
      <c r="M657" s="1">
        <v>47</v>
      </c>
      <c r="N657" s="1">
        <v>0</v>
      </c>
      <c r="O657" s="1">
        <v>136</v>
      </c>
      <c r="P657" s="1">
        <v>4144</v>
      </c>
      <c r="Q657" s="1">
        <v>4473</v>
      </c>
      <c r="R657" s="1">
        <f t="shared" si="10"/>
        <v>4512</v>
      </c>
    </row>
    <row r="658" spans="1:18" x14ac:dyDescent="0.35">
      <c r="A658" s="2">
        <v>648</v>
      </c>
      <c r="D658" s="1" t="s">
        <v>4</v>
      </c>
      <c r="E658" s="1">
        <v>3</v>
      </c>
      <c r="F658" s="1">
        <v>370</v>
      </c>
      <c r="G658" s="1">
        <v>15</v>
      </c>
      <c r="H658" s="1">
        <v>0</v>
      </c>
      <c r="I658" s="1">
        <v>13</v>
      </c>
      <c r="J658" s="1">
        <v>16</v>
      </c>
      <c r="K658" s="1">
        <v>9</v>
      </c>
      <c r="L658" s="1">
        <v>9</v>
      </c>
      <c r="M658" s="1">
        <v>92</v>
      </c>
      <c r="N658" s="1">
        <v>7</v>
      </c>
      <c r="O658" s="1">
        <v>318</v>
      </c>
      <c r="P658" s="1">
        <v>8432</v>
      </c>
      <c r="Q658" s="1">
        <v>9197</v>
      </c>
      <c r="R658" s="1">
        <f t="shared" si="10"/>
        <v>9284</v>
      </c>
    </row>
    <row r="659" spans="1:18" x14ac:dyDescent="0.35">
      <c r="A659" s="2">
        <v>649</v>
      </c>
      <c r="C659" s="1" t="s">
        <v>9</v>
      </c>
      <c r="D659" s="1" t="s">
        <v>7</v>
      </c>
      <c r="E659" s="1">
        <v>48</v>
      </c>
      <c r="F659" s="1">
        <v>922</v>
      </c>
      <c r="G659" s="1">
        <v>19</v>
      </c>
      <c r="H659" s="1">
        <v>0</v>
      </c>
      <c r="I659" s="1">
        <v>45</v>
      </c>
      <c r="J659" s="1">
        <v>14</v>
      </c>
      <c r="K659" s="1">
        <v>16</v>
      </c>
      <c r="L659" s="1">
        <v>12</v>
      </c>
      <c r="M659" s="1">
        <v>957</v>
      </c>
      <c r="N659" s="1">
        <v>4</v>
      </c>
      <c r="O659" s="1">
        <v>473</v>
      </c>
      <c r="P659" s="1">
        <v>11323</v>
      </c>
      <c r="Q659" s="1">
        <v>13441</v>
      </c>
      <c r="R659" s="1">
        <f t="shared" si="10"/>
        <v>13833</v>
      </c>
    </row>
    <row r="660" spans="1:18" x14ac:dyDescent="0.35">
      <c r="A660" s="2">
        <v>650</v>
      </c>
      <c r="D660" s="1" t="s">
        <v>8</v>
      </c>
      <c r="E660" s="1">
        <v>65</v>
      </c>
      <c r="F660" s="1">
        <v>1073</v>
      </c>
      <c r="G660" s="1">
        <v>24</v>
      </c>
      <c r="H660" s="1">
        <v>0</v>
      </c>
      <c r="I660" s="1">
        <v>48</v>
      </c>
      <c r="J660" s="1">
        <v>32</v>
      </c>
      <c r="K660" s="1">
        <v>14</v>
      </c>
      <c r="L660" s="1">
        <v>8</v>
      </c>
      <c r="M660" s="1">
        <v>2221</v>
      </c>
      <c r="N660" s="1">
        <v>11</v>
      </c>
      <c r="O660" s="1">
        <v>778</v>
      </c>
      <c r="P660" s="1">
        <v>12116</v>
      </c>
      <c r="Q660" s="1">
        <v>15534</v>
      </c>
      <c r="R660" s="1">
        <f t="shared" si="10"/>
        <v>16390</v>
      </c>
    </row>
    <row r="661" spans="1:18" x14ac:dyDescent="0.35">
      <c r="A661" s="2">
        <v>651</v>
      </c>
      <c r="D661" s="1" t="s">
        <v>4</v>
      </c>
      <c r="E661" s="1">
        <v>118</v>
      </c>
      <c r="F661" s="1">
        <v>1998</v>
      </c>
      <c r="G661" s="1">
        <v>39</v>
      </c>
      <c r="H661" s="1">
        <v>0</v>
      </c>
      <c r="I661" s="1">
        <v>97</v>
      </c>
      <c r="J661" s="1">
        <v>47</v>
      </c>
      <c r="K661" s="1">
        <v>33</v>
      </c>
      <c r="L661" s="1">
        <v>26</v>
      </c>
      <c r="M661" s="1">
        <v>3179</v>
      </c>
      <c r="N661" s="1">
        <v>11</v>
      </c>
      <c r="O661" s="1">
        <v>1256</v>
      </c>
      <c r="P661" s="1">
        <v>23433</v>
      </c>
      <c r="Q661" s="1">
        <v>28970</v>
      </c>
      <c r="R661" s="1">
        <f t="shared" si="10"/>
        <v>30237</v>
      </c>
    </row>
    <row r="662" spans="1:18" x14ac:dyDescent="0.35">
      <c r="A662" s="2">
        <v>652</v>
      </c>
      <c r="C662" s="1" t="s">
        <v>10</v>
      </c>
      <c r="D662" s="1" t="s">
        <v>7</v>
      </c>
      <c r="E662" s="1">
        <v>898</v>
      </c>
      <c r="F662" s="1">
        <v>3148</v>
      </c>
      <c r="G662" s="1">
        <v>418</v>
      </c>
      <c r="H662" s="1">
        <v>14</v>
      </c>
      <c r="I662" s="1">
        <v>940</v>
      </c>
      <c r="J662" s="1">
        <v>570</v>
      </c>
      <c r="K662" s="1">
        <v>174</v>
      </c>
      <c r="L662" s="1">
        <v>163</v>
      </c>
      <c r="M662" s="1">
        <v>3512</v>
      </c>
      <c r="N662" s="1">
        <v>120</v>
      </c>
      <c r="O662" s="1">
        <v>2566</v>
      </c>
      <c r="P662" s="1">
        <v>35111</v>
      </c>
      <c r="Q662" s="1">
        <v>44857</v>
      </c>
      <c r="R662" s="1">
        <f t="shared" si="10"/>
        <v>47634</v>
      </c>
    </row>
    <row r="663" spans="1:18" x14ac:dyDescent="0.35">
      <c r="A663" s="2">
        <v>653</v>
      </c>
      <c r="D663" s="1" t="s">
        <v>8</v>
      </c>
      <c r="E663" s="1">
        <v>1249</v>
      </c>
      <c r="F663" s="1">
        <v>3172</v>
      </c>
      <c r="G663" s="1">
        <v>575</v>
      </c>
      <c r="H663" s="1">
        <v>10</v>
      </c>
      <c r="I663" s="1">
        <v>600</v>
      </c>
      <c r="J663" s="1">
        <v>236</v>
      </c>
      <c r="K663" s="1">
        <v>145</v>
      </c>
      <c r="L663" s="1">
        <v>150</v>
      </c>
      <c r="M663" s="1">
        <v>4643</v>
      </c>
      <c r="N663" s="1">
        <v>84</v>
      </c>
      <c r="O663" s="1">
        <v>3206</v>
      </c>
      <c r="P663" s="1">
        <v>33033</v>
      </c>
      <c r="Q663" s="1">
        <v>43610</v>
      </c>
      <c r="R663" s="1">
        <f t="shared" si="10"/>
        <v>47103</v>
      </c>
    </row>
    <row r="664" spans="1:18" x14ac:dyDescent="0.35">
      <c r="A664" s="2">
        <v>654</v>
      </c>
      <c r="D664" s="1" t="s">
        <v>4</v>
      </c>
      <c r="E664" s="1">
        <v>2141</v>
      </c>
      <c r="F664" s="1">
        <v>6319</v>
      </c>
      <c r="G664" s="1">
        <v>996</v>
      </c>
      <c r="H664" s="1">
        <v>23</v>
      </c>
      <c r="I664" s="1">
        <v>1545</v>
      </c>
      <c r="J664" s="1">
        <v>807</v>
      </c>
      <c r="K664" s="1">
        <v>315</v>
      </c>
      <c r="L664" s="1">
        <v>311</v>
      </c>
      <c r="M664" s="1">
        <v>8156</v>
      </c>
      <c r="N664" s="1">
        <v>201</v>
      </c>
      <c r="O664" s="1">
        <v>5771</v>
      </c>
      <c r="P664" s="1">
        <v>68141</v>
      </c>
      <c r="Q664" s="1">
        <v>88465</v>
      </c>
      <c r="R664" s="1">
        <f t="shared" si="10"/>
        <v>94726</v>
      </c>
    </row>
    <row r="665" spans="1:18" x14ac:dyDescent="0.35">
      <c r="A665" s="2">
        <v>655</v>
      </c>
      <c r="C665" s="1" t="s">
        <v>11</v>
      </c>
      <c r="D665" s="1" t="s">
        <v>7</v>
      </c>
      <c r="E665" s="1">
        <v>790</v>
      </c>
      <c r="F665" s="1">
        <v>309</v>
      </c>
      <c r="G665" s="1">
        <v>608</v>
      </c>
      <c r="H665" s="1">
        <v>164</v>
      </c>
      <c r="I665" s="1">
        <v>664</v>
      </c>
      <c r="J665" s="1">
        <v>873</v>
      </c>
      <c r="K665" s="1">
        <v>162</v>
      </c>
      <c r="L665" s="1">
        <v>215</v>
      </c>
      <c r="M665" s="1">
        <v>285</v>
      </c>
      <c r="N665" s="1">
        <v>212</v>
      </c>
      <c r="O665" s="1">
        <v>662</v>
      </c>
      <c r="P665" s="1">
        <v>1837</v>
      </c>
      <c r="Q665" s="1">
        <v>4672</v>
      </c>
      <c r="R665" s="1">
        <f t="shared" si="10"/>
        <v>6781</v>
      </c>
    </row>
    <row r="666" spans="1:18" x14ac:dyDescent="0.35">
      <c r="A666" s="2">
        <v>656</v>
      </c>
      <c r="D666" s="1" t="s">
        <v>8</v>
      </c>
      <c r="E666" s="1">
        <v>1467</v>
      </c>
      <c r="F666" s="1">
        <v>488</v>
      </c>
      <c r="G666" s="1">
        <v>527</v>
      </c>
      <c r="H666" s="1">
        <v>262</v>
      </c>
      <c r="I666" s="1">
        <v>459</v>
      </c>
      <c r="J666" s="1">
        <v>604</v>
      </c>
      <c r="K666" s="1">
        <v>113</v>
      </c>
      <c r="L666" s="1">
        <v>193</v>
      </c>
      <c r="M666" s="1">
        <v>449</v>
      </c>
      <c r="N666" s="1">
        <v>173</v>
      </c>
      <c r="O666" s="1">
        <v>913</v>
      </c>
      <c r="P666" s="1">
        <v>1983</v>
      </c>
      <c r="Q666" s="1">
        <v>5138</v>
      </c>
      <c r="R666" s="1">
        <f t="shared" si="10"/>
        <v>7631</v>
      </c>
    </row>
    <row r="667" spans="1:18" x14ac:dyDescent="0.35">
      <c r="A667" s="2">
        <v>657</v>
      </c>
      <c r="D667" s="1" t="s">
        <v>4</v>
      </c>
      <c r="E667" s="1">
        <v>2258</v>
      </c>
      <c r="F667" s="1">
        <v>793</v>
      </c>
      <c r="G667" s="1">
        <v>1137</v>
      </c>
      <c r="H667" s="1">
        <v>423</v>
      </c>
      <c r="I667" s="1">
        <v>1129</v>
      </c>
      <c r="J667" s="1">
        <v>1483</v>
      </c>
      <c r="K667" s="1">
        <v>272</v>
      </c>
      <c r="L667" s="1">
        <v>411</v>
      </c>
      <c r="M667" s="1">
        <v>733</v>
      </c>
      <c r="N667" s="1">
        <v>385</v>
      </c>
      <c r="O667" s="1">
        <v>1573</v>
      </c>
      <c r="P667" s="1">
        <v>3826</v>
      </c>
      <c r="Q667" s="1">
        <v>9813</v>
      </c>
      <c r="R667" s="1">
        <f t="shared" si="10"/>
        <v>14423</v>
      </c>
    </row>
    <row r="668" spans="1:18" x14ac:dyDescent="0.35">
      <c r="A668" s="2">
        <v>658</v>
      </c>
      <c r="C668" s="1" t="s">
        <v>4</v>
      </c>
      <c r="D668" s="1" t="s">
        <v>7</v>
      </c>
      <c r="E668" s="1">
        <v>1740</v>
      </c>
      <c r="F668" s="1">
        <v>4599</v>
      </c>
      <c r="G668" s="1">
        <v>1049</v>
      </c>
      <c r="H668" s="1">
        <v>175</v>
      </c>
      <c r="I668" s="1">
        <v>1658</v>
      </c>
      <c r="J668" s="1">
        <v>1473</v>
      </c>
      <c r="K668" s="1">
        <v>356</v>
      </c>
      <c r="L668" s="1">
        <v>407</v>
      </c>
      <c r="M668" s="1">
        <v>4801</v>
      </c>
      <c r="N668" s="1">
        <v>346</v>
      </c>
      <c r="O668" s="1">
        <v>3886</v>
      </c>
      <c r="P668" s="1">
        <v>52547</v>
      </c>
      <c r="Q668" s="1">
        <v>67684</v>
      </c>
      <c r="R668" s="1">
        <f t="shared" si="10"/>
        <v>73037</v>
      </c>
    </row>
    <row r="669" spans="1:18" x14ac:dyDescent="0.35">
      <c r="A669" s="2">
        <v>659</v>
      </c>
      <c r="D669" s="1" t="s">
        <v>8</v>
      </c>
      <c r="E669" s="1">
        <v>2785</v>
      </c>
      <c r="F669" s="1">
        <v>4881</v>
      </c>
      <c r="G669" s="1">
        <v>1129</v>
      </c>
      <c r="H669" s="1">
        <v>277</v>
      </c>
      <c r="I669" s="1">
        <v>1122</v>
      </c>
      <c r="J669" s="1">
        <v>877</v>
      </c>
      <c r="K669" s="1">
        <v>274</v>
      </c>
      <c r="L669" s="1">
        <v>359</v>
      </c>
      <c r="M669" s="1">
        <v>7361</v>
      </c>
      <c r="N669" s="1">
        <v>267</v>
      </c>
      <c r="O669" s="1">
        <v>5029</v>
      </c>
      <c r="P669" s="1">
        <v>51276</v>
      </c>
      <c r="Q669" s="1">
        <v>68761</v>
      </c>
      <c r="R669" s="1">
        <f t="shared" si="10"/>
        <v>75637</v>
      </c>
    </row>
    <row r="670" spans="1:18" x14ac:dyDescent="0.35">
      <c r="A670" s="2">
        <v>660</v>
      </c>
      <c r="D670" s="1" t="s">
        <v>4</v>
      </c>
      <c r="E670" s="1">
        <v>4516</v>
      </c>
      <c r="F670" s="1">
        <v>9483</v>
      </c>
      <c r="G670" s="1">
        <v>2184</v>
      </c>
      <c r="H670" s="1">
        <v>451</v>
      </c>
      <c r="I670" s="1">
        <v>2776</v>
      </c>
      <c r="J670" s="1">
        <v>2352</v>
      </c>
      <c r="K670" s="1">
        <v>637</v>
      </c>
      <c r="L670" s="1">
        <v>758</v>
      </c>
      <c r="M670" s="1">
        <v>12165</v>
      </c>
      <c r="N670" s="1">
        <v>610</v>
      </c>
      <c r="O670" s="1">
        <v>8913</v>
      </c>
      <c r="P670" s="1">
        <v>103824</v>
      </c>
      <c r="Q670" s="1">
        <v>136442</v>
      </c>
      <c r="R670" s="1">
        <f t="shared" si="10"/>
        <v>148669</v>
      </c>
    </row>
    <row r="671" spans="1:18" x14ac:dyDescent="0.35">
      <c r="A671" s="2">
        <v>661</v>
      </c>
      <c r="B671" s="1" t="s">
        <v>55</v>
      </c>
      <c r="C671" s="1" t="s">
        <v>6</v>
      </c>
      <c r="D671" s="1" t="s">
        <v>7</v>
      </c>
      <c r="E671" s="1">
        <v>14</v>
      </c>
      <c r="F671" s="1">
        <v>1747</v>
      </c>
      <c r="G671" s="1">
        <v>21</v>
      </c>
      <c r="H671" s="1">
        <v>0</v>
      </c>
      <c r="I671" s="1">
        <v>29</v>
      </c>
      <c r="J671" s="1">
        <v>42</v>
      </c>
      <c r="K671" s="1">
        <v>36</v>
      </c>
      <c r="L671" s="1">
        <v>22</v>
      </c>
      <c r="M671" s="1">
        <v>421</v>
      </c>
      <c r="N671" s="1">
        <v>9</v>
      </c>
      <c r="O671" s="1">
        <v>1017</v>
      </c>
      <c r="P671" s="1">
        <v>17328</v>
      </c>
      <c r="Q671" s="1">
        <v>20250</v>
      </c>
      <c r="R671" s="1">
        <f t="shared" si="10"/>
        <v>20686</v>
      </c>
    </row>
    <row r="672" spans="1:18" x14ac:dyDescent="0.35">
      <c r="A672" s="2">
        <v>662</v>
      </c>
      <c r="D672" s="1" t="s">
        <v>8</v>
      </c>
      <c r="E672" s="1">
        <v>16</v>
      </c>
      <c r="F672" s="1">
        <v>1122</v>
      </c>
      <c r="G672" s="1">
        <v>17</v>
      </c>
      <c r="H672" s="1">
        <v>0</v>
      </c>
      <c r="I672" s="1">
        <v>38</v>
      </c>
      <c r="J672" s="1">
        <v>39</v>
      </c>
      <c r="K672" s="1">
        <v>27</v>
      </c>
      <c r="L672" s="1">
        <v>16</v>
      </c>
      <c r="M672" s="1">
        <v>371</v>
      </c>
      <c r="N672" s="1">
        <v>8</v>
      </c>
      <c r="O672" s="1">
        <v>655</v>
      </c>
      <c r="P672" s="1">
        <v>17683</v>
      </c>
      <c r="Q672" s="1">
        <v>19729</v>
      </c>
      <c r="R672" s="1">
        <f t="shared" si="10"/>
        <v>19992</v>
      </c>
    </row>
    <row r="673" spans="1:18" x14ac:dyDescent="0.35">
      <c r="A673" s="2">
        <v>663</v>
      </c>
      <c r="D673" s="1" t="s">
        <v>4</v>
      </c>
      <c r="E673" s="1">
        <v>26</v>
      </c>
      <c r="F673" s="1">
        <v>2872</v>
      </c>
      <c r="G673" s="1">
        <v>37</v>
      </c>
      <c r="H673" s="1">
        <v>4</v>
      </c>
      <c r="I673" s="1">
        <v>71</v>
      </c>
      <c r="J673" s="1">
        <v>82</v>
      </c>
      <c r="K673" s="1">
        <v>64</v>
      </c>
      <c r="L673" s="1">
        <v>38</v>
      </c>
      <c r="M673" s="1">
        <v>789</v>
      </c>
      <c r="N673" s="1">
        <v>10</v>
      </c>
      <c r="O673" s="1">
        <v>1676</v>
      </c>
      <c r="P673" s="1">
        <v>35008</v>
      </c>
      <c r="Q673" s="1">
        <v>39980</v>
      </c>
      <c r="R673" s="1">
        <f t="shared" si="10"/>
        <v>40677</v>
      </c>
    </row>
    <row r="674" spans="1:18" x14ac:dyDescent="0.35">
      <c r="A674" s="2">
        <v>664</v>
      </c>
      <c r="C674" s="1" t="s">
        <v>9</v>
      </c>
      <c r="D674" s="1" t="s">
        <v>7</v>
      </c>
      <c r="E674" s="1">
        <v>34</v>
      </c>
      <c r="F674" s="1">
        <v>1050</v>
      </c>
      <c r="G674" s="1">
        <v>19</v>
      </c>
      <c r="H674" s="1">
        <v>0</v>
      </c>
      <c r="I674" s="1">
        <v>57</v>
      </c>
      <c r="J674" s="1">
        <v>18</v>
      </c>
      <c r="K674" s="1">
        <v>13</v>
      </c>
      <c r="L674" s="1">
        <v>16</v>
      </c>
      <c r="M674" s="1">
        <v>668</v>
      </c>
      <c r="N674" s="1">
        <v>7</v>
      </c>
      <c r="O674" s="1">
        <v>530</v>
      </c>
      <c r="P674" s="1">
        <v>8472</v>
      </c>
      <c r="Q674" s="1">
        <v>10501</v>
      </c>
      <c r="R674" s="1">
        <f t="shared" si="10"/>
        <v>10884</v>
      </c>
    </row>
    <row r="675" spans="1:18" x14ac:dyDescent="0.35">
      <c r="A675" s="2">
        <v>665</v>
      </c>
      <c r="D675" s="1" t="s">
        <v>8</v>
      </c>
      <c r="E675" s="1">
        <v>49</v>
      </c>
      <c r="F675" s="1">
        <v>1031</v>
      </c>
      <c r="G675" s="1">
        <v>11</v>
      </c>
      <c r="H675" s="1">
        <v>3</v>
      </c>
      <c r="I675" s="1">
        <v>55</v>
      </c>
      <c r="J675" s="1">
        <v>15</v>
      </c>
      <c r="K675" s="1">
        <v>11</v>
      </c>
      <c r="L675" s="1">
        <v>5</v>
      </c>
      <c r="M675" s="1">
        <v>1232</v>
      </c>
      <c r="N675" s="1">
        <v>6</v>
      </c>
      <c r="O675" s="1">
        <v>530</v>
      </c>
      <c r="P675" s="1">
        <v>7598</v>
      </c>
      <c r="Q675" s="1">
        <v>10009</v>
      </c>
      <c r="R675" s="1">
        <f t="shared" si="10"/>
        <v>10546</v>
      </c>
    </row>
    <row r="676" spans="1:18" x14ac:dyDescent="0.35">
      <c r="A676" s="2">
        <v>666</v>
      </c>
      <c r="D676" s="1" t="s">
        <v>4</v>
      </c>
      <c r="E676" s="1">
        <v>86</v>
      </c>
      <c r="F676" s="1">
        <v>2079</v>
      </c>
      <c r="G676" s="1">
        <v>31</v>
      </c>
      <c r="H676" s="1">
        <v>3</v>
      </c>
      <c r="I676" s="1">
        <v>111</v>
      </c>
      <c r="J676" s="1">
        <v>36</v>
      </c>
      <c r="K676" s="1">
        <v>25</v>
      </c>
      <c r="L676" s="1">
        <v>18</v>
      </c>
      <c r="M676" s="1">
        <v>1902</v>
      </c>
      <c r="N676" s="1">
        <v>12</v>
      </c>
      <c r="O676" s="1">
        <v>1059</v>
      </c>
      <c r="P676" s="1">
        <v>16068</v>
      </c>
      <c r="Q676" s="1">
        <v>20509</v>
      </c>
      <c r="R676" s="1">
        <f t="shared" si="10"/>
        <v>21430</v>
      </c>
    </row>
    <row r="677" spans="1:18" x14ac:dyDescent="0.35">
      <c r="A677" s="2">
        <v>667</v>
      </c>
      <c r="C677" s="1" t="s">
        <v>10</v>
      </c>
      <c r="D677" s="1" t="s">
        <v>7</v>
      </c>
      <c r="E677" s="1">
        <v>1763</v>
      </c>
      <c r="F677" s="1">
        <v>3492</v>
      </c>
      <c r="G677" s="1">
        <v>525</v>
      </c>
      <c r="H677" s="1">
        <v>43</v>
      </c>
      <c r="I677" s="1">
        <v>2839</v>
      </c>
      <c r="J677" s="1">
        <v>1149</v>
      </c>
      <c r="K677" s="1">
        <v>290</v>
      </c>
      <c r="L677" s="1">
        <v>363</v>
      </c>
      <c r="M677" s="1">
        <v>3199</v>
      </c>
      <c r="N677" s="1">
        <v>251</v>
      </c>
      <c r="O677" s="1">
        <v>3018</v>
      </c>
      <c r="P677" s="1">
        <v>30281</v>
      </c>
      <c r="Q677" s="1">
        <v>42599</v>
      </c>
      <c r="R677" s="1">
        <f t="shared" si="10"/>
        <v>47213</v>
      </c>
    </row>
    <row r="678" spans="1:18" x14ac:dyDescent="0.35">
      <c r="A678" s="2">
        <v>668</v>
      </c>
      <c r="D678" s="1" t="s">
        <v>8</v>
      </c>
      <c r="E678" s="1">
        <v>3445</v>
      </c>
      <c r="F678" s="1">
        <v>4868</v>
      </c>
      <c r="G678" s="1">
        <v>944</v>
      </c>
      <c r="H678" s="1">
        <v>32</v>
      </c>
      <c r="I678" s="1">
        <v>2208</v>
      </c>
      <c r="J678" s="1">
        <v>624</v>
      </c>
      <c r="K678" s="1">
        <v>298</v>
      </c>
      <c r="L678" s="1">
        <v>479</v>
      </c>
      <c r="M678" s="1">
        <v>5404</v>
      </c>
      <c r="N678" s="1">
        <v>221</v>
      </c>
      <c r="O678" s="1">
        <v>4211</v>
      </c>
      <c r="P678" s="1">
        <v>29748</v>
      </c>
      <c r="Q678" s="1">
        <v>44923</v>
      </c>
      <c r="R678" s="1">
        <f t="shared" si="10"/>
        <v>52482</v>
      </c>
    </row>
    <row r="679" spans="1:18" x14ac:dyDescent="0.35">
      <c r="A679" s="2">
        <v>669</v>
      </c>
      <c r="D679" s="1" t="s">
        <v>4</v>
      </c>
      <c r="E679" s="1">
        <v>5211</v>
      </c>
      <c r="F679" s="1">
        <v>8366</v>
      </c>
      <c r="G679" s="1">
        <v>1466</v>
      </c>
      <c r="H679" s="1">
        <v>73</v>
      </c>
      <c r="I679" s="1">
        <v>5045</v>
      </c>
      <c r="J679" s="1">
        <v>1776</v>
      </c>
      <c r="K679" s="1">
        <v>589</v>
      </c>
      <c r="L679" s="1">
        <v>837</v>
      </c>
      <c r="M679" s="1">
        <v>8601</v>
      </c>
      <c r="N679" s="1">
        <v>472</v>
      </c>
      <c r="O679" s="1">
        <v>7226</v>
      </c>
      <c r="P679" s="1">
        <v>60029</v>
      </c>
      <c r="Q679" s="1">
        <v>87526</v>
      </c>
      <c r="R679" s="1">
        <f t="shared" si="10"/>
        <v>99691</v>
      </c>
    </row>
    <row r="680" spans="1:18" x14ac:dyDescent="0.35">
      <c r="A680" s="2">
        <v>670</v>
      </c>
      <c r="C680" s="1" t="s">
        <v>11</v>
      </c>
      <c r="D680" s="1" t="s">
        <v>7</v>
      </c>
      <c r="E680" s="1">
        <v>1691</v>
      </c>
      <c r="F680" s="1">
        <v>617</v>
      </c>
      <c r="G680" s="1">
        <v>784</v>
      </c>
      <c r="H680" s="1">
        <v>207</v>
      </c>
      <c r="I680" s="1">
        <v>1928</v>
      </c>
      <c r="J680" s="1">
        <v>1596</v>
      </c>
      <c r="K680" s="1">
        <v>382</v>
      </c>
      <c r="L680" s="1">
        <v>559</v>
      </c>
      <c r="M680" s="1">
        <v>597</v>
      </c>
      <c r="N680" s="1">
        <v>397</v>
      </c>
      <c r="O680" s="1">
        <v>985</v>
      </c>
      <c r="P680" s="1">
        <v>2130</v>
      </c>
      <c r="Q680" s="1">
        <v>7106</v>
      </c>
      <c r="R680" s="1">
        <f t="shared" si="10"/>
        <v>11873</v>
      </c>
    </row>
    <row r="681" spans="1:18" x14ac:dyDescent="0.35">
      <c r="A681" s="2">
        <v>671</v>
      </c>
      <c r="D681" s="1" t="s">
        <v>8</v>
      </c>
      <c r="E681" s="1">
        <v>3201</v>
      </c>
      <c r="F681" s="1">
        <v>1003</v>
      </c>
      <c r="G681" s="1">
        <v>745</v>
      </c>
      <c r="H681" s="1">
        <v>283</v>
      </c>
      <c r="I681" s="1">
        <v>1616</v>
      </c>
      <c r="J681" s="1">
        <v>1032</v>
      </c>
      <c r="K681" s="1">
        <v>340</v>
      </c>
      <c r="L681" s="1">
        <v>631</v>
      </c>
      <c r="M681" s="1">
        <v>935</v>
      </c>
      <c r="N681" s="1">
        <v>309</v>
      </c>
      <c r="O681" s="1">
        <v>1333</v>
      </c>
      <c r="P681" s="1">
        <v>2157</v>
      </c>
      <c r="Q681" s="1">
        <v>7899</v>
      </c>
      <c r="R681" s="1">
        <f t="shared" si="10"/>
        <v>13585</v>
      </c>
    </row>
    <row r="682" spans="1:18" x14ac:dyDescent="0.35">
      <c r="A682" s="2">
        <v>672</v>
      </c>
      <c r="D682" s="1" t="s">
        <v>4</v>
      </c>
      <c r="E682" s="1">
        <v>4888</v>
      </c>
      <c r="F682" s="1">
        <v>1625</v>
      </c>
      <c r="G682" s="1">
        <v>1527</v>
      </c>
      <c r="H682" s="1">
        <v>484</v>
      </c>
      <c r="I682" s="1">
        <v>3546</v>
      </c>
      <c r="J682" s="1">
        <v>2625</v>
      </c>
      <c r="K682" s="1">
        <v>717</v>
      </c>
      <c r="L682" s="1">
        <v>1183</v>
      </c>
      <c r="M682" s="1">
        <v>1535</v>
      </c>
      <c r="N682" s="1">
        <v>707</v>
      </c>
      <c r="O682" s="1">
        <v>2311</v>
      </c>
      <c r="P682" s="1">
        <v>4284</v>
      </c>
      <c r="Q682" s="1">
        <v>15004</v>
      </c>
      <c r="R682" s="1">
        <f t="shared" si="10"/>
        <v>25432</v>
      </c>
    </row>
    <row r="683" spans="1:18" x14ac:dyDescent="0.35">
      <c r="A683" s="2">
        <v>673</v>
      </c>
      <c r="C683" s="1" t="s">
        <v>4</v>
      </c>
      <c r="D683" s="1" t="s">
        <v>7</v>
      </c>
      <c r="E683" s="1">
        <v>3502</v>
      </c>
      <c r="F683" s="1">
        <v>6915</v>
      </c>
      <c r="G683" s="1">
        <v>1346</v>
      </c>
      <c r="H683" s="1">
        <v>250</v>
      </c>
      <c r="I683" s="1">
        <v>4852</v>
      </c>
      <c r="J683" s="1">
        <v>2806</v>
      </c>
      <c r="K683" s="1">
        <v>719</v>
      </c>
      <c r="L683" s="1">
        <v>956</v>
      </c>
      <c r="M683" s="1">
        <v>4884</v>
      </c>
      <c r="N683" s="1">
        <v>667</v>
      </c>
      <c r="O683" s="1">
        <v>5550</v>
      </c>
      <c r="P683" s="1">
        <v>58206</v>
      </c>
      <c r="Q683" s="1">
        <v>80457</v>
      </c>
      <c r="R683" s="1">
        <f t="shared" si="10"/>
        <v>90653</v>
      </c>
    </row>
    <row r="684" spans="1:18" x14ac:dyDescent="0.35">
      <c r="A684" s="2">
        <v>674</v>
      </c>
      <c r="D684" s="1" t="s">
        <v>8</v>
      </c>
      <c r="E684" s="1">
        <v>6710</v>
      </c>
      <c r="F684" s="1">
        <v>8031</v>
      </c>
      <c r="G684" s="1">
        <v>1721</v>
      </c>
      <c r="H684" s="1">
        <v>323</v>
      </c>
      <c r="I684" s="1">
        <v>3918</v>
      </c>
      <c r="J684" s="1">
        <v>1708</v>
      </c>
      <c r="K684" s="1">
        <v>678</v>
      </c>
      <c r="L684" s="1">
        <v>1120</v>
      </c>
      <c r="M684" s="1">
        <v>7947</v>
      </c>
      <c r="N684" s="1">
        <v>539</v>
      </c>
      <c r="O684" s="1">
        <v>6723</v>
      </c>
      <c r="P684" s="1">
        <v>57177</v>
      </c>
      <c r="Q684" s="1">
        <v>82554</v>
      </c>
      <c r="R684" s="1">
        <f t="shared" si="10"/>
        <v>96595</v>
      </c>
    </row>
    <row r="685" spans="1:18" x14ac:dyDescent="0.35">
      <c r="A685" s="2">
        <v>675</v>
      </c>
      <c r="D685" s="1" t="s">
        <v>4</v>
      </c>
      <c r="E685" s="1">
        <v>10212</v>
      </c>
      <c r="F685" s="1">
        <v>14945</v>
      </c>
      <c r="G685" s="1">
        <v>3060</v>
      </c>
      <c r="H685" s="1">
        <v>568</v>
      </c>
      <c r="I685" s="1">
        <v>8778</v>
      </c>
      <c r="J685" s="1">
        <v>4513</v>
      </c>
      <c r="K685" s="1">
        <v>1397</v>
      </c>
      <c r="L685" s="1">
        <v>2080</v>
      </c>
      <c r="M685" s="1">
        <v>12825</v>
      </c>
      <c r="N685" s="1">
        <v>1208</v>
      </c>
      <c r="O685" s="1">
        <v>12276</v>
      </c>
      <c r="P685" s="1">
        <v>115387</v>
      </c>
      <c r="Q685" s="1">
        <v>163021</v>
      </c>
      <c r="R685" s="1">
        <f t="shared" si="10"/>
        <v>187249</v>
      </c>
    </row>
    <row r="686" spans="1:18" x14ac:dyDescent="0.35">
      <c r="A686" s="2">
        <v>676</v>
      </c>
      <c r="B686" s="1" t="s">
        <v>56</v>
      </c>
      <c r="C686" s="1" t="s">
        <v>6</v>
      </c>
      <c r="D686" s="1" t="s">
        <v>7</v>
      </c>
      <c r="E686" s="1">
        <v>0</v>
      </c>
      <c r="F686" s="1">
        <v>534</v>
      </c>
      <c r="G686" s="1">
        <v>8</v>
      </c>
      <c r="H686" s="1">
        <v>0</v>
      </c>
      <c r="I686" s="1">
        <v>3</v>
      </c>
      <c r="J686" s="1">
        <v>15</v>
      </c>
      <c r="K686" s="1">
        <v>12</v>
      </c>
      <c r="L686" s="1">
        <v>11</v>
      </c>
      <c r="M686" s="1">
        <v>97</v>
      </c>
      <c r="N686" s="1">
        <v>0</v>
      </c>
      <c r="O686" s="1">
        <v>249</v>
      </c>
      <c r="P686" s="1">
        <v>3895</v>
      </c>
      <c r="Q686" s="1">
        <v>4745</v>
      </c>
      <c r="R686" s="1">
        <f t="shared" si="10"/>
        <v>4824</v>
      </c>
    </row>
    <row r="687" spans="1:18" x14ac:dyDescent="0.35">
      <c r="A687" s="2">
        <v>677</v>
      </c>
      <c r="D687" s="1" t="s">
        <v>8</v>
      </c>
      <c r="E687" s="1">
        <v>8</v>
      </c>
      <c r="F687" s="1">
        <v>362</v>
      </c>
      <c r="G687" s="1">
        <v>3</v>
      </c>
      <c r="H687" s="1">
        <v>0</v>
      </c>
      <c r="I687" s="1">
        <v>15</v>
      </c>
      <c r="J687" s="1">
        <v>12</v>
      </c>
      <c r="K687" s="1">
        <v>0</v>
      </c>
      <c r="L687" s="1">
        <v>6</v>
      </c>
      <c r="M687" s="1">
        <v>119</v>
      </c>
      <c r="N687" s="1">
        <v>0</v>
      </c>
      <c r="O687" s="1">
        <v>196</v>
      </c>
      <c r="P687" s="1">
        <v>3931</v>
      </c>
      <c r="Q687" s="1">
        <v>4572</v>
      </c>
      <c r="R687" s="1">
        <f t="shared" si="10"/>
        <v>4652</v>
      </c>
    </row>
    <row r="688" spans="1:18" x14ac:dyDescent="0.35">
      <c r="A688" s="2">
        <v>678</v>
      </c>
      <c r="D688" s="1" t="s">
        <v>4</v>
      </c>
      <c r="E688" s="1">
        <v>9</v>
      </c>
      <c r="F688" s="1">
        <v>894</v>
      </c>
      <c r="G688" s="1">
        <v>15</v>
      </c>
      <c r="H688" s="1">
        <v>0</v>
      </c>
      <c r="I688" s="1">
        <v>21</v>
      </c>
      <c r="J688" s="1">
        <v>27</v>
      </c>
      <c r="K688" s="1">
        <v>15</v>
      </c>
      <c r="L688" s="1">
        <v>15</v>
      </c>
      <c r="M688" s="1">
        <v>223</v>
      </c>
      <c r="N688" s="1">
        <v>0</v>
      </c>
      <c r="O688" s="1">
        <v>442</v>
      </c>
      <c r="P688" s="1">
        <v>7833</v>
      </c>
      <c r="Q688" s="1">
        <v>9315</v>
      </c>
      <c r="R688" s="1">
        <f t="shared" si="10"/>
        <v>9494</v>
      </c>
    </row>
    <row r="689" spans="1:18" x14ac:dyDescent="0.35">
      <c r="A689" s="2">
        <v>679</v>
      </c>
      <c r="C689" s="1" t="s">
        <v>9</v>
      </c>
      <c r="D689" s="1" t="s">
        <v>7</v>
      </c>
      <c r="E689" s="1">
        <v>8</v>
      </c>
      <c r="F689" s="1">
        <v>350</v>
      </c>
      <c r="G689" s="1">
        <v>5</v>
      </c>
      <c r="H689" s="1">
        <v>4</v>
      </c>
      <c r="I689" s="1">
        <v>21</v>
      </c>
      <c r="J689" s="1">
        <v>10</v>
      </c>
      <c r="K689" s="1">
        <v>4</v>
      </c>
      <c r="L689" s="1">
        <v>6</v>
      </c>
      <c r="M689" s="1">
        <v>254</v>
      </c>
      <c r="N689" s="1">
        <v>0</v>
      </c>
      <c r="O689" s="1">
        <v>168</v>
      </c>
      <c r="P689" s="1">
        <v>2272</v>
      </c>
      <c r="Q689" s="1">
        <v>2957</v>
      </c>
      <c r="R689" s="1">
        <f t="shared" si="10"/>
        <v>3102</v>
      </c>
    </row>
    <row r="690" spans="1:18" x14ac:dyDescent="0.35">
      <c r="A690" s="2">
        <v>680</v>
      </c>
      <c r="D690" s="1" t="s">
        <v>8</v>
      </c>
      <c r="E690" s="1">
        <v>28</v>
      </c>
      <c r="F690" s="1">
        <v>366</v>
      </c>
      <c r="G690" s="1">
        <v>4</v>
      </c>
      <c r="H690" s="1">
        <v>0</v>
      </c>
      <c r="I690" s="1">
        <v>26</v>
      </c>
      <c r="J690" s="1">
        <v>14</v>
      </c>
      <c r="K690" s="1">
        <v>4</v>
      </c>
      <c r="L690" s="1">
        <v>3</v>
      </c>
      <c r="M690" s="1">
        <v>453</v>
      </c>
      <c r="N690" s="1">
        <v>0</v>
      </c>
      <c r="O690" s="1">
        <v>166</v>
      </c>
      <c r="P690" s="1">
        <v>1937</v>
      </c>
      <c r="Q690" s="1">
        <v>2781</v>
      </c>
      <c r="R690" s="1">
        <f t="shared" si="10"/>
        <v>3001</v>
      </c>
    </row>
    <row r="691" spans="1:18" x14ac:dyDescent="0.35">
      <c r="A691" s="2">
        <v>681</v>
      </c>
      <c r="D691" s="1" t="s">
        <v>4</v>
      </c>
      <c r="E691" s="1">
        <v>40</v>
      </c>
      <c r="F691" s="1">
        <v>719</v>
      </c>
      <c r="G691" s="1">
        <v>15</v>
      </c>
      <c r="H691" s="1">
        <v>0</v>
      </c>
      <c r="I691" s="1">
        <v>44</v>
      </c>
      <c r="J691" s="1">
        <v>27</v>
      </c>
      <c r="K691" s="1">
        <v>8</v>
      </c>
      <c r="L691" s="1">
        <v>13</v>
      </c>
      <c r="M691" s="1">
        <v>711</v>
      </c>
      <c r="N691" s="1">
        <v>0</v>
      </c>
      <c r="O691" s="1">
        <v>330</v>
      </c>
      <c r="P691" s="1">
        <v>4211</v>
      </c>
      <c r="Q691" s="1">
        <v>5734</v>
      </c>
      <c r="R691" s="1">
        <f t="shared" si="10"/>
        <v>6118</v>
      </c>
    </row>
    <row r="692" spans="1:18" x14ac:dyDescent="0.35">
      <c r="A692" s="2">
        <v>682</v>
      </c>
      <c r="C692" s="1" t="s">
        <v>10</v>
      </c>
      <c r="D692" s="1" t="s">
        <v>7</v>
      </c>
      <c r="E692" s="1">
        <v>846</v>
      </c>
      <c r="F692" s="1">
        <v>1182</v>
      </c>
      <c r="G692" s="1">
        <v>259</v>
      </c>
      <c r="H692" s="1">
        <v>17</v>
      </c>
      <c r="I692" s="1">
        <v>740</v>
      </c>
      <c r="J692" s="1">
        <v>516</v>
      </c>
      <c r="K692" s="1">
        <v>93</v>
      </c>
      <c r="L692" s="1">
        <v>191</v>
      </c>
      <c r="M692" s="1">
        <v>1464</v>
      </c>
      <c r="N692" s="1">
        <v>103</v>
      </c>
      <c r="O692" s="1">
        <v>963</v>
      </c>
      <c r="P692" s="1">
        <v>8150</v>
      </c>
      <c r="Q692" s="1">
        <v>12516</v>
      </c>
      <c r="R692" s="1">
        <f t="shared" si="10"/>
        <v>14524</v>
      </c>
    </row>
    <row r="693" spans="1:18" x14ac:dyDescent="0.35">
      <c r="A693" s="2">
        <v>683</v>
      </c>
      <c r="D693" s="1" t="s">
        <v>8</v>
      </c>
      <c r="E693" s="1">
        <v>1387</v>
      </c>
      <c r="F693" s="1">
        <v>1790</v>
      </c>
      <c r="G693" s="1">
        <v>380</v>
      </c>
      <c r="H693" s="1">
        <v>22</v>
      </c>
      <c r="I693" s="1">
        <v>669</v>
      </c>
      <c r="J693" s="1">
        <v>317</v>
      </c>
      <c r="K693" s="1">
        <v>112</v>
      </c>
      <c r="L693" s="1">
        <v>229</v>
      </c>
      <c r="M693" s="1">
        <v>2303</v>
      </c>
      <c r="N693" s="1">
        <v>116</v>
      </c>
      <c r="O693" s="1">
        <v>1351</v>
      </c>
      <c r="P693" s="1">
        <v>7828</v>
      </c>
      <c r="Q693" s="1">
        <v>13288</v>
      </c>
      <c r="R693" s="1">
        <f t="shared" si="10"/>
        <v>16504</v>
      </c>
    </row>
    <row r="694" spans="1:18" x14ac:dyDescent="0.35">
      <c r="A694" s="2">
        <v>684</v>
      </c>
      <c r="D694" s="1" t="s">
        <v>4</v>
      </c>
      <c r="E694" s="1">
        <v>2232</v>
      </c>
      <c r="F694" s="1">
        <v>2972</v>
      </c>
      <c r="G694" s="1">
        <v>641</v>
      </c>
      <c r="H694" s="1">
        <v>36</v>
      </c>
      <c r="I694" s="1">
        <v>1410</v>
      </c>
      <c r="J694" s="1">
        <v>840</v>
      </c>
      <c r="K694" s="1">
        <v>212</v>
      </c>
      <c r="L694" s="1">
        <v>416</v>
      </c>
      <c r="M694" s="1">
        <v>3766</v>
      </c>
      <c r="N694" s="1">
        <v>225</v>
      </c>
      <c r="O694" s="1">
        <v>2313</v>
      </c>
      <c r="P694" s="1">
        <v>15975</v>
      </c>
      <c r="Q694" s="1">
        <v>25804</v>
      </c>
      <c r="R694" s="1">
        <f t="shared" si="10"/>
        <v>31038</v>
      </c>
    </row>
    <row r="695" spans="1:18" x14ac:dyDescent="0.35">
      <c r="A695" s="2">
        <v>685</v>
      </c>
      <c r="C695" s="1" t="s">
        <v>11</v>
      </c>
      <c r="D695" s="1" t="s">
        <v>7</v>
      </c>
      <c r="E695" s="1">
        <v>1185</v>
      </c>
      <c r="F695" s="1">
        <v>387</v>
      </c>
      <c r="G695" s="1">
        <v>557</v>
      </c>
      <c r="H695" s="1">
        <v>145</v>
      </c>
      <c r="I695" s="1">
        <v>931</v>
      </c>
      <c r="J695" s="1">
        <v>1084</v>
      </c>
      <c r="K695" s="1">
        <v>229</v>
      </c>
      <c r="L695" s="1">
        <v>415</v>
      </c>
      <c r="M695" s="1">
        <v>387</v>
      </c>
      <c r="N695" s="1">
        <v>218</v>
      </c>
      <c r="O695" s="1">
        <v>523</v>
      </c>
      <c r="P695" s="1">
        <v>1534</v>
      </c>
      <c r="Q695" s="1">
        <v>4692</v>
      </c>
      <c r="R695" s="1">
        <f t="shared" si="10"/>
        <v>7595</v>
      </c>
    </row>
    <row r="696" spans="1:18" x14ac:dyDescent="0.35">
      <c r="A696" s="2">
        <v>686</v>
      </c>
      <c r="D696" s="1" t="s">
        <v>8</v>
      </c>
      <c r="E696" s="1">
        <v>2079</v>
      </c>
      <c r="F696" s="1">
        <v>698</v>
      </c>
      <c r="G696" s="1">
        <v>533</v>
      </c>
      <c r="H696" s="1">
        <v>232</v>
      </c>
      <c r="I696" s="1">
        <v>719</v>
      </c>
      <c r="J696" s="1">
        <v>756</v>
      </c>
      <c r="K696" s="1">
        <v>255</v>
      </c>
      <c r="L696" s="1">
        <v>376</v>
      </c>
      <c r="M696" s="1">
        <v>572</v>
      </c>
      <c r="N696" s="1">
        <v>177</v>
      </c>
      <c r="O696" s="1">
        <v>757</v>
      </c>
      <c r="P696" s="1">
        <v>1625</v>
      </c>
      <c r="Q696" s="1">
        <v>5309</v>
      </c>
      <c r="R696" s="1">
        <f t="shared" si="10"/>
        <v>8779</v>
      </c>
    </row>
    <row r="697" spans="1:18" x14ac:dyDescent="0.35">
      <c r="A697" s="2">
        <v>687</v>
      </c>
      <c r="D697" s="1" t="s">
        <v>4</v>
      </c>
      <c r="E697" s="1">
        <v>3270</v>
      </c>
      <c r="F697" s="1">
        <v>1088</v>
      </c>
      <c r="G697" s="1">
        <v>1085</v>
      </c>
      <c r="H697" s="1">
        <v>381</v>
      </c>
      <c r="I697" s="1">
        <v>1655</v>
      </c>
      <c r="J697" s="1">
        <v>1840</v>
      </c>
      <c r="K697" s="1">
        <v>480</v>
      </c>
      <c r="L697" s="1">
        <v>788</v>
      </c>
      <c r="M697" s="1">
        <v>962</v>
      </c>
      <c r="N697" s="1">
        <v>399</v>
      </c>
      <c r="O697" s="1">
        <v>1282</v>
      </c>
      <c r="P697" s="1">
        <v>3162</v>
      </c>
      <c r="Q697" s="1">
        <v>10001</v>
      </c>
      <c r="R697" s="1">
        <f t="shared" si="10"/>
        <v>16392</v>
      </c>
    </row>
    <row r="698" spans="1:18" x14ac:dyDescent="0.35">
      <c r="A698" s="2">
        <v>688</v>
      </c>
      <c r="C698" s="1" t="s">
        <v>4</v>
      </c>
      <c r="D698" s="1" t="s">
        <v>7</v>
      </c>
      <c r="E698" s="1">
        <v>2049</v>
      </c>
      <c r="F698" s="1">
        <v>2460</v>
      </c>
      <c r="G698" s="1">
        <v>835</v>
      </c>
      <c r="H698" s="1">
        <v>168</v>
      </c>
      <c r="I698" s="1">
        <v>1695</v>
      </c>
      <c r="J698" s="1">
        <v>1622</v>
      </c>
      <c r="K698" s="1">
        <v>341</v>
      </c>
      <c r="L698" s="1">
        <v>619</v>
      </c>
      <c r="M698" s="1">
        <v>2210</v>
      </c>
      <c r="N698" s="1">
        <v>327</v>
      </c>
      <c r="O698" s="1">
        <v>1904</v>
      </c>
      <c r="P698" s="1">
        <v>15852</v>
      </c>
      <c r="Q698" s="1">
        <v>24902</v>
      </c>
      <c r="R698" s="1">
        <f t="shared" si="10"/>
        <v>30082</v>
      </c>
    </row>
    <row r="699" spans="1:18" x14ac:dyDescent="0.35">
      <c r="A699" s="2">
        <v>689</v>
      </c>
      <c r="D699" s="1" t="s">
        <v>8</v>
      </c>
      <c r="E699" s="1">
        <v>3499</v>
      </c>
      <c r="F699" s="1">
        <v>3216</v>
      </c>
      <c r="G699" s="1">
        <v>921</v>
      </c>
      <c r="H699" s="1">
        <v>255</v>
      </c>
      <c r="I699" s="1">
        <v>1433</v>
      </c>
      <c r="J699" s="1">
        <v>1106</v>
      </c>
      <c r="K699" s="1">
        <v>373</v>
      </c>
      <c r="L699" s="1">
        <v>616</v>
      </c>
      <c r="M699" s="1">
        <v>3447</v>
      </c>
      <c r="N699" s="1">
        <v>299</v>
      </c>
      <c r="O699" s="1">
        <v>2470</v>
      </c>
      <c r="P699" s="1">
        <v>15324</v>
      </c>
      <c r="Q699" s="1">
        <v>25953</v>
      </c>
      <c r="R699" s="1">
        <f t="shared" si="10"/>
        <v>32959</v>
      </c>
    </row>
    <row r="700" spans="1:18" x14ac:dyDescent="0.35">
      <c r="A700" s="2">
        <v>690</v>
      </c>
      <c r="D700" s="1" t="s">
        <v>4</v>
      </c>
      <c r="E700" s="1">
        <v>5546</v>
      </c>
      <c r="F700" s="1">
        <v>5676</v>
      </c>
      <c r="G700" s="1">
        <v>1751</v>
      </c>
      <c r="H700" s="1">
        <v>420</v>
      </c>
      <c r="I700" s="1">
        <v>3125</v>
      </c>
      <c r="J700" s="1">
        <v>2721</v>
      </c>
      <c r="K700" s="1">
        <v>716</v>
      </c>
      <c r="L700" s="1">
        <v>1238</v>
      </c>
      <c r="M700" s="1">
        <v>5661</v>
      </c>
      <c r="N700" s="1">
        <v>626</v>
      </c>
      <c r="O700" s="1">
        <v>4374</v>
      </c>
      <c r="P700" s="1">
        <v>31176</v>
      </c>
      <c r="Q700" s="1">
        <v>50858</v>
      </c>
      <c r="R700" s="1">
        <f t="shared" si="10"/>
        <v>63030</v>
      </c>
    </row>
    <row r="701" spans="1:18" x14ac:dyDescent="0.35">
      <c r="A701" s="2">
        <v>691</v>
      </c>
      <c r="B701" s="1" t="s">
        <v>57</v>
      </c>
      <c r="C701" s="1" t="s">
        <v>6</v>
      </c>
      <c r="D701" s="1" t="s">
        <v>7</v>
      </c>
      <c r="E701" s="1">
        <v>3</v>
      </c>
      <c r="F701" s="1">
        <v>470</v>
      </c>
      <c r="G701" s="1">
        <v>6</v>
      </c>
      <c r="H701" s="1">
        <v>0</v>
      </c>
      <c r="I701" s="1">
        <v>11</v>
      </c>
      <c r="J701" s="1">
        <v>12</v>
      </c>
      <c r="K701" s="1">
        <v>8</v>
      </c>
      <c r="L701" s="1">
        <v>12</v>
      </c>
      <c r="M701" s="1">
        <v>180</v>
      </c>
      <c r="N701" s="1">
        <v>6</v>
      </c>
      <c r="O701" s="1">
        <v>280</v>
      </c>
      <c r="P701" s="1">
        <v>4019</v>
      </c>
      <c r="Q701" s="1">
        <v>4869</v>
      </c>
      <c r="R701" s="1">
        <f t="shared" si="10"/>
        <v>5007</v>
      </c>
    </row>
    <row r="702" spans="1:18" x14ac:dyDescent="0.35">
      <c r="A702" s="2">
        <v>692</v>
      </c>
      <c r="D702" s="1" t="s">
        <v>8</v>
      </c>
      <c r="E702" s="1">
        <v>4</v>
      </c>
      <c r="F702" s="1">
        <v>316</v>
      </c>
      <c r="G702" s="1">
        <v>10</v>
      </c>
      <c r="H702" s="1">
        <v>0</v>
      </c>
      <c r="I702" s="1">
        <v>7</v>
      </c>
      <c r="J702" s="1">
        <v>7</v>
      </c>
      <c r="K702" s="1">
        <v>3</v>
      </c>
      <c r="L702" s="1">
        <v>3</v>
      </c>
      <c r="M702" s="1">
        <v>107</v>
      </c>
      <c r="N702" s="1">
        <v>3</v>
      </c>
      <c r="O702" s="1">
        <v>188</v>
      </c>
      <c r="P702" s="1">
        <v>3877</v>
      </c>
      <c r="Q702" s="1">
        <v>4466</v>
      </c>
      <c r="R702" s="1">
        <f t="shared" si="10"/>
        <v>4525</v>
      </c>
    </row>
    <row r="703" spans="1:18" x14ac:dyDescent="0.35">
      <c r="A703" s="2">
        <v>693</v>
      </c>
      <c r="D703" s="1" t="s">
        <v>4</v>
      </c>
      <c r="E703" s="1">
        <v>11</v>
      </c>
      <c r="F703" s="1">
        <v>786</v>
      </c>
      <c r="G703" s="1">
        <v>12</v>
      </c>
      <c r="H703" s="1">
        <v>4</v>
      </c>
      <c r="I703" s="1">
        <v>19</v>
      </c>
      <c r="J703" s="1">
        <v>22</v>
      </c>
      <c r="K703" s="1">
        <v>12</v>
      </c>
      <c r="L703" s="1">
        <v>15</v>
      </c>
      <c r="M703" s="1">
        <v>289</v>
      </c>
      <c r="N703" s="1">
        <v>3</v>
      </c>
      <c r="O703" s="1">
        <v>473</v>
      </c>
      <c r="P703" s="1">
        <v>7900</v>
      </c>
      <c r="Q703" s="1">
        <v>9333</v>
      </c>
      <c r="R703" s="1">
        <f t="shared" si="10"/>
        <v>9546</v>
      </c>
    </row>
    <row r="704" spans="1:18" x14ac:dyDescent="0.35">
      <c r="A704" s="2">
        <v>694</v>
      </c>
      <c r="C704" s="1" t="s">
        <v>9</v>
      </c>
      <c r="D704" s="1" t="s">
        <v>7</v>
      </c>
      <c r="E704" s="1">
        <v>15</v>
      </c>
      <c r="F704" s="1">
        <v>280</v>
      </c>
      <c r="G704" s="1">
        <v>9</v>
      </c>
      <c r="H704" s="1">
        <v>3</v>
      </c>
      <c r="I704" s="1">
        <v>28</v>
      </c>
      <c r="J704" s="1">
        <v>8</v>
      </c>
      <c r="K704" s="1">
        <v>11</v>
      </c>
      <c r="L704" s="1">
        <v>7</v>
      </c>
      <c r="M704" s="1">
        <v>216</v>
      </c>
      <c r="N704" s="1">
        <v>5</v>
      </c>
      <c r="O704" s="1">
        <v>147</v>
      </c>
      <c r="P704" s="1">
        <v>2291</v>
      </c>
      <c r="Q704" s="1">
        <v>2900</v>
      </c>
      <c r="R704" s="1">
        <f t="shared" si="10"/>
        <v>3020</v>
      </c>
    </row>
    <row r="705" spans="1:18" x14ac:dyDescent="0.35">
      <c r="A705" s="2">
        <v>695</v>
      </c>
      <c r="D705" s="1" t="s">
        <v>8</v>
      </c>
      <c r="E705" s="1">
        <v>16</v>
      </c>
      <c r="F705" s="1">
        <v>257</v>
      </c>
      <c r="G705" s="1">
        <v>4</v>
      </c>
      <c r="H705" s="1">
        <v>3</v>
      </c>
      <c r="I705" s="1">
        <v>11</v>
      </c>
      <c r="J705" s="1">
        <v>10</v>
      </c>
      <c r="K705" s="1">
        <v>6</v>
      </c>
      <c r="L705" s="1">
        <v>8</v>
      </c>
      <c r="M705" s="1">
        <v>418</v>
      </c>
      <c r="N705" s="1">
        <v>0</v>
      </c>
      <c r="O705" s="1">
        <v>154</v>
      </c>
      <c r="P705" s="1">
        <v>1704</v>
      </c>
      <c r="Q705" s="1">
        <v>2425</v>
      </c>
      <c r="R705" s="1">
        <f t="shared" si="10"/>
        <v>2591</v>
      </c>
    </row>
    <row r="706" spans="1:18" x14ac:dyDescent="0.35">
      <c r="A706" s="2">
        <v>696</v>
      </c>
      <c r="D706" s="1" t="s">
        <v>4</v>
      </c>
      <c r="E706" s="1">
        <v>32</v>
      </c>
      <c r="F706" s="1">
        <v>540</v>
      </c>
      <c r="G706" s="1">
        <v>15</v>
      </c>
      <c r="H706" s="1">
        <v>3</v>
      </c>
      <c r="I706" s="1">
        <v>37</v>
      </c>
      <c r="J706" s="1">
        <v>18</v>
      </c>
      <c r="K706" s="1">
        <v>18</v>
      </c>
      <c r="L706" s="1">
        <v>10</v>
      </c>
      <c r="M706" s="1">
        <v>637</v>
      </c>
      <c r="N706" s="1">
        <v>5</v>
      </c>
      <c r="O706" s="1">
        <v>302</v>
      </c>
      <c r="P706" s="1">
        <v>3998</v>
      </c>
      <c r="Q706" s="1">
        <v>5324</v>
      </c>
      <c r="R706" s="1">
        <f t="shared" si="10"/>
        <v>5615</v>
      </c>
    </row>
    <row r="707" spans="1:18" x14ac:dyDescent="0.35">
      <c r="A707" s="2">
        <v>697</v>
      </c>
      <c r="C707" s="1" t="s">
        <v>10</v>
      </c>
      <c r="D707" s="1" t="s">
        <v>7</v>
      </c>
      <c r="E707" s="1">
        <v>819</v>
      </c>
      <c r="F707" s="1">
        <v>1110</v>
      </c>
      <c r="G707" s="1">
        <v>220</v>
      </c>
      <c r="H707" s="1">
        <v>12</v>
      </c>
      <c r="I707" s="1">
        <v>707</v>
      </c>
      <c r="J707" s="1">
        <v>438</v>
      </c>
      <c r="K707" s="1">
        <v>95</v>
      </c>
      <c r="L707" s="1">
        <v>181</v>
      </c>
      <c r="M707" s="1">
        <v>1202</v>
      </c>
      <c r="N707" s="1">
        <v>75</v>
      </c>
      <c r="O707" s="1">
        <v>995</v>
      </c>
      <c r="P707" s="1">
        <v>7546</v>
      </c>
      <c r="Q707" s="1">
        <v>11580</v>
      </c>
      <c r="R707" s="1">
        <f t="shared" si="10"/>
        <v>13400</v>
      </c>
    </row>
    <row r="708" spans="1:18" x14ac:dyDescent="0.35">
      <c r="A708" s="2">
        <v>698</v>
      </c>
      <c r="D708" s="1" t="s">
        <v>8</v>
      </c>
      <c r="E708" s="1">
        <v>1277</v>
      </c>
      <c r="F708" s="1">
        <v>1615</v>
      </c>
      <c r="G708" s="1">
        <v>343</v>
      </c>
      <c r="H708" s="1">
        <v>6</v>
      </c>
      <c r="I708" s="1">
        <v>576</v>
      </c>
      <c r="J708" s="1">
        <v>234</v>
      </c>
      <c r="K708" s="1">
        <v>79</v>
      </c>
      <c r="L708" s="1">
        <v>174</v>
      </c>
      <c r="M708" s="1">
        <v>2116</v>
      </c>
      <c r="N708" s="1">
        <v>85</v>
      </c>
      <c r="O708" s="1">
        <v>1372</v>
      </c>
      <c r="P708" s="1">
        <v>6965</v>
      </c>
      <c r="Q708" s="1">
        <v>12027</v>
      </c>
      <c r="R708" s="1">
        <f t="shared" si="10"/>
        <v>14842</v>
      </c>
    </row>
    <row r="709" spans="1:18" x14ac:dyDescent="0.35">
      <c r="A709" s="2">
        <v>699</v>
      </c>
      <c r="D709" s="1" t="s">
        <v>4</v>
      </c>
      <c r="E709" s="1">
        <v>2095</v>
      </c>
      <c r="F709" s="1">
        <v>2724</v>
      </c>
      <c r="G709" s="1">
        <v>564</v>
      </c>
      <c r="H709" s="1">
        <v>20</v>
      </c>
      <c r="I709" s="1">
        <v>1276</v>
      </c>
      <c r="J709" s="1">
        <v>674</v>
      </c>
      <c r="K709" s="1">
        <v>179</v>
      </c>
      <c r="L709" s="1">
        <v>357</v>
      </c>
      <c r="M709" s="1">
        <v>3312</v>
      </c>
      <c r="N709" s="1">
        <v>160</v>
      </c>
      <c r="O709" s="1">
        <v>2360</v>
      </c>
      <c r="P709" s="1">
        <v>14512</v>
      </c>
      <c r="Q709" s="1">
        <v>23610</v>
      </c>
      <c r="R709" s="1">
        <f t="shared" si="10"/>
        <v>28233</v>
      </c>
    </row>
    <row r="710" spans="1:18" x14ac:dyDescent="0.35">
      <c r="A710" s="2">
        <v>700</v>
      </c>
      <c r="C710" s="1" t="s">
        <v>11</v>
      </c>
      <c r="D710" s="1" t="s">
        <v>7</v>
      </c>
      <c r="E710" s="1">
        <v>920</v>
      </c>
      <c r="F710" s="1">
        <v>289</v>
      </c>
      <c r="G710" s="1">
        <v>444</v>
      </c>
      <c r="H710" s="1">
        <v>87</v>
      </c>
      <c r="I710" s="1">
        <v>696</v>
      </c>
      <c r="J710" s="1">
        <v>767</v>
      </c>
      <c r="K710" s="1">
        <v>143</v>
      </c>
      <c r="L710" s="1">
        <v>313</v>
      </c>
      <c r="M710" s="1">
        <v>320</v>
      </c>
      <c r="N710" s="1">
        <v>164</v>
      </c>
      <c r="O710" s="1">
        <v>382</v>
      </c>
      <c r="P710" s="1">
        <v>988</v>
      </c>
      <c r="Q710" s="1">
        <v>3320</v>
      </c>
      <c r="R710" s="1">
        <f t="shared" si="10"/>
        <v>5513</v>
      </c>
    </row>
    <row r="711" spans="1:18" x14ac:dyDescent="0.35">
      <c r="A711" s="2">
        <v>701</v>
      </c>
      <c r="D711" s="1" t="s">
        <v>8</v>
      </c>
      <c r="E711" s="1">
        <v>1426</v>
      </c>
      <c r="F711" s="1">
        <v>481</v>
      </c>
      <c r="G711" s="1">
        <v>359</v>
      </c>
      <c r="H711" s="1">
        <v>127</v>
      </c>
      <c r="I711" s="1">
        <v>555</v>
      </c>
      <c r="J711" s="1">
        <v>481</v>
      </c>
      <c r="K711" s="1">
        <v>137</v>
      </c>
      <c r="L711" s="1">
        <v>288</v>
      </c>
      <c r="M711" s="1">
        <v>391</v>
      </c>
      <c r="N711" s="1">
        <v>125</v>
      </c>
      <c r="O711" s="1">
        <v>540</v>
      </c>
      <c r="P711" s="1">
        <v>1009</v>
      </c>
      <c r="Q711" s="1">
        <v>3472</v>
      </c>
      <c r="R711" s="1">
        <f t="shared" si="10"/>
        <v>5919</v>
      </c>
    </row>
    <row r="712" spans="1:18" x14ac:dyDescent="0.35">
      <c r="A712" s="2">
        <v>702</v>
      </c>
      <c r="D712" s="1" t="s">
        <v>4</v>
      </c>
      <c r="E712" s="1">
        <v>2353</v>
      </c>
      <c r="F712" s="1">
        <v>775</v>
      </c>
      <c r="G712" s="1">
        <v>797</v>
      </c>
      <c r="H712" s="1">
        <v>205</v>
      </c>
      <c r="I712" s="1">
        <v>1249</v>
      </c>
      <c r="J712" s="1">
        <v>1248</v>
      </c>
      <c r="K712" s="1">
        <v>282</v>
      </c>
      <c r="L712" s="1">
        <v>602</v>
      </c>
      <c r="M712" s="1">
        <v>702</v>
      </c>
      <c r="N712" s="1">
        <v>284</v>
      </c>
      <c r="O712" s="1">
        <v>924</v>
      </c>
      <c r="P712" s="1">
        <v>1995</v>
      </c>
      <c r="Q712" s="1">
        <v>6794</v>
      </c>
      <c r="R712" s="1">
        <f t="shared" si="10"/>
        <v>11416</v>
      </c>
    </row>
    <row r="713" spans="1:18" x14ac:dyDescent="0.35">
      <c r="A713" s="2">
        <v>703</v>
      </c>
      <c r="C713" s="1" t="s">
        <v>4</v>
      </c>
      <c r="D713" s="1" t="s">
        <v>7</v>
      </c>
      <c r="E713" s="1">
        <v>1762</v>
      </c>
      <c r="F713" s="1">
        <v>2149</v>
      </c>
      <c r="G713" s="1">
        <v>672</v>
      </c>
      <c r="H713" s="1">
        <v>98</v>
      </c>
      <c r="I713" s="1">
        <v>1443</v>
      </c>
      <c r="J713" s="1">
        <v>1231</v>
      </c>
      <c r="K713" s="1">
        <v>257</v>
      </c>
      <c r="L713" s="1">
        <v>516</v>
      </c>
      <c r="M713" s="1">
        <v>1913</v>
      </c>
      <c r="N713" s="1">
        <v>243</v>
      </c>
      <c r="O713" s="1">
        <v>1813</v>
      </c>
      <c r="P713" s="1">
        <v>14845</v>
      </c>
      <c r="Q713" s="1">
        <v>22672</v>
      </c>
      <c r="R713" s="1">
        <f t="shared" si="10"/>
        <v>26942</v>
      </c>
    </row>
    <row r="714" spans="1:18" x14ac:dyDescent="0.35">
      <c r="A714" s="2">
        <v>704</v>
      </c>
      <c r="D714" s="1" t="s">
        <v>8</v>
      </c>
      <c r="E714" s="1">
        <v>2725</v>
      </c>
      <c r="F714" s="1">
        <v>2674</v>
      </c>
      <c r="G714" s="1">
        <v>710</v>
      </c>
      <c r="H714" s="1">
        <v>133</v>
      </c>
      <c r="I714" s="1">
        <v>1147</v>
      </c>
      <c r="J714" s="1">
        <v>733</v>
      </c>
      <c r="K714" s="1">
        <v>228</v>
      </c>
      <c r="L714" s="1">
        <v>477</v>
      </c>
      <c r="M714" s="1">
        <v>3025</v>
      </c>
      <c r="N714" s="1">
        <v>210</v>
      </c>
      <c r="O714" s="1">
        <v>2248</v>
      </c>
      <c r="P714" s="1">
        <v>13564</v>
      </c>
      <c r="Q714" s="1">
        <v>22395</v>
      </c>
      <c r="R714" s="1">
        <f t="shared" si="10"/>
        <v>27874</v>
      </c>
    </row>
    <row r="715" spans="1:18" x14ac:dyDescent="0.35">
      <c r="A715" s="2">
        <v>705</v>
      </c>
      <c r="D715" s="1" t="s">
        <v>4</v>
      </c>
      <c r="E715" s="1">
        <v>4487</v>
      </c>
      <c r="F715" s="1">
        <v>4819</v>
      </c>
      <c r="G715" s="1">
        <v>1389</v>
      </c>
      <c r="H715" s="1">
        <v>235</v>
      </c>
      <c r="I715" s="1">
        <v>2588</v>
      </c>
      <c r="J715" s="1">
        <v>1966</v>
      </c>
      <c r="K715" s="1">
        <v>479</v>
      </c>
      <c r="L715" s="1">
        <v>990</v>
      </c>
      <c r="M715" s="1">
        <v>4941</v>
      </c>
      <c r="N715" s="1">
        <v>453</v>
      </c>
      <c r="O715" s="1">
        <v>4058</v>
      </c>
      <c r="P715" s="1">
        <v>28406</v>
      </c>
      <c r="Q715" s="1">
        <v>45060</v>
      </c>
      <c r="R715" s="1">
        <f t="shared" si="10"/>
        <v>54811</v>
      </c>
    </row>
    <row r="716" spans="1:18" x14ac:dyDescent="0.35">
      <c r="A716" s="2">
        <v>706</v>
      </c>
      <c r="B716" s="1" t="s">
        <v>58</v>
      </c>
      <c r="C716" s="1" t="s">
        <v>6</v>
      </c>
      <c r="D716" s="1" t="s">
        <v>7</v>
      </c>
      <c r="E716" s="1">
        <v>7</v>
      </c>
      <c r="F716" s="1">
        <v>260</v>
      </c>
      <c r="G716" s="1">
        <v>0</v>
      </c>
      <c r="H716" s="1">
        <v>0</v>
      </c>
      <c r="I716" s="1">
        <v>10</v>
      </c>
      <c r="J716" s="1">
        <v>9</v>
      </c>
      <c r="K716" s="1">
        <v>0</v>
      </c>
      <c r="L716" s="1">
        <v>0</v>
      </c>
      <c r="M716" s="1">
        <v>76</v>
      </c>
      <c r="N716" s="1">
        <v>0</v>
      </c>
      <c r="O716" s="1">
        <v>113</v>
      </c>
      <c r="P716" s="1">
        <v>1879</v>
      </c>
      <c r="Q716" s="1">
        <v>2293</v>
      </c>
      <c r="R716" s="1">
        <f t="shared" ref="R716:R779" si="11">SUM(E716:P716)</f>
        <v>2354</v>
      </c>
    </row>
    <row r="717" spans="1:18" x14ac:dyDescent="0.35">
      <c r="A717" s="2">
        <v>707</v>
      </c>
      <c r="D717" s="1" t="s">
        <v>8</v>
      </c>
      <c r="E717" s="1">
        <v>4</v>
      </c>
      <c r="F717" s="1">
        <v>183</v>
      </c>
      <c r="G717" s="1">
        <v>4</v>
      </c>
      <c r="H717" s="1">
        <v>0</v>
      </c>
      <c r="I717" s="1">
        <v>4</v>
      </c>
      <c r="J717" s="1">
        <v>3</v>
      </c>
      <c r="K717" s="1">
        <v>0</v>
      </c>
      <c r="L717" s="1">
        <v>0</v>
      </c>
      <c r="M717" s="1">
        <v>65</v>
      </c>
      <c r="N717" s="1">
        <v>0</v>
      </c>
      <c r="O717" s="1">
        <v>93</v>
      </c>
      <c r="P717" s="1">
        <v>1860</v>
      </c>
      <c r="Q717" s="1">
        <v>2178</v>
      </c>
      <c r="R717" s="1">
        <f t="shared" si="11"/>
        <v>2216</v>
      </c>
    </row>
    <row r="718" spans="1:18" x14ac:dyDescent="0.35">
      <c r="A718" s="2">
        <v>708</v>
      </c>
      <c r="D718" s="1" t="s">
        <v>4</v>
      </c>
      <c r="E718" s="1">
        <v>10</v>
      </c>
      <c r="F718" s="1">
        <v>442</v>
      </c>
      <c r="G718" s="1">
        <v>9</v>
      </c>
      <c r="H718" s="1">
        <v>0</v>
      </c>
      <c r="I718" s="1">
        <v>9</v>
      </c>
      <c r="J718" s="1">
        <v>14</v>
      </c>
      <c r="K718" s="1">
        <v>0</v>
      </c>
      <c r="L718" s="1">
        <v>3</v>
      </c>
      <c r="M718" s="1">
        <v>137</v>
      </c>
      <c r="N718" s="1">
        <v>0</v>
      </c>
      <c r="O718" s="1">
        <v>199</v>
      </c>
      <c r="P718" s="1">
        <v>3743</v>
      </c>
      <c r="Q718" s="1">
        <v>4467</v>
      </c>
      <c r="R718" s="1">
        <f t="shared" si="11"/>
        <v>4566</v>
      </c>
    </row>
    <row r="719" spans="1:18" x14ac:dyDescent="0.35">
      <c r="A719" s="2">
        <v>709</v>
      </c>
      <c r="C719" s="1" t="s">
        <v>9</v>
      </c>
      <c r="D719" s="1" t="s">
        <v>7</v>
      </c>
      <c r="E719" s="1">
        <v>7</v>
      </c>
      <c r="F719" s="1">
        <v>161</v>
      </c>
      <c r="G719" s="1">
        <v>0</v>
      </c>
      <c r="H719" s="1">
        <v>0</v>
      </c>
      <c r="I719" s="1">
        <v>8</v>
      </c>
      <c r="J719" s="1">
        <v>4</v>
      </c>
      <c r="K719" s="1">
        <v>0</v>
      </c>
      <c r="L719" s="1">
        <v>0</v>
      </c>
      <c r="M719" s="1">
        <v>153</v>
      </c>
      <c r="N719" s="1">
        <v>0</v>
      </c>
      <c r="O719" s="1">
        <v>69</v>
      </c>
      <c r="P719" s="1">
        <v>1038</v>
      </c>
      <c r="Q719" s="1">
        <v>1376</v>
      </c>
      <c r="R719" s="1">
        <f t="shared" si="11"/>
        <v>1440</v>
      </c>
    </row>
    <row r="720" spans="1:18" x14ac:dyDescent="0.35">
      <c r="A720" s="2">
        <v>710</v>
      </c>
      <c r="D720" s="1" t="s">
        <v>8</v>
      </c>
      <c r="E720" s="1">
        <v>5</v>
      </c>
      <c r="F720" s="1">
        <v>143</v>
      </c>
      <c r="G720" s="1">
        <v>3</v>
      </c>
      <c r="H720" s="1">
        <v>0</v>
      </c>
      <c r="I720" s="1">
        <v>13</v>
      </c>
      <c r="J720" s="1">
        <v>6</v>
      </c>
      <c r="K720" s="1">
        <v>4</v>
      </c>
      <c r="L720" s="1">
        <v>0</v>
      </c>
      <c r="M720" s="1">
        <v>210</v>
      </c>
      <c r="N720" s="1">
        <v>0</v>
      </c>
      <c r="O720" s="1">
        <v>63</v>
      </c>
      <c r="P720" s="1">
        <v>913</v>
      </c>
      <c r="Q720" s="1">
        <v>1264</v>
      </c>
      <c r="R720" s="1">
        <f t="shared" si="11"/>
        <v>1360</v>
      </c>
    </row>
    <row r="721" spans="1:18" x14ac:dyDescent="0.35">
      <c r="A721" s="2">
        <v>711</v>
      </c>
      <c r="D721" s="1" t="s">
        <v>4</v>
      </c>
      <c r="E721" s="1">
        <v>16</v>
      </c>
      <c r="F721" s="1">
        <v>305</v>
      </c>
      <c r="G721" s="1">
        <v>8</v>
      </c>
      <c r="H721" s="1">
        <v>0</v>
      </c>
      <c r="I721" s="1">
        <v>18</v>
      </c>
      <c r="J721" s="1">
        <v>14</v>
      </c>
      <c r="K721" s="1">
        <v>6</v>
      </c>
      <c r="L721" s="1">
        <v>3</v>
      </c>
      <c r="M721" s="1">
        <v>366</v>
      </c>
      <c r="N721" s="1">
        <v>7</v>
      </c>
      <c r="O721" s="1">
        <v>136</v>
      </c>
      <c r="P721" s="1">
        <v>1951</v>
      </c>
      <c r="Q721" s="1">
        <v>2640</v>
      </c>
      <c r="R721" s="1">
        <f t="shared" si="11"/>
        <v>2830</v>
      </c>
    </row>
    <row r="722" spans="1:18" x14ac:dyDescent="0.35">
      <c r="A722" s="2">
        <v>712</v>
      </c>
      <c r="C722" s="1" t="s">
        <v>10</v>
      </c>
      <c r="D722" s="1" t="s">
        <v>7</v>
      </c>
      <c r="E722" s="1">
        <v>548</v>
      </c>
      <c r="F722" s="1">
        <v>585</v>
      </c>
      <c r="G722" s="1">
        <v>164</v>
      </c>
      <c r="H722" s="1">
        <v>13</v>
      </c>
      <c r="I722" s="1">
        <v>383</v>
      </c>
      <c r="J722" s="1">
        <v>292</v>
      </c>
      <c r="K722" s="1">
        <v>40</v>
      </c>
      <c r="L722" s="1">
        <v>130</v>
      </c>
      <c r="M722" s="1">
        <v>814</v>
      </c>
      <c r="N722" s="1">
        <v>66</v>
      </c>
      <c r="O722" s="1">
        <v>519</v>
      </c>
      <c r="P722" s="1">
        <v>3914</v>
      </c>
      <c r="Q722" s="1">
        <v>6275</v>
      </c>
      <c r="R722" s="1">
        <f t="shared" si="11"/>
        <v>7468</v>
      </c>
    </row>
    <row r="723" spans="1:18" x14ac:dyDescent="0.35">
      <c r="A723" s="2">
        <v>713</v>
      </c>
      <c r="D723" s="1" t="s">
        <v>8</v>
      </c>
      <c r="E723" s="1">
        <v>844</v>
      </c>
      <c r="F723" s="1">
        <v>862</v>
      </c>
      <c r="G723" s="1">
        <v>219</v>
      </c>
      <c r="H723" s="1">
        <v>8</v>
      </c>
      <c r="I723" s="1">
        <v>309</v>
      </c>
      <c r="J723" s="1">
        <v>176</v>
      </c>
      <c r="K723" s="1">
        <v>70</v>
      </c>
      <c r="L723" s="1">
        <v>155</v>
      </c>
      <c r="M723" s="1">
        <v>1229</v>
      </c>
      <c r="N723" s="1">
        <v>66</v>
      </c>
      <c r="O723" s="1">
        <v>695</v>
      </c>
      <c r="P723" s="1">
        <v>3623</v>
      </c>
      <c r="Q723" s="1">
        <v>6511</v>
      </c>
      <c r="R723" s="1">
        <f t="shared" si="11"/>
        <v>8256</v>
      </c>
    </row>
    <row r="724" spans="1:18" x14ac:dyDescent="0.35">
      <c r="A724" s="2">
        <v>714</v>
      </c>
      <c r="D724" s="1" t="s">
        <v>4</v>
      </c>
      <c r="E724" s="1">
        <v>1394</v>
      </c>
      <c r="F724" s="1">
        <v>1448</v>
      </c>
      <c r="G724" s="1">
        <v>382</v>
      </c>
      <c r="H724" s="1">
        <v>24</v>
      </c>
      <c r="I724" s="1">
        <v>688</v>
      </c>
      <c r="J724" s="1">
        <v>470</v>
      </c>
      <c r="K724" s="1">
        <v>112</v>
      </c>
      <c r="L724" s="1">
        <v>284</v>
      </c>
      <c r="M724" s="1">
        <v>2039</v>
      </c>
      <c r="N724" s="1">
        <v>126</v>
      </c>
      <c r="O724" s="1">
        <v>1213</v>
      </c>
      <c r="P724" s="1">
        <v>7541</v>
      </c>
      <c r="Q724" s="1">
        <v>12792</v>
      </c>
      <c r="R724" s="1">
        <f t="shared" si="11"/>
        <v>15721</v>
      </c>
    </row>
    <row r="725" spans="1:18" x14ac:dyDescent="0.35">
      <c r="A725" s="2">
        <v>715</v>
      </c>
      <c r="C725" s="1" t="s">
        <v>11</v>
      </c>
      <c r="D725" s="1" t="s">
        <v>7</v>
      </c>
      <c r="E725" s="1">
        <v>1162</v>
      </c>
      <c r="F725" s="1">
        <v>311</v>
      </c>
      <c r="G725" s="1">
        <v>476</v>
      </c>
      <c r="H725" s="1">
        <v>125</v>
      </c>
      <c r="I725" s="1">
        <v>700</v>
      </c>
      <c r="J725" s="1">
        <v>775</v>
      </c>
      <c r="K725" s="1">
        <v>147</v>
      </c>
      <c r="L725" s="1">
        <v>383</v>
      </c>
      <c r="M725" s="1">
        <v>313</v>
      </c>
      <c r="N725" s="1">
        <v>185</v>
      </c>
      <c r="O725" s="1">
        <v>415</v>
      </c>
      <c r="P725" s="1">
        <v>1170</v>
      </c>
      <c r="Q725" s="1">
        <v>3729</v>
      </c>
      <c r="R725" s="1">
        <f t="shared" si="11"/>
        <v>6162</v>
      </c>
    </row>
    <row r="726" spans="1:18" x14ac:dyDescent="0.35">
      <c r="A726" s="2">
        <v>716</v>
      </c>
      <c r="D726" s="1" t="s">
        <v>8</v>
      </c>
      <c r="E726" s="1">
        <v>1651</v>
      </c>
      <c r="F726" s="1">
        <v>509</v>
      </c>
      <c r="G726" s="1">
        <v>393</v>
      </c>
      <c r="H726" s="1">
        <v>173</v>
      </c>
      <c r="I726" s="1">
        <v>490</v>
      </c>
      <c r="J726" s="1">
        <v>556</v>
      </c>
      <c r="K726" s="1">
        <v>157</v>
      </c>
      <c r="L726" s="1">
        <v>366</v>
      </c>
      <c r="M726" s="1">
        <v>458</v>
      </c>
      <c r="N726" s="1">
        <v>128</v>
      </c>
      <c r="O726" s="1">
        <v>520</v>
      </c>
      <c r="P726" s="1">
        <v>1110</v>
      </c>
      <c r="Q726" s="1">
        <v>3874</v>
      </c>
      <c r="R726" s="1">
        <f t="shared" si="11"/>
        <v>6511</v>
      </c>
    </row>
    <row r="727" spans="1:18" x14ac:dyDescent="0.35">
      <c r="A727" s="2">
        <v>717</v>
      </c>
      <c r="D727" s="1" t="s">
        <v>4</v>
      </c>
      <c r="E727" s="1">
        <v>2811</v>
      </c>
      <c r="F727" s="1">
        <v>821</v>
      </c>
      <c r="G727" s="1">
        <v>868</v>
      </c>
      <c r="H727" s="1">
        <v>298</v>
      </c>
      <c r="I727" s="1">
        <v>1187</v>
      </c>
      <c r="J727" s="1">
        <v>1329</v>
      </c>
      <c r="K727" s="1">
        <v>307</v>
      </c>
      <c r="L727" s="1">
        <v>756</v>
      </c>
      <c r="M727" s="1">
        <v>777</v>
      </c>
      <c r="N727" s="1">
        <v>313</v>
      </c>
      <c r="O727" s="1">
        <v>927</v>
      </c>
      <c r="P727" s="1">
        <v>2282</v>
      </c>
      <c r="Q727" s="1">
        <v>7602</v>
      </c>
      <c r="R727" s="1">
        <f t="shared" si="11"/>
        <v>12676</v>
      </c>
    </row>
    <row r="728" spans="1:18" x14ac:dyDescent="0.35">
      <c r="A728" s="2">
        <v>718</v>
      </c>
      <c r="C728" s="1" t="s">
        <v>4</v>
      </c>
      <c r="D728" s="1" t="s">
        <v>7</v>
      </c>
      <c r="E728" s="1">
        <v>1720</v>
      </c>
      <c r="F728" s="1">
        <v>1316</v>
      </c>
      <c r="G728" s="1">
        <v>642</v>
      </c>
      <c r="H728" s="1">
        <v>136</v>
      </c>
      <c r="I728" s="1">
        <v>1098</v>
      </c>
      <c r="J728" s="1">
        <v>1081</v>
      </c>
      <c r="K728" s="1">
        <v>197</v>
      </c>
      <c r="L728" s="1">
        <v>513</v>
      </c>
      <c r="M728" s="1">
        <v>1352</v>
      </c>
      <c r="N728" s="1">
        <v>248</v>
      </c>
      <c r="O728" s="1">
        <v>1120</v>
      </c>
      <c r="P728" s="1">
        <v>8000</v>
      </c>
      <c r="Q728" s="1">
        <v>13673</v>
      </c>
      <c r="R728" s="1">
        <f t="shared" si="11"/>
        <v>17423</v>
      </c>
    </row>
    <row r="729" spans="1:18" x14ac:dyDescent="0.35">
      <c r="A729" s="2">
        <v>719</v>
      </c>
      <c r="D729" s="1" t="s">
        <v>8</v>
      </c>
      <c r="E729" s="1">
        <v>2506</v>
      </c>
      <c r="F729" s="1">
        <v>1701</v>
      </c>
      <c r="G729" s="1">
        <v>622</v>
      </c>
      <c r="H729" s="1">
        <v>181</v>
      </c>
      <c r="I729" s="1">
        <v>817</v>
      </c>
      <c r="J729" s="1">
        <v>746</v>
      </c>
      <c r="K729" s="1">
        <v>229</v>
      </c>
      <c r="L729" s="1">
        <v>527</v>
      </c>
      <c r="M729" s="1">
        <v>1964</v>
      </c>
      <c r="N729" s="1">
        <v>193</v>
      </c>
      <c r="O729" s="1">
        <v>1369</v>
      </c>
      <c r="P729" s="1">
        <v>7510</v>
      </c>
      <c r="Q729" s="1">
        <v>13825</v>
      </c>
      <c r="R729" s="1">
        <f t="shared" si="11"/>
        <v>18365</v>
      </c>
    </row>
    <row r="730" spans="1:18" x14ac:dyDescent="0.35">
      <c r="A730" s="2">
        <v>720</v>
      </c>
      <c r="D730" s="1" t="s">
        <v>4</v>
      </c>
      <c r="E730" s="1">
        <v>4225</v>
      </c>
      <c r="F730" s="1">
        <v>3019</v>
      </c>
      <c r="G730" s="1">
        <v>1262</v>
      </c>
      <c r="H730" s="1">
        <v>321</v>
      </c>
      <c r="I730" s="1">
        <v>1911</v>
      </c>
      <c r="J730" s="1">
        <v>1823</v>
      </c>
      <c r="K730" s="1">
        <v>425</v>
      </c>
      <c r="L730" s="1">
        <v>1046</v>
      </c>
      <c r="M730" s="1">
        <v>3315</v>
      </c>
      <c r="N730" s="1">
        <v>445</v>
      </c>
      <c r="O730" s="1">
        <v>2489</v>
      </c>
      <c r="P730" s="1">
        <v>15507</v>
      </c>
      <c r="Q730" s="1">
        <v>27500</v>
      </c>
      <c r="R730" s="1">
        <f t="shared" si="11"/>
        <v>35788</v>
      </c>
    </row>
    <row r="731" spans="1:18" x14ac:dyDescent="0.35">
      <c r="A731" s="2">
        <v>721</v>
      </c>
      <c r="B731" s="1" t="s">
        <v>59</v>
      </c>
      <c r="C731" s="1" t="s">
        <v>6</v>
      </c>
      <c r="D731" s="1" t="s">
        <v>7</v>
      </c>
      <c r="E731" s="1">
        <v>9</v>
      </c>
      <c r="F731" s="1">
        <v>980</v>
      </c>
      <c r="G731" s="1">
        <v>6</v>
      </c>
      <c r="H731" s="1">
        <v>0</v>
      </c>
      <c r="I731" s="1">
        <v>23</v>
      </c>
      <c r="J731" s="1">
        <v>38</v>
      </c>
      <c r="K731" s="1">
        <v>8</v>
      </c>
      <c r="L731" s="1">
        <v>11</v>
      </c>
      <c r="M731" s="1">
        <v>173</v>
      </c>
      <c r="N731" s="1">
        <v>6</v>
      </c>
      <c r="O731" s="1">
        <v>527</v>
      </c>
      <c r="P731" s="1">
        <v>12894</v>
      </c>
      <c r="Q731" s="1">
        <v>14529</v>
      </c>
      <c r="R731" s="1">
        <f t="shared" si="11"/>
        <v>14675</v>
      </c>
    </row>
    <row r="732" spans="1:18" x14ac:dyDescent="0.35">
      <c r="A732" s="2">
        <v>722</v>
      </c>
      <c r="D732" s="1" t="s">
        <v>8</v>
      </c>
      <c r="E732" s="1">
        <v>11</v>
      </c>
      <c r="F732" s="1">
        <v>612</v>
      </c>
      <c r="G732" s="1">
        <v>10</v>
      </c>
      <c r="H732" s="1">
        <v>0</v>
      </c>
      <c r="I732" s="1">
        <v>22</v>
      </c>
      <c r="J732" s="1">
        <v>24</v>
      </c>
      <c r="K732" s="1">
        <v>12</v>
      </c>
      <c r="L732" s="1">
        <v>8</v>
      </c>
      <c r="M732" s="1">
        <v>167</v>
      </c>
      <c r="N732" s="1">
        <v>0</v>
      </c>
      <c r="O732" s="1">
        <v>380</v>
      </c>
      <c r="P732" s="1">
        <v>12372</v>
      </c>
      <c r="Q732" s="1">
        <v>13504</v>
      </c>
      <c r="R732" s="1">
        <f t="shared" si="11"/>
        <v>13618</v>
      </c>
    </row>
    <row r="733" spans="1:18" x14ac:dyDescent="0.35">
      <c r="A733" s="2">
        <v>723</v>
      </c>
      <c r="D733" s="1" t="s">
        <v>4</v>
      </c>
      <c r="E733" s="1">
        <v>17</v>
      </c>
      <c r="F733" s="1">
        <v>1594</v>
      </c>
      <c r="G733" s="1">
        <v>20</v>
      </c>
      <c r="H733" s="1">
        <v>0</v>
      </c>
      <c r="I733" s="1">
        <v>43</v>
      </c>
      <c r="J733" s="1">
        <v>60</v>
      </c>
      <c r="K733" s="1">
        <v>18</v>
      </c>
      <c r="L733" s="1">
        <v>19</v>
      </c>
      <c r="M733" s="1">
        <v>336</v>
      </c>
      <c r="N733" s="1">
        <v>6</v>
      </c>
      <c r="O733" s="1">
        <v>913</v>
      </c>
      <c r="P733" s="1">
        <v>25265</v>
      </c>
      <c r="Q733" s="1">
        <v>28038</v>
      </c>
      <c r="R733" s="1">
        <f t="shared" si="11"/>
        <v>28291</v>
      </c>
    </row>
    <row r="734" spans="1:18" x14ac:dyDescent="0.35">
      <c r="A734" s="2">
        <v>724</v>
      </c>
      <c r="C734" s="1" t="s">
        <v>9</v>
      </c>
      <c r="D734" s="1" t="s">
        <v>7</v>
      </c>
      <c r="E734" s="1">
        <v>28</v>
      </c>
      <c r="F734" s="1">
        <v>974</v>
      </c>
      <c r="G734" s="1">
        <v>23</v>
      </c>
      <c r="H734" s="1">
        <v>0</v>
      </c>
      <c r="I734" s="1">
        <v>42</v>
      </c>
      <c r="J734" s="1">
        <v>15</v>
      </c>
      <c r="K734" s="1">
        <v>11</v>
      </c>
      <c r="L734" s="1">
        <v>12</v>
      </c>
      <c r="M734" s="1">
        <v>717</v>
      </c>
      <c r="N734" s="1">
        <v>9</v>
      </c>
      <c r="O734" s="1">
        <v>514</v>
      </c>
      <c r="P734" s="1">
        <v>11457</v>
      </c>
      <c r="Q734" s="1">
        <v>13521</v>
      </c>
      <c r="R734" s="1">
        <f t="shared" si="11"/>
        <v>13802</v>
      </c>
    </row>
    <row r="735" spans="1:18" x14ac:dyDescent="0.35">
      <c r="A735" s="2">
        <v>725</v>
      </c>
      <c r="D735" s="1" t="s">
        <v>8</v>
      </c>
      <c r="E735" s="1">
        <v>62</v>
      </c>
      <c r="F735" s="1">
        <v>934</v>
      </c>
      <c r="G735" s="1">
        <v>22</v>
      </c>
      <c r="H735" s="1">
        <v>0</v>
      </c>
      <c r="I735" s="1">
        <v>43</v>
      </c>
      <c r="J735" s="1">
        <v>11</v>
      </c>
      <c r="K735" s="1">
        <v>17</v>
      </c>
      <c r="L735" s="1">
        <v>6</v>
      </c>
      <c r="M735" s="1">
        <v>1454</v>
      </c>
      <c r="N735" s="1">
        <v>9</v>
      </c>
      <c r="O735" s="1">
        <v>666</v>
      </c>
      <c r="P735" s="1">
        <v>9427</v>
      </c>
      <c r="Q735" s="1">
        <v>12007</v>
      </c>
      <c r="R735" s="1">
        <f t="shared" si="11"/>
        <v>12651</v>
      </c>
    </row>
    <row r="736" spans="1:18" x14ac:dyDescent="0.35">
      <c r="A736" s="2">
        <v>726</v>
      </c>
      <c r="D736" s="1" t="s">
        <v>4</v>
      </c>
      <c r="E736" s="1">
        <v>90</v>
      </c>
      <c r="F736" s="1">
        <v>1906</v>
      </c>
      <c r="G736" s="1">
        <v>44</v>
      </c>
      <c r="H736" s="1">
        <v>0</v>
      </c>
      <c r="I736" s="1">
        <v>87</v>
      </c>
      <c r="J736" s="1">
        <v>27</v>
      </c>
      <c r="K736" s="1">
        <v>35</v>
      </c>
      <c r="L736" s="1">
        <v>22</v>
      </c>
      <c r="M736" s="1">
        <v>2173</v>
      </c>
      <c r="N736" s="1">
        <v>14</v>
      </c>
      <c r="O736" s="1">
        <v>1174</v>
      </c>
      <c r="P736" s="1">
        <v>20885</v>
      </c>
      <c r="Q736" s="1">
        <v>25528</v>
      </c>
      <c r="R736" s="1">
        <f t="shared" si="11"/>
        <v>26457</v>
      </c>
    </row>
    <row r="737" spans="1:18" x14ac:dyDescent="0.35">
      <c r="A737" s="2">
        <v>727</v>
      </c>
      <c r="C737" s="1" t="s">
        <v>10</v>
      </c>
      <c r="D737" s="1" t="s">
        <v>7</v>
      </c>
      <c r="E737" s="1">
        <v>1323</v>
      </c>
      <c r="F737" s="1">
        <v>2852</v>
      </c>
      <c r="G737" s="1">
        <v>589</v>
      </c>
      <c r="H737" s="1">
        <v>40</v>
      </c>
      <c r="I737" s="1">
        <v>2095</v>
      </c>
      <c r="J737" s="1">
        <v>1094</v>
      </c>
      <c r="K737" s="1">
        <v>241</v>
      </c>
      <c r="L737" s="1">
        <v>231</v>
      </c>
      <c r="M737" s="1">
        <v>2765</v>
      </c>
      <c r="N737" s="1">
        <v>196</v>
      </c>
      <c r="O737" s="1">
        <v>3149</v>
      </c>
      <c r="P737" s="1">
        <v>35369</v>
      </c>
      <c r="Q737" s="1">
        <v>46453</v>
      </c>
      <c r="R737" s="1">
        <f t="shared" si="11"/>
        <v>49944</v>
      </c>
    </row>
    <row r="738" spans="1:18" x14ac:dyDescent="0.35">
      <c r="A738" s="2">
        <v>728</v>
      </c>
      <c r="D738" s="1" t="s">
        <v>8</v>
      </c>
      <c r="E738" s="1">
        <v>2269</v>
      </c>
      <c r="F738" s="1">
        <v>3201</v>
      </c>
      <c r="G738" s="1">
        <v>932</v>
      </c>
      <c r="H738" s="1">
        <v>31</v>
      </c>
      <c r="I738" s="1">
        <v>1458</v>
      </c>
      <c r="J738" s="1">
        <v>511</v>
      </c>
      <c r="K738" s="1">
        <v>200</v>
      </c>
      <c r="L738" s="1">
        <v>217</v>
      </c>
      <c r="M738" s="1">
        <v>3910</v>
      </c>
      <c r="N738" s="1">
        <v>132</v>
      </c>
      <c r="O738" s="1">
        <v>3854</v>
      </c>
      <c r="P738" s="1">
        <v>34276</v>
      </c>
      <c r="Q738" s="1">
        <v>46518</v>
      </c>
      <c r="R738" s="1">
        <f t="shared" si="11"/>
        <v>50991</v>
      </c>
    </row>
    <row r="739" spans="1:18" x14ac:dyDescent="0.35">
      <c r="A739" s="2">
        <v>729</v>
      </c>
      <c r="D739" s="1" t="s">
        <v>4</v>
      </c>
      <c r="E739" s="1">
        <v>3588</v>
      </c>
      <c r="F739" s="1">
        <v>6048</v>
      </c>
      <c r="G739" s="1">
        <v>1521</v>
      </c>
      <c r="H739" s="1">
        <v>75</v>
      </c>
      <c r="I739" s="1">
        <v>3555</v>
      </c>
      <c r="J739" s="1">
        <v>1605</v>
      </c>
      <c r="K739" s="1">
        <v>445</v>
      </c>
      <c r="L739" s="1">
        <v>445</v>
      </c>
      <c r="M739" s="1">
        <v>6668</v>
      </c>
      <c r="N739" s="1">
        <v>334</v>
      </c>
      <c r="O739" s="1">
        <v>7005</v>
      </c>
      <c r="P739" s="1">
        <v>69646</v>
      </c>
      <c r="Q739" s="1">
        <v>92968</v>
      </c>
      <c r="R739" s="1">
        <f t="shared" si="11"/>
        <v>100935</v>
      </c>
    </row>
    <row r="740" spans="1:18" x14ac:dyDescent="0.35">
      <c r="A740" s="2">
        <v>730</v>
      </c>
      <c r="C740" s="1" t="s">
        <v>11</v>
      </c>
      <c r="D740" s="1" t="s">
        <v>7</v>
      </c>
      <c r="E740" s="1">
        <v>2766</v>
      </c>
      <c r="F740" s="1">
        <v>938</v>
      </c>
      <c r="G740" s="1">
        <v>1615</v>
      </c>
      <c r="H740" s="1">
        <v>696</v>
      </c>
      <c r="I740" s="1">
        <v>2861</v>
      </c>
      <c r="J740" s="1">
        <v>3031</v>
      </c>
      <c r="K740" s="1">
        <v>582</v>
      </c>
      <c r="L740" s="1">
        <v>747</v>
      </c>
      <c r="M740" s="1">
        <v>917</v>
      </c>
      <c r="N740" s="1">
        <v>664</v>
      </c>
      <c r="O740" s="1">
        <v>2083</v>
      </c>
      <c r="P740" s="1">
        <v>5178</v>
      </c>
      <c r="Q740" s="1">
        <v>14563</v>
      </c>
      <c r="R740" s="1">
        <f t="shared" si="11"/>
        <v>22078</v>
      </c>
    </row>
    <row r="741" spans="1:18" x14ac:dyDescent="0.35">
      <c r="A741" s="2">
        <v>731</v>
      </c>
      <c r="D741" s="1" t="s">
        <v>8</v>
      </c>
      <c r="E741" s="1">
        <v>5959</v>
      </c>
      <c r="F741" s="1">
        <v>1626</v>
      </c>
      <c r="G741" s="1">
        <v>1642</v>
      </c>
      <c r="H741" s="1">
        <v>1114</v>
      </c>
      <c r="I741" s="1">
        <v>2542</v>
      </c>
      <c r="J741" s="1">
        <v>2409</v>
      </c>
      <c r="K741" s="1">
        <v>490</v>
      </c>
      <c r="L741" s="1">
        <v>743</v>
      </c>
      <c r="M741" s="1">
        <v>1699</v>
      </c>
      <c r="N741" s="1">
        <v>639</v>
      </c>
      <c r="O741" s="1">
        <v>3177</v>
      </c>
      <c r="P741" s="1">
        <v>6081</v>
      </c>
      <c r="Q741" s="1">
        <v>17967</v>
      </c>
      <c r="R741" s="1">
        <f t="shared" si="11"/>
        <v>28121</v>
      </c>
    </row>
    <row r="742" spans="1:18" x14ac:dyDescent="0.35">
      <c r="A742" s="2">
        <v>732</v>
      </c>
      <c r="D742" s="1" t="s">
        <v>4</v>
      </c>
      <c r="E742" s="1">
        <v>8724</v>
      </c>
      <c r="F742" s="1">
        <v>2564</v>
      </c>
      <c r="G742" s="1">
        <v>3254</v>
      </c>
      <c r="H742" s="1">
        <v>1812</v>
      </c>
      <c r="I742" s="1">
        <v>5405</v>
      </c>
      <c r="J742" s="1">
        <v>5436</v>
      </c>
      <c r="K742" s="1">
        <v>1073</v>
      </c>
      <c r="L742" s="1">
        <v>1485</v>
      </c>
      <c r="M742" s="1">
        <v>2612</v>
      </c>
      <c r="N742" s="1">
        <v>1297</v>
      </c>
      <c r="O742" s="1">
        <v>5254</v>
      </c>
      <c r="P742" s="1">
        <v>11261</v>
      </c>
      <c r="Q742" s="1">
        <v>32529</v>
      </c>
      <c r="R742" s="1">
        <f t="shared" si="11"/>
        <v>50177</v>
      </c>
    </row>
    <row r="743" spans="1:18" x14ac:dyDescent="0.35">
      <c r="A743" s="2">
        <v>733</v>
      </c>
      <c r="C743" s="1" t="s">
        <v>4</v>
      </c>
      <c r="D743" s="1" t="s">
        <v>7</v>
      </c>
      <c r="E743" s="1">
        <v>4122</v>
      </c>
      <c r="F743" s="1">
        <v>5744</v>
      </c>
      <c r="G743" s="1">
        <v>2240</v>
      </c>
      <c r="H743" s="1">
        <v>746</v>
      </c>
      <c r="I743" s="1">
        <v>5026</v>
      </c>
      <c r="J743" s="1">
        <v>4178</v>
      </c>
      <c r="K743" s="1">
        <v>848</v>
      </c>
      <c r="L743" s="1">
        <v>994</v>
      </c>
      <c r="M743" s="1">
        <v>4570</v>
      </c>
      <c r="N743" s="1">
        <v>869</v>
      </c>
      <c r="O743" s="1">
        <v>6271</v>
      </c>
      <c r="P743" s="1">
        <v>64895</v>
      </c>
      <c r="Q743" s="1">
        <v>89057</v>
      </c>
      <c r="R743" s="1">
        <f t="shared" si="11"/>
        <v>100503</v>
      </c>
    </row>
    <row r="744" spans="1:18" x14ac:dyDescent="0.35">
      <c r="A744" s="2">
        <v>734</v>
      </c>
      <c r="D744" s="1" t="s">
        <v>8</v>
      </c>
      <c r="E744" s="1">
        <v>8303</v>
      </c>
      <c r="F744" s="1">
        <v>6368</v>
      </c>
      <c r="G744" s="1">
        <v>2602</v>
      </c>
      <c r="H744" s="1">
        <v>1149</v>
      </c>
      <c r="I744" s="1">
        <v>4068</v>
      </c>
      <c r="J744" s="1">
        <v>2956</v>
      </c>
      <c r="K744" s="1">
        <v>711</v>
      </c>
      <c r="L744" s="1">
        <v>980</v>
      </c>
      <c r="M744" s="1">
        <v>7224</v>
      </c>
      <c r="N744" s="1">
        <v>785</v>
      </c>
      <c r="O744" s="1">
        <v>8077</v>
      </c>
      <c r="P744" s="1">
        <v>62163</v>
      </c>
      <c r="Q744" s="1">
        <v>90008</v>
      </c>
      <c r="R744" s="1">
        <f t="shared" si="11"/>
        <v>105386</v>
      </c>
    </row>
    <row r="745" spans="1:18" x14ac:dyDescent="0.35">
      <c r="A745" s="2">
        <v>735</v>
      </c>
      <c r="D745" s="1" t="s">
        <v>4</v>
      </c>
      <c r="E745" s="1">
        <v>12418</v>
      </c>
      <c r="F745" s="1">
        <v>12112</v>
      </c>
      <c r="G745" s="1">
        <v>4838</v>
      </c>
      <c r="H745" s="1">
        <v>1895</v>
      </c>
      <c r="I745" s="1">
        <v>9090</v>
      </c>
      <c r="J745" s="1">
        <v>7130</v>
      </c>
      <c r="K745" s="1">
        <v>1559</v>
      </c>
      <c r="L745" s="1">
        <v>1973</v>
      </c>
      <c r="M745" s="1">
        <v>11791</v>
      </c>
      <c r="N745" s="1">
        <v>1653</v>
      </c>
      <c r="O745" s="1">
        <v>14349</v>
      </c>
      <c r="P745" s="1">
        <v>127058</v>
      </c>
      <c r="Q745" s="1">
        <v>179065</v>
      </c>
      <c r="R745" s="1">
        <f t="shared" si="11"/>
        <v>205866</v>
      </c>
    </row>
    <row r="746" spans="1:18" x14ac:dyDescent="0.35">
      <c r="A746" s="2">
        <v>736</v>
      </c>
      <c r="B746" s="1" t="s">
        <v>60</v>
      </c>
      <c r="C746" s="1" t="s">
        <v>6</v>
      </c>
      <c r="D746" s="1" t="s">
        <v>7</v>
      </c>
      <c r="E746" s="1">
        <v>6</v>
      </c>
      <c r="F746" s="1">
        <v>679</v>
      </c>
      <c r="G746" s="1">
        <v>15</v>
      </c>
      <c r="H746" s="1">
        <v>0</v>
      </c>
      <c r="I746" s="1">
        <v>18</v>
      </c>
      <c r="J746" s="1">
        <v>25</v>
      </c>
      <c r="K746" s="1">
        <v>14</v>
      </c>
      <c r="L746" s="1">
        <v>16</v>
      </c>
      <c r="M746" s="1">
        <v>137</v>
      </c>
      <c r="N746" s="1">
        <v>0</v>
      </c>
      <c r="O746" s="1">
        <v>395</v>
      </c>
      <c r="P746" s="1">
        <v>8268</v>
      </c>
      <c r="Q746" s="1">
        <v>9442</v>
      </c>
      <c r="R746" s="1">
        <f t="shared" si="11"/>
        <v>9573</v>
      </c>
    </row>
    <row r="747" spans="1:18" x14ac:dyDescent="0.35">
      <c r="A747" s="2">
        <v>737</v>
      </c>
      <c r="D747" s="1" t="s">
        <v>8</v>
      </c>
      <c r="E747" s="1">
        <v>8</v>
      </c>
      <c r="F747" s="1">
        <v>447</v>
      </c>
      <c r="G747" s="1">
        <v>8</v>
      </c>
      <c r="H747" s="1">
        <v>0</v>
      </c>
      <c r="I747" s="1">
        <v>9</v>
      </c>
      <c r="J747" s="1">
        <v>18</v>
      </c>
      <c r="K747" s="1">
        <v>7</v>
      </c>
      <c r="L747" s="1">
        <v>3</v>
      </c>
      <c r="M747" s="1">
        <v>124</v>
      </c>
      <c r="N747" s="1">
        <v>4</v>
      </c>
      <c r="O747" s="1">
        <v>262</v>
      </c>
      <c r="P747" s="1">
        <v>8111</v>
      </c>
      <c r="Q747" s="1">
        <v>8922</v>
      </c>
      <c r="R747" s="1">
        <f t="shared" si="11"/>
        <v>9001</v>
      </c>
    </row>
    <row r="748" spans="1:18" x14ac:dyDescent="0.35">
      <c r="A748" s="2">
        <v>738</v>
      </c>
      <c r="D748" s="1" t="s">
        <v>4</v>
      </c>
      <c r="E748" s="1">
        <v>13</v>
      </c>
      <c r="F748" s="1">
        <v>1121</v>
      </c>
      <c r="G748" s="1">
        <v>19</v>
      </c>
      <c r="H748" s="1">
        <v>0</v>
      </c>
      <c r="I748" s="1">
        <v>24</v>
      </c>
      <c r="J748" s="1">
        <v>40</v>
      </c>
      <c r="K748" s="1">
        <v>17</v>
      </c>
      <c r="L748" s="1">
        <v>19</v>
      </c>
      <c r="M748" s="1">
        <v>258</v>
      </c>
      <c r="N748" s="1">
        <v>3</v>
      </c>
      <c r="O748" s="1">
        <v>665</v>
      </c>
      <c r="P748" s="1">
        <v>16383</v>
      </c>
      <c r="Q748" s="1">
        <v>18358</v>
      </c>
      <c r="R748" s="1">
        <f t="shared" si="11"/>
        <v>18562</v>
      </c>
    </row>
    <row r="749" spans="1:18" x14ac:dyDescent="0.35">
      <c r="A749" s="2">
        <v>739</v>
      </c>
      <c r="C749" s="1" t="s">
        <v>9</v>
      </c>
      <c r="D749" s="1" t="s">
        <v>7</v>
      </c>
      <c r="E749" s="1">
        <v>23</v>
      </c>
      <c r="F749" s="1">
        <v>617</v>
      </c>
      <c r="G749" s="1">
        <v>17</v>
      </c>
      <c r="H749" s="1">
        <v>0</v>
      </c>
      <c r="I749" s="1">
        <v>38</v>
      </c>
      <c r="J749" s="1">
        <v>11</v>
      </c>
      <c r="K749" s="1">
        <v>4</v>
      </c>
      <c r="L749" s="1">
        <v>9</v>
      </c>
      <c r="M749" s="1">
        <v>471</v>
      </c>
      <c r="N749" s="1">
        <v>4</v>
      </c>
      <c r="O749" s="1">
        <v>341</v>
      </c>
      <c r="P749" s="1">
        <v>5461</v>
      </c>
      <c r="Q749" s="1">
        <v>6773</v>
      </c>
      <c r="R749" s="1">
        <f t="shared" si="11"/>
        <v>6996</v>
      </c>
    </row>
    <row r="750" spans="1:18" x14ac:dyDescent="0.35">
      <c r="A750" s="2">
        <v>740</v>
      </c>
      <c r="D750" s="1" t="s">
        <v>8</v>
      </c>
      <c r="E750" s="1">
        <v>40</v>
      </c>
      <c r="F750" s="1">
        <v>543</v>
      </c>
      <c r="G750" s="1">
        <v>20</v>
      </c>
      <c r="H750" s="1">
        <v>0</v>
      </c>
      <c r="I750" s="1">
        <v>33</v>
      </c>
      <c r="J750" s="1">
        <v>14</v>
      </c>
      <c r="K750" s="1">
        <v>13</v>
      </c>
      <c r="L750" s="1">
        <v>0</v>
      </c>
      <c r="M750" s="1">
        <v>960</v>
      </c>
      <c r="N750" s="1">
        <v>0</v>
      </c>
      <c r="O750" s="1">
        <v>418</v>
      </c>
      <c r="P750" s="1">
        <v>4819</v>
      </c>
      <c r="Q750" s="1">
        <v>6470</v>
      </c>
      <c r="R750" s="1">
        <f t="shared" si="11"/>
        <v>6860</v>
      </c>
    </row>
    <row r="751" spans="1:18" x14ac:dyDescent="0.35">
      <c r="A751" s="2">
        <v>741</v>
      </c>
      <c r="D751" s="1" t="s">
        <v>4</v>
      </c>
      <c r="E751" s="1">
        <v>65</v>
      </c>
      <c r="F751" s="1">
        <v>1165</v>
      </c>
      <c r="G751" s="1">
        <v>36</v>
      </c>
      <c r="H751" s="1">
        <v>0</v>
      </c>
      <c r="I751" s="1">
        <v>69</v>
      </c>
      <c r="J751" s="1">
        <v>25</v>
      </c>
      <c r="K751" s="1">
        <v>14</v>
      </c>
      <c r="L751" s="1">
        <v>9</v>
      </c>
      <c r="M751" s="1">
        <v>1425</v>
      </c>
      <c r="N751" s="1">
        <v>7</v>
      </c>
      <c r="O751" s="1">
        <v>761</v>
      </c>
      <c r="P751" s="1">
        <v>10283</v>
      </c>
      <c r="Q751" s="1">
        <v>13241</v>
      </c>
      <c r="R751" s="1">
        <f t="shared" si="11"/>
        <v>13859</v>
      </c>
    </row>
    <row r="752" spans="1:18" x14ac:dyDescent="0.35">
      <c r="A752" s="2">
        <v>742</v>
      </c>
      <c r="C752" s="1" t="s">
        <v>10</v>
      </c>
      <c r="D752" s="1" t="s">
        <v>7</v>
      </c>
      <c r="E752" s="1">
        <v>1133</v>
      </c>
      <c r="F752" s="1">
        <v>2531</v>
      </c>
      <c r="G752" s="1">
        <v>547</v>
      </c>
      <c r="H752" s="1">
        <v>20</v>
      </c>
      <c r="I752" s="1">
        <v>1157</v>
      </c>
      <c r="J752" s="1">
        <v>807</v>
      </c>
      <c r="K752" s="1">
        <v>156</v>
      </c>
      <c r="L752" s="1">
        <v>173</v>
      </c>
      <c r="M752" s="1">
        <v>2677</v>
      </c>
      <c r="N752" s="1">
        <v>125</v>
      </c>
      <c r="O752" s="1">
        <v>2115</v>
      </c>
      <c r="P752" s="1">
        <v>21593</v>
      </c>
      <c r="Q752" s="1">
        <v>30261</v>
      </c>
      <c r="R752" s="1">
        <f t="shared" si="11"/>
        <v>33034</v>
      </c>
    </row>
    <row r="753" spans="1:18" x14ac:dyDescent="0.35">
      <c r="A753" s="2">
        <v>743</v>
      </c>
      <c r="D753" s="1" t="s">
        <v>8</v>
      </c>
      <c r="E753" s="1">
        <v>1963</v>
      </c>
      <c r="F753" s="1">
        <v>3157</v>
      </c>
      <c r="G753" s="1">
        <v>754</v>
      </c>
      <c r="H753" s="1">
        <v>19</v>
      </c>
      <c r="I753" s="1">
        <v>792</v>
      </c>
      <c r="J753" s="1">
        <v>356</v>
      </c>
      <c r="K753" s="1">
        <v>180</v>
      </c>
      <c r="L753" s="1">
        <v>198</v>
      </c>
      <c r="M753" s="1">
        <v>4072</v>
      </c>
      <c r="N753" s="1">
        <v>101</v>
      </c>
      <c r="O753" s="1">
        <v>3098</v>
      </c>
      <c r="P753" s="1">
        <v>21660</v>
      </c>
      <c r="Q753" s="1">
        <v>32293</v>
      </c>
      <c r="R753" s="1">
        <f t="shared" si="11"/>
        <v>36350</v>
      </c>
    </row>
    <row r="754" spans="1:18" x14ac:dyDescent="0.35">
      <c r="A754" s="2">
        <v>744</v>
      </c>
      <c r="D754" s="1" t="s">
        <v>4</v>
      </c>
      <c r="E754" s="1">
        <v>3098</v>
      </c>
      <c r="F754" s="1">
        <v>5691</v>
      </c>
      <c r="G754" s="1">
        <v>1300</v>
      </c>
      <c r="H754" s="1">
        <v>36</v>
      </c>
      <c r="I754" s="1">
        <v>1948</v>
      </c>
      <c r="J754" s="1">
        <v>1168</v>
      </c>
      <c r="K754" s="1">
        <v>333</v>
      </c>
      <c r="L754" s="1">
        <v>368</v>
      </c>
      <c r="M754" s="1">
        <v>6747</v>
      </c>
      <c r="N754" s="1">
        <v>232</v>
      </c>
      <c r="O754" s="1">
        <v>5211</v>
      </c>
      <c r="P754" s="1">
        <v>43247</v>
      </c>
      <c r="Q754" s="1">
        <v>62557</v>
      </c>
      <c r="R754" s="1">
        <f t="shared" si="11"/>
        <v>69379</v>
      </c>
    </row>
    <row r="755" spans="1:18" x14ac:dyDescent="0.35">
      <c r="A755" s="2">
        <v>745</v>
      </c>
      <c r="C755" s="1" t="s">
        <v>11</v>
      </c>
      <c r="D755" s="1" t="s">
        <v>7</v>
      </c>
      <c r="E755" s="1">
        <v>1916</v>
      </c>
      <c r="F755" s="1">
        <v>585</v>
      </c>
      <c r="G755" s="1">
        <v>1108</v>
      </c>
      <c r="H755" s="1">
        <v>390</v>
      </c>
      <c r="I755" s="1">
        <v>1558</v>
      </c>
      <c r="J755" s="1">
        <v>1862</v>
      </c>
      <c r="K755" s="1">
        <v>323</v>
      </c>
      <c r="L755" s="1">
        <v>520</v>
      </c>
      <c r="M755" s="1">
        <v>656</v>
      </c>
      <c r="N755" s="1">
        <v>436</v>
      </c>
      <c r="O755" s="1">
        <v>1269</v>
      </c>
      <c r="P755" s="1">
        <v>2929</v>
      </c>
      <c r="Q755" s="1">
        <v>8780</v>
      </c>
      <c r="R755" s="1">
        <f t="shared" si="11"/>
        <v>13552</v>
      </c>
    </row>
    <row r="756" spans="1:18" x14ac:dyDescent="0.35">
      <c r="A756" s="2">
        <v>746</v>
      </c>
      <c r="D756" s="1" t="s">
        <v>8</v>
      </c>
      <c r="E756" s="1">
        <v>4146</v>
      </c>
      <c r="F756" s="1">
        <v>1116</v>
      </c>
      <c r="G756" s="1">
        <v>997</v>
      </c>
      <c r="H756" s="1">
        <v>660</v>
      </c>
      <c r="I756" s="1">
        <v>1642</v>
      </c>
      <c r="J756" s="1">
        <v>1430</v>
      </c>
      <c r="K756" s="1">
        <v>378</v>
      </c>
      <c r="L756" s="1">
        <v>519</v>
      </c>
      <c r="M756" s="1">
        <v>1172</v>
      </c>
      <c r="N756" s="1">
        <v>393</v>
      </c>
      <c r="O756" s="1">
        <v>1951</v>
      </c>
      <c r="P756" s="1">
        <v>3344</v>
      </c>
      <c r="Q756" s="1">
        <v>11010</v>
      </c>
      <c r="R756" s="1">
        <f t="shared" si="11"/>
        <v>17748</v>
      </c>
    </row>
    <row r="757" spans="1:18" x14ac:dyDescent="0.35">
      <c r="A757" s="2">
        <v>747</v>
      </c>
      <c r="D757" s="1" t="s">
        <v>4</v>
      </c>
      <c r="E757" s="1">
        <v>6062</v>
      </c>
      <c r="F757" s="1">
        <v>1696</v>
      </c>
      <c r="G757" s="1">
        <v>2101</v>
      </c>
      <c r="H757" s="1">
        <v>1048</v>
      </c>
      <c r="I757" s="1">
        <v>3202</v>
      </c>
      <c r="J757" s="1">
        <v>3295</v>
      </c>
      <c r="K757" s="1">
        <v>697</v>
      </c>
      <c r="L757" s="1">
        <v>1033</v>
      </c>
      <c r="M757" s="1">
        <v>1828</v>
      </c>
      <c r="N757" s="1">
        <v>827</v>
      </c>
      <c r="O757" s="1">
        <v>3218</v>
      </c>
      <c r="P757" s="1">
        <v>6274</v>
      </c>
      <c r="Q757" s="1">
        <v>19786</v>
      </c>
      <c r="R757" s="1">
        <f t="shared" si="11"/>
        <v>31281</v>
      </c>
    </row>
    <row r="758" spans="1:18" x14ac:dyDescent="0.35">
      <c r="A758" s="2">
        <v>748</v>
      </c>
      <c r="C758" s="1" t="s">
        <v>4</v>
      </c>
      <c r="D758" s="1" t="s">
        <v>7</v>
      </c>
      <c r="E758" s="1">
        <v>3076</v>
      </c>
      <c r="F758" s="1">
        <v>4407</v>
      </c>
      <c r="G758" s="1">
        <v>1692</v>
      </c>
      <c r="H758" s="1">
        <v>413</v>
      </c>
      <c r="I758" s="1">
        <v>2765</v>
      </c>
      <c r="J758" s="1">
        <v>2707</v>
      </c>
      <c r="K758" s="1">
        <v>497</v>
      </c>
      <c r="L758" s="1">
        <v>707</v>
      </c>
      <c r="M758" s="1">
        <v>3934</v>
      </c>
      <c r="N758" s="1">
        <v>568</v>
      </c>
      <c r="O758" s="1">
        <v>4120</v>
      </c>
      <c r="P758" s="1">
        <v>38256</v>
      </c>
      <c r="Q758" s="1">
        <v>55253</v>
      </c>
      <c r="R758" s="1">
        <f t="shared" si="11"/>
        <v>63142</v>
      </c>
    </row>
    <row r="759" spans="1:18" x14ac:dyDescent="0.35">
      <c r="A759" s="2">
        <v>749</v>
      </c>
      <c r="D759" s="1" t="s">
        <v>8</v>
      </c>
      <c r="E759" s="1">
        <v>6161</v>
      </c>
      <c r="F759" s="1">
        <v>5265</v>
      </c>
      <c r="G759" s="1">
        <v>1771</v>
      </c>
      <c r="H759" s="1">
        <v>682</v>
      </c>
      <c r="I759" s="1">
        <v>2474</v>
      </c>
      <c r="J759" s="1">
        <v>1820</v>
      </c>
      <c r="K759" s="1">
        <v>570</v>
      </c>
      <c r="L759" s="1">
        <v>718</v>
      </c>
      <c r="M759" s="1">
        <v>6330</v>
      </c>
      <c r="N759" s="1">
        <v>498</v>
      </c>
      <c r="O759" s="1">
        <v>5730</v>
      </c>
      <c r="P759" s="1">
        <v>37939</v>
      </c>
      <c r="Q759" s="1">
        <v>58690</v>
      </c>
      <c r="R759" s="1">
        <f t="shared" si="11"/>
        <v>69958</v>
      </c>
    </row>
    <row r="760" spans="1:18" x14ac:dyDescent="0.35">
      <c r="A760" s="2">
        <v>750</v>
      </c>
      <c r="D760" s="1" t="s">
        <v>4</v>
      </c>
      <c r="E760" s="1">
        <v>9242</v>
      </c>
      <c r="F760" s="1">
        <v>9681</v>
      </c>
      <c r="G760" s="1">
        <v>3458</v>
      </c>
      <c r="H760" s="1">
        <v>1090</v>
      </c>
      <c r="I760" s="1">
        <v>5244</v>
      </c>
      <c r="J760" s="1">
        <v>4528</v>
      </c>
      <c r="K760" s="1">
        <v>1070</v>
      </c>
      <c r="L760" s="1">
        <v>1430</v>
      </c>
      <c r="M760" s="1">
        <v>10265</v>
      </c>
      <c r="N760" s="1">
        <v>1071</v>
      </c>
      <c r="O760" s="1">
        <v>9855</v>
      </c>
      <c r="P760" s="1">
        <v>76195</v>
      </c>
      <c r="Q760" s="1">
        <v>113945</v>
      </c>
      <c r="R760" s="1">
        <f t="shared" si="11"/>
        <v>133129</v>
      </c>
    </row>
    <row r="761" spans="1:18" x14ac:dyDescent="0.35">
      <c r="A761" s="2">
        <v>751</v>
      </c>
      <c r="B761" s="1" t="s">
        <v>61</v>
      </c>
      <c r="C761" s="1" t="s">
        <v>6</v>
      </c>
      <c r="D761" s="1" t="s">
        <v>7</v>
      </c>
      <c r="E761" s="1">
        <v>3</v>
      </c>
      <c r="F761" s="1">
        <v>344</v>
      </c>
      <c r="G761" s="1">
        <v>10</v>
      </c>
      <c r="H761" s="1">
        <v>0</v>
      </c>
      <c r="I761" s="1">
        <v>3</v>
      </c>
      <c r="J761" s="1">
        <v>7</v>
      </c>
      <c r="K761" s="1">
        <v>4</v>
      </c>
      <c r="L761" s="1">
        <v>9</v>
      </c>
      <c r="M761" s="1">
        <v>109</v>
      </c>
      <c r="N761" s="1">
        <v>0</v>
      </c>
      <c r="O761" s="1">
        <v>249</v>
      </c>
      <c r="P761" s="1">
        <v>2949</v>
      </c>
      <c r="Q761" s="1">
        <v>3576</v>
      </c>
      <c r="R761" s="1">
        <f t="shared" si="11"/>
        <v>3687</v>
      </c>
    </row>
    <row r="762" spans="1:18" x14ac:dyDescent="0.35">
      <c r="A762" s="2">
        <v>752</v>
      </c>
      <c r="D762" s="1" t="s">
        <v>8</v>
      </c>
      <c r="E762" s="1">
        <v>7</v>
      </c>
      <c r="F762" s="1">
        <v>240</v>
      </c>
      <c r="G762" s="1">
        <v>5</v>
      </c>
      <c r="H762" s="1">
        <v>0</v>
      </c>
      <c r="I762" s="1">
        <v>15</v>
      </c>
      <c r="J762" s="1">
        <v>3</v>
      </c>
      <c r="K762" s="1">
        <v>0</v>
      </c>
      <c r="L762" s="1">
        <v>6</v>
      </c>
      <c r="M762" s="1">
        <v>102</v>
      </c>
      <c r="N762" s="1">
        <v>0</v>
      </c>
      <c r="O762" s="1">
        <v>140</v>
      </c>
      <c r="P762" s="1">
        <v>2905</v>
      </c>
      <c r="Q762" s="1">
        <v>3356</v>
      </c>
      <c r="R762" s="1">
        <f t="shared" si="11"/>
        <v>3423</v>
      </c>
    </row>
    <row r="763" spans="1:18" x14ac:dyDescent="0.35">
      <c r="A763" s="2">
        <v>753</v>
      </c>
      <c r="D763" s="1" t="s">
        <v>4</v>
      </c>
      <c r="E763" s="1">
        <v>11</v>
      </c>
      <c r="F763" s="1">
        <v>583</v>
      </c>
      <c r="G763" s="1">
        <v>8</v>
      </c>
      <c r="H763" s="1">
        <v>0</v>
      </c>
      <c r="I763" s="1">
        <v>19</v>
      </c>
      <c r="J763" s="1">
        <v>12</v>
      </c>
      <c r="K763" s="1">
        <v>3</v>
      </c>
      <c r="L763" s="1">
        <v>9</v>
      </c>
      <c r="M763" s="1">
        <v>210</v>
      </c>
      <c r="N763" s="1">
        <v>0</v>
      </c>
      <c r="O763" s="1">
        <v>388</v>
      </c>
      <c r="P763" s="1">
        <v>5853</v>
      </c>
      <c r="Q763" s="1">
        <v>6926</v>
      </c>
      <c r="R763" s="1">
        <f t="shared" si="11"/>
        <v>7096</v>
      </c>
    </row>
    <row r="764" spans="1:18" x14ac:dyDescent="0.35">
      <c r="A764" s="2">
        <v>754</v>
      </c>
      <c r="C764" s="1" t="s">
        <v>9</v>
      </c>
      <c r="D764" s="1" t="s">
        <v>7</v>
      </c>
      <c r="E764" s="1">
        <v>12</v>
      </c>
      <c r="F764" s="1">
        <v>191</v>
      </c>
      <c r="G764" s="1">
        <v>0</v>
      </c>
      <c r="H764" s="1">
        <v>0</v>
      </c>
      <c r="I764" s="1">
        <v>21</v>
      </c>
      <c r="J764" s="1">
        <v>9</v>
      </c>
      <c r="K764" s="1">
        <v>0</v>
      </c>
      <c r="L764" s="1">
        <v>6</v>
      </c>
      <c r="M764" s="1">
        <v>166</v>
      </c>
      <c r="N764" s="1">
        <v>0</v>
      </c>
      <c r="O764" s="1">
        <v>129</v>
      </c>
      <c r="P764" s="1">
        <v>1488</v>
      </c>
      <c r="Q764" s="1">
        <v>1926</v>
      </c>
      <c r="R764" s="1">
        <f t="shared" si="11"/>
        <v>2022</v>
      </c>
    </row>
    <row r="765" spans="1:18" x14ac:dyDescent="0.35">
      <c r="A765" s="2">
        <v>755</v>
      </c>
      <c r="D765" s="1" t="s">
        <v>8</v>
      </c>
      <c r="E765" s="1">
        <v>12</v>
      </c>
      <c r="F765" s="1">
        <v>185</v>
      </c>
      <c r="G765" s="1">
        <v>6</v>
      </c>
      <c r="H765" s="1">
        <v>0</v>
      </c>
      <c r="I765" s="1">
        <v>6</v>
      </c>
      <c r="J765" s="1">
        <v>6</v>
      </c>
      <c r="K765" s="1">
        <v>0</v>
      </c>
      <c r="L765" s="1">
        <v>4</v>
      </c>
      <c r="M765" s="1">
        <v>318</v>
      </c>
      <c r="N765" s="1">
        <v>0</v>
      </c>
      <c r="O765" s="1">
        <v>133</v>
      </c>
      <c r="P765" s="1">
        <v>1269</v>
      </c>
      <c r="Q765" s="1">
        <v>1812</v>
      </c>
      <c r="R765" s="1">
        <f t="shared" si="11"/>
        <v>1939</v>
      </c>
    </row>
    <row r="766" spans="1:18" x14ac:dyDescent="0.35">
      <c r="A766" s="2">
        <v>756</v>
      </c>
      <c r="D766" s="1" t="s">
        <v>4</v>
      </c>
      <c r="E766" s="1">
        <v>27</v>
      </c>
      <c r="F766" s="1">
        <v>378</v>
      </c>
      <c r="G766" s="1">
        <v>7</v>
      </c>
      <c r="H766" s="1">
        <v>0</v>
      </c>
      <c r="I766" s="1">
        <v>27</v>
      </c>
      <c r="J766" s="1">
        <v>13</v>
      </c>
      <c r="K766" s="1">
        <v>0</v>
      </c>
      <c r="L766" s="1">
        <v>9</v>
      </c>
      <c r="M766" s="1">
        <v>482</v>
      </c>
      <c r="N766" s="1">
        <v>5</v>
      </c>
      <c r="O766" s="1">
        <v>269</v>
      </c>
      <c r="P766" s="1">
        <v>2758</v>
      </c>
      <c r="Q766" s="1">
        <v>3741</v>
      </c>
      <c r="R766" s="1">
        <f t="shared" si="11"/>
        <v>3975</v>
      </c>
    </row>
    <row r="767" spans="1:18" x14ac:dyDescent="0.35">
      <c r="A767" s="2">
        <v>757</v>
      </c>
      <c r="C767" s="1" t="s">
        <v>10</v>
      </c>
      <c r="D767" s="1" t="s">
        <v>7</v>
      </c>
      <c r="E767" s="1">
        <v>572</v>
      </c>
      <c r="F767" s="1">
        <v>833</v>
      </c>
      <c r="G767" s="1">
        <v>187</v>
      </c>
      <c r="H767" s="1">
        <v>3</v>
      </c>
      <c r="I767" s="1">
        <v>472</v>
      </c>
      <c r="J767" s="1">
        <v>314</v>
      </c>
      <c r="K767" s="1">
        <v>40</v>
      </c>
      <c r="L767" s="1">
        <v>127</v>
      </c>
      <c r="M767" s="1">
        <v>918</v>
      </c>
      <c r="N767" s="1">
        <v>69</v>
      </c>
      <c r="O767" s="1">
        <v>706</v>
      </c>
      <c r="P767" s="1">
        <v>5746</v>
      </c>
      <c r="Q767" s="1">
        <v>8809</v>
      </c>
      <c r="R767" s="1">
        <f t="shared" si="11"/>
        <v>9987</v>
      </c>
    </row>
    <row r="768" spans="1:18" x14ac:dyDescent="0.35">
      <c r="A768" s="2">
        <v>758</v>
      </c>
      <c r="D768" s="1" t="s">
        <v>8</v>
      </c>
      <c r="E768" s="1">
        <v>1048</v>
      </c>
      <c r="F768" s="1">
        <v>1288</v>
      </c>
      <c r="G768" s="1">
        <v>269</v>
      </c>
      <c r="H768" s="1">
        <v>7</v>
      </c>
      <c r="I768" s="1">
        <v>373</v>
      </c>
      <c r="J768" s="1">
        <v>143</v>
      </c>
      <c r="K768" s="1">
        <v>61</v>
      </c>
      <c r="L768" s="1">
        <v>155</v>
      </c>
      <c r="M768" s="1">
        <v>1646</v>
      </c>
      <c r="N768" s="1">
        <v>70</v>
      </c>
      <c r="O768" s="1">
        <v>1112</v>
      </c>
      <c r="P768" s="1">
        <v>5337</v>
      </c>
      <c r="Q768" s="1">
        <v>9318</v>
      </c>
      <c r="R768" s="1">
        <f t="shared" si="11"/>
        <v>11509</v>
      </c>
    </row>
    <row r="769" spans="1:18" x14ac:dyDescent="0.35">
      <c r="A769" s="2">
        <v>759</v>
      </c>
      <c r="D769" s="1" t="s">
        <v>4</v>
      </c>
      <c r="E769" s="1">
        <v>1615</v>
      </c>
      <c r="F769" s="1">
        <v>2123</v>
      </c>
      <c r="G769" s="1">
        <v>455</v>
      </c>
      <c r="H769" s="1">
        <v>11</v>
      </c>
      <c r="I769" s="1">
        <v>845</v>
      </c>
      <c r="J769" s="1">
        <v>455</v>
      </c>
      <c r="K769" s="1">
        <v>101</v>
      </c>
      <c r="L769" s="1">
        <v>274</v>
      </c>
      <c r="M769" s="1">
        <v>2572</v>
      </c>
      <c r="N769" s="1">
        <v>136</v>
      </c>
      <c r="O769" s="1">
        <v>1820</v>
      </c>
      <c r="P769" s="1">
        <v>11074</v>
      </c>
      <c r="Q769" s="1">
        <v>18122</v>
      </c>
      <c r="R769" s="1">
        <f t="shared" si="11"/>
        <v>21481</v>
      </c>
    </row>
    <row r="770" spans="1:18" x14ac:dyDescent="0.35">
      <c r="A770" s="2">
        <v>760</v>
      </c>
      <c r="C770" s="1" t="s">
        <v>11</v>
      </c>
      <c r="D770" s="1" t="s">
        <v>7</v>
      </c>
      <c r="E770" s="1">
        <v>731</v>
      </c>
      <c r="F770" s="1">
        <v>224</v>
      </c>
      <c r="G770" s="1">
        <v>350</v>
      </c>
      <c r="H770" s="1">
        <v>106</v>
      </c>
      <c r="I770" s="1">
        <v>548</v>
      </c>
      <c r="J770" s="1">
        <v>651</v>
      </c>
      <c r="K770" s="1">
        <v>93</v>
      </c>
      <c r="L770" s="1">
        <v>291</v>
      </c>
      <c r="M770" s="1">
        <v>242</v>
      </c>
      <c r="N770" s="1">
        <v>151</v>
      </c>
      <c r="O770" s="1">
        <v>404</v>
      </c>
      <c r="P770" s="1">
        <v>868</v>
      </c>
      <c r="Q770" s="1">
        <v>2813</v>
      </c>
      <c r="R770" s="1">
        <f t="shared" si="11"/>
        <v>4659</v>
      </c>
    </row>
    <row r="771" spans="1:18" x14ac:dyDescent="0.35">
      <c r="A771" s="2">
        <v>761</v>
      </c>
      <c r="D771" s="1" t="s">
        <v>8</v>
      </c>
      <c r="E771" s="1">
        <v>1300</v>
      </c>
      <c r="F771" s="1">
        <v>384</v>
      </c>
      <c r="G771" s="1">
        <v>337</v>
      </c>
      <c r="H771" s="1">
        <v>138</v>
      </c>
      <c r="I771" s="1">
        <v>420</v>
      </c>
      <c r="J771" s="1">
        <v>407</v>
      </c>
      <c r="K771" s="1">
        <v>106</v>
      </c>
      <c r="L771" s="1">
        <v>299</v>
      </c>
      <c r="M771" s="1">
        <v>352</v>
      </c>
      <c r="N771" s="1">
        <v>127</v>
      </c>
      <c r="O771" s="1">
        <v>505</v>
      </c>
      <c r="P771" s="1">
        <v>868</v>
      </c>
      <c r="Q771" s="1">
        <v>3099</v>
      </c>
      <c r="R771" s="1">
        <f t="shared" si="11"/>
        <v>5243</v>
      </c>
    </row>
    <row r="772" spans="1:18" x14ac:dyDescent="0.35">
      <c r="A772" s="2">
        <v>762</v>
      </c>
      <c r="D772" s="1" t="s">
        <v>4</v>
      </c>
      <c r="E772" s="1">
        <v>2031</v>
      </c>
      <c r="F772" s="1">
        <v>609</v>
      </c>
      <c r="G772" s="1">
        <v>690</v>
      </c>
      <c r="H772" s="1">
        <v>239</v>
      </c>
      <c r="I772" s="1">
        <v>972</v>
      </c>
      <c r="J772" s="1">
        <v>1059</v>
      </c>
      <c r="K772" s="1">
        <v>196</v>
      </c>
      <c r="L772" s="1">
        <v>596</v>
      </c>
      <c r="M772" s="1">
        <v>595</v>
      </c>
      <c r="N772" s="1">
        <v>279</v>
      </c>
      <c r="O772" s="1">
        <v>905</v>
      </c>
      <c r="P772" s="1">
        <v>1731</v>
      </c>
      <c r="Q772" s="1">
        <v>5913</v>
      </c>
      <c r="R772" s="1">
        <f t="shared" si="11"/>
        <v>9902</v>
      </c>
    </row>
    <row r="773" spans="1:18" x14ac:dyDescent="0.35">
      <c r="A773" s="2">
        <v>763</v>
      </c>
      <c r="C773" s="1" t="s">
        <v>4</v>
      </c>
      <c r="D773" s="1" t="s">
        <v>7</v>
      </c>
      <c r="E773" s="1">
        <v>1316</v>
      </c>
      <c r="F773" s="1">
        <v>1595</v>
      </c>
      <c r="G773" s="1">
        <v>547</v>
      </c>
      <c r="H773" s="1">
        <v>114</v>
      </c>
      <c r="I773" s="1">
        <v>1048</v>
      </c>
      <c r="J773" s="1">
        <v>979</v>
      </c>
      <c r="K773" s="1">
        <v>131</v>
      </c>
      <c r="L773" s="1">
        <v>429</v>
      </c>
      <c r="M773" s="1">
        <v>1436</v>
      </c>
      <c r="N773" s="1">
        <v>224</v>
      </c>
      <c r="O773" s="1">
        <v>1480</v>
      </c>
      <c r="P773" s="1">
        <v>11043</v>
      </c>
      <c r="Q773" s="1">
        <v>17115</v>
      </c>
      <c r="R773" s="1">
        <f t="shared" si="11"/>
        <v>20342</v>
      </c>
    </row>
    <row r="774" spans="1:18" x14ac:dyDescent="0.35">
      <c r="A774" s="2">
        <v>764</v>
      </c>
      <c r="D774" s="1" t="s">
        <v>8</v>
      </c>
      <c r="E774" s="1">
        <v>2365</v>
      </c>
      <c r="F774" s="1">
        <v>2102</v>
      </c>
      <c r="G774" s="1">
        <v>622</v>
      </c>
      <c r="H774" s="1">
        <v>145</v>
      </c>
      <c r="I774" s="1">
        <v>809</v>
      </c>
      <c r="J774" s="1">
        <v>556</v>
      </c>
      <c r="K774" s="1">
        <v>169</v>
      </c>
      <c r="L774" s="1">
        <v>462</v>
      </c>
      <c r="M774" s="1">
        <v>2418</v>
      </c>
      <c r="N774" s="1">
        <v>200</v>
      </c>
      <c r="O774" s="1">
        <v>1893</v>
      </c>
      <c r="P774" s="1">
        <v>10377</v>
      </c>
      <c r="Q774" s="1">
        <v>17583</v>
      </c>
      <c r="R774" s="1">
        <f t="shared" si="11"/>
        <v>22118</v>
      </c>
    </row>
    <row r="775" spans="1:18" x14ac:dyDescent="0.35">
      <c r="A775" s="2">
        <v>765</v>
      </c>
      <c r="D775" s="1" t="s">
        <v>4</v>
      </c>
      <c r="E775" s="1">
        <v>3683</v>
      </c>
      <c r="F775" s="1">
        <v>3695</v>
      </c>
      <c r="G775" s="1">
        <v>1168</v>
      </c>
      <c r="H775" s="1">
        <v>257</v>
      </c>
      <c r="I775" s="1">
        <v>1865</v>
      </c>
      <c r="J775" s="1">
        <v>1544</v>
      </c>
      <c r="K775" s="1">
        <v>307</v>
      </c>
      <c r="L775" s="1">
        <v>889</v>
      </c>
      <c r="M775" s="1">
        <v>3852</v>
      </c>
      <c r="N775" s="1">
        <v>422</v>
      </c>
      <c r="O775" s="1">
        <v>3377</v>
      </c>
      <c r="P775" s="1">
        <v>21421</v>
      </c>
      <c r="Q775" s="1">
        <v>34699</v>
      </c>
      <c r="R775" s="1">
        <f t="shared" si="11"/>
        <v>42480</v>
      </c>
    </row>
    <row r="776" spans="1:18" x14ac:dyDescent="0.35">
      <c r="A776" s="2">
        <v>766</v>
      </c>
      <c r="B776" s="1" t="s">
        <v>62</v>
      </c>
      <c r="C776" s="1" t="s">
        <v>6</v>
      </c>
      <c r="D776" s="1" t="s">
        <v>7</v>
      </c>
      <c r="E776" s="1">
        <v>6</v>
      </c>
      <c r="F776" s="1">
        <v>953</v>
      </c>
      <c r="G776" s="1">
        <v>11</v>
      </c>
      <c r="H776" s="1">
        <v>0</v>
      </c>
      <c r="I776" s="1">
        <v>17</v>
      </c>
      <c r="J776" s="1">
        <v>26</v>
      </c>
      <c r="K776" s="1">
        <v>19</v>
      </c>
      <c r="L776" s="1">
        <v>8</v>
      </c>
      <c r="M776" s="1">
        <v>213</v>
      </c>
      <c r="N776" s="1">
        <v>5</v>
      </c>
      <c r="O776" s="1">
        <v>548</v>
      </c>
      <c r="P776" s="1">
        <v>10985</v>
      </c>
      <c r="Q776" s="1">
        <v>12605</v>
      </c>
      <c r="R776" s="1">
        <f t="shared" si="11"/>
        <v>12791</v>
      </c>
    </row>
    <row r="777" spans="1:18" x14ac:dyDescent="0.35">
      <c r="A777" s="2">
        <v>767</v>
      </c>
      <c r="D777" s="1" t="s">
        <v>8</v>
      </c>
      <c r="E777" s="1">
        <v>8</v>
      </c>
      <c r="F777" s="1">
        <v>590</v>
      </c>
      <c r="G777" s="1">
        <v>12</v>
      </c>
      <c r="H777" s="1">
        <v>0</v>
      </c>
      <c r="I777" s="1">
        <v>13</v>
      </c>
      <c r="J777" s="1">
        <v>18</v>
      </c>
      <c r="K777" s="1">
        <v>15</v>
      </c>
      <c r="L777" s="1">
        <v>15</v>
      </c>
      <c r="M777" s="1">
        <v>185</v>
      </c>
      <c r="N777" s="1">
        <v>0</v>
      </c>
      <c r="O777" s="1">
        <v>387</v>
      </c>
      <c r="P777" s="1">
        <v>10956</v>
      </c>
      <c r="Q777" s="1">
        <v>12097</v>
      </c>
      <c r="R777" s="1">
        <f t="shared" si="11"/>
        <v>12199</v>
      </c>
    </row>
    <row r="778" spans="1:18" x14ac:dyDescent="0.35">
      <c r="A778" s="2">
        <v>768</v>
      </c>
      <c r="D778" s="1" t="s">
        <v>4</v>
      </c>
      <c r="E778" s="1">
        <v>18</v>
      </c>
      <c r="F778" s="1">
        <v>1547</v>
      </c>
      <c r="G778" s="1">
        <v>20</v>
      </c>
      <c r="H778" s="1">
        <v>3</v>
      </c>
      <c r="I778" s="1">
        <v>31</v>
      </c>
      <c r="J778" s="1">
        <v>45</v>
      </c>
      <c r="K778" s="1">
        <v>36</v>
      </c>
      <c r="L778" s="1">
        <v>15</v>
      </c>
      <c r="M778" s="1">
        <v>396</v>
      </c>
      <c r="N778" s="1">
        <v>8</v>
      </c>
      <c r="O778" s="1">
        <v>935</v>
      </c>
      <c r="P778" s="1">
        <v>21946</v>
      </c>
      <c r="Q778" s="1">
        <v>24701</v>
      </c>
      <c r="R778" s="1">
        <f t="shared" si="11"/>
        <v>25000</v>
      </c>
    </row>
    <row r="779" spans="1:18" x14ac:dyDescent="0.35">
      <c r="A779" s="2">
        <v>769</v>
      </c>
      <c r="C779" s="1" t="s">
        <v>9</v>
      </c>
      <c r="D779" s="1" t="s">
        <v>7</v>
      </c>
      <c r="E779" s="1">
        <v>24</v>
      </c>
      <c r="F779" s="1">
        <v>851</v>
      </c>
      <c r="G779" s="1">
        <v>16</v>
      </c>
      <c r="H779" s="1">
        <v>0</v>
      </c>
      <c r="I779" s="1">
        <v>35</v>
      </c>
      <c r="J779" s="1">
        <v>22</v>
      </c>
      <c r="K779" s="1">
        <v>16</v>
      </c>
      <c r="L779" s="1">
        <v>10</v>
      </c>
      <c r="M779" s="1">
        <v>777</v>
      </c>
      <c r="N779" s="1">
        <v>0</v>
      </c>
      <c r="O779" s="1">
        <v>445</v>
      </c>
      <c r="P779" s="1">
        <v>7291</v>
      </c>
      <c r="Q779" s="1">
        <v>9172</v>
      </c>
      <c r="R779" s="1">
        <f t="shared" si="11"/>
        <v>9487</v>
      </c>
    </row>
    <row r="780" spans="1:18" x14ac:dyDescent="0.35">
      <c r="A780" s="2">
        <v>770</v>
      </c>
      <c r="D780" s="1" t="s">
        <v>8</v>
      </c>
      <c r="E780" s="1">
        <v>52</v>
      </c>
      <c r="F780" s="1">
        <v>923</v>
      </c>
      <c r="G780" s="1">
        <v>17</v>
      </c>
      <c r="H780" s="1">
        <v>0</v>
      </c>
      <c r="I780" s="1">
        <v>35</v>
      </c>
      <c r="J780" s="1">
        <v>12</v>
      </c>
      <c r="K780" s="1">
        <v>12</v>
      </c>
      <c r="L780" s="1">
        <v>8</v>
      </c>
      <c r="M780" s="1">
        <v>1763</v>
      </c>
      <c r="N780" s="1">
        <v>0</v>
      </c>
      <c r="O780" s="1">
        <v>657</v>
      </c>
      <c r="P780" s="1">
        <v>6365</v>
      </c>
      <c r="Q780" s="1">
        <v>9118</v>
      </c>
      <c r="R780" s="1">
        <f t="shared" ref="R780:R843" si="12">SUM(E780:P780)</f>
        <v>9844</v>
      </c>
    </row>
    <row r="781" spans="1:18" x14ac:dyDescent="0.35">
      <c r="A781" s="2">
        <v>771</v>
      </c>
      <c r="D781" s="1" t="s">
        <v>4</v>
      </c>
      <c r="E781" s="1">
        <v>77</v>
      </c>
      <c r="F781" s="1">
        <v>1771</v>
      </c>
      <c r="G781" s="1">
        <v>33</v>
      </c>
      <c r="H781" s="1">
        <v>0</v>
      </c>
      <c r="I781" s="1">
        <v>72</v>
      </c>
      <c r="J781" s="1">
        <v>38</v>
      </c>
      <c r="K781" s="1">
        <v>23</v>
      </c>
      <c r="L781" s="1">
        <v>17</v>
      </c>
      <c r="M781" s="1">
        <v>2540</v>
      </c>
      <c r="N781" s="1">
        <v>3</v>
      </c>
      <c r="O781" s="1">
        <v>1107</v>
      </c>
      <c r="P781" s="1">
        <v>13657</v>
      </c>
      <c r="Q781" s="1">
        <v>18290</v>
      </c>
      <c r="R781" s="1">
        <f t="shared" si="12"/>
        <v>19338</v>
      </c>
    </row>
    <row r="782" spans="1:18" x14ac:dyDescent="0.35">
      <c r="A782" s="2">
        <v>772</v>
      </c>
      <c r="C782" s="1" t="s">
        <v>10</v>
      </c>
      <c r="D782" s="1" t="s">
        <v>7</v>
      </c>
      <c r="E782" s="1">
        <v>1629</v>
      </c>
      <c r="F782" s="1">
        <v>4191</v>
      </c>
      <c r="G782" s="1">
        <v>645</v>
      </c>
      <c r="H782" s="1">
        <v>34</v>
      </c>
      <c r="I782" s="1">
        <v>1749</v>
      </c>
      <c r="J782" s="1">
        <v>984</v>
      </c>
      <c r="K782" s="1">
        <v>248</v>
      </c>
      <c r="L782" s="1">
        <v>286</v>
      </c>
      <c r="M782" s="1">
        <v>5179</v>
      </c>
      <c r="N782" s="1">
        <v>211</v>
      </c>
      <c r="O782" s="1">
        <v>3474</v>
      </c>
      <c r="P782" s="1">
        <v>32789</v>
      </c>
      <c r="Q782" s="1">
        <v>46828</v>
      </c>
      <c r="R782" s="1">
        <f t="shared" si="12"/>
        <v>51419</v>
      </c>
    </row>
    <row r="783" spans="1:18" x14ac:dyDescent="0.35">
      <c r="A783" s="2">
        <v>773</v>
      </c>
      <c r="D783" s="1" t="s">
        <v>8</v>
      </c>
      <c r="E783" s="1">
        <v>2931</v>
      </c>
      <c r="F783" s="1">
        <v>5281</v>
      </c>
      <c r="G783" s="1">
        <v>1034</v>
      </c>
      <c r="H783" s="1">
        <v>23</v>
      </c>
      <c r="I783" s="1">
        <v>1312</v>
      </c>
      <c r="J783" s="1">
        <v>500</v>
      </c>
      <c r="K783" s="1">
        <v>208</v>
      </c>
      <c r="L783" s="1">
        <v>306</v>
      </c>
      <c r="M783" s="1">
        <v>8507</v>
      </c>
      <c r="N783" s="1">
        <v>143</v>
      </c>
      <c r="O783" s="1">
        <v>5294</v>
      </c>
      <c r="P783" s="1">
        <v>30667</v>
      </c>
      <c r="Q783" s="1">
        <v>48829</v>
      </c>
      <c r="R783" s="1">
        <f t="shared" si="12"/>
        <v>56206</v>
      </c>
    </row>
    <row r="784" spans="1:18" x14ac:dyDescent="0.35">
      <c r="A784" s="2">
        <v>774</v>
      </c>
      <c r="D784" s="1" t="s">
        <v>4</v>
      </c>
      <c r="E784" s="1">
        <v>4566</v>
      </c>
      <c r="F784" s="1">
        <v>9476</v>
      </c>
      <c r="G784" s="1">
        <v>1684</v>
      </c>
      <c r="H784" s="1">
        <v>59</v>
      </c>
      <c r="I784" s="1">
        <v>3057</v>
      </c>
      <c r="J784" s="1">
        <v>1483</v>
      </c>
      <c r="K784" s="1">
        <v>458</v>
      </c>
      <c r="L784" s="1">
        <v>598</v>
      </c>
      <c r="M784" s="1">
        <v>13684</v>
      </c>
      <c r="N784" s="1">
        <v>351</v>
      </c>
      <c r="O784" s="1">
        <v>8763</v>
      </c>
      <c r="P784" s="1">
        <v>63455</v>
      </c>
      <c r="Q784" s="1">
        <v>95659</v>
      </c>
      <c r="R784" s="1">
        <f t="shared" si="12"/>
        <v>107634</v>
      </c>
    </row>
    <row r="785" spans="1:18" x14ac:dyDescent="0.35">
      <c r="A785" s="2">
        <v>775</v>
      </c>
      <c r="C785" s="1" t="s">
        <v>11</v>
      </c>
      <c r="D785" s="1" t="s">
        <v>7</v>
      </c>
      <c r="E785" s="1">
        <v>2081</v>
      </c>
      <c r="F785" s="1">
        <v>683</v>
      </c>
      <c r="G785" s="1">
        <v>1031</v>
      </c>
      <c r="H785" s="1">
        <v>477</v>
      </c>
      <c r="I785" s="1">
        <v>2029</v>
      </c>
      <c r="J785" s="1">
        <v>1949</v>
      </c>
      <c r="K785" s="1">
        <v>435</v>
      </c>
      <c r="L785" s="1">
        <v>564</v>
      </c>
      <c r="M785" s="1">
        <v>781</v>
      </c>
      <c r="N785" s="1">
        <v>532</v>
      </c>
      <c r="O785" s="1">
        <v>1373</v>
      </c>
      <c r="P785" s="1">
        <v>2761</v>
      </c>
      <c r="Q785" s="1">
        <v>9081</v>
      </c>
      <c r="R785" s="1">
        <f t="shared" si="12"/>
        <v>14696</v>
      </c>
    </row>
    <row r="786" spans="1:18" x14ac:dyDescent="0.35">
      <c r="A786" s="2">
        <v>776</v>
      </c>
      <c r="D786" s="1" t="s">
        <v>8</v>
      </c>
      <c r="E786" s="1">
        <v>4942</v>
      </c>
      <c r="F786" s="1">
        <v>1242</v>
      </c>
      <c r="G786" s="1">
        <v>1131</v>
      </c>
      <c r="H786" s="1">
        <v>866</v>
      </c>
      <c r="I786" s="1">
        <v>2192</v>
      </c>
      <c r="J786" s="1">
        <v>1785</v>
      </c>
      <c r="K786" s="1">
        <v>437</v>
      </c>
      <c r="L786" s="1">
        <v>589</v>
      </c>
      <c r="M786" s="1">
        <v>1508</v>
      </c>
      <c r="N786" s="1">
        <v>503</v>
      </c>
      <c r="O786" s="1">
        <v>2268</v>
      </c>
      <c r="P786" s="1">
        <v>3222</v>
      </c>
      <c r="Q786" s="1">
        <v>12151</v>
      </c>
      <c r="R786" s="1">
        <f t="shared" si="12"/>
        <v>20685</v>
      </c>
    </row>
    <row r="787" spans="1:18" x14ac:dyDescent="0.35">
      <c r="A787" s="2">
        <v>777</v>
      </c>
      <c r="D787" s="1" t="s">
        <v>4</v>
      </c>
      <c r="E787" s="1">
        <v>7026</v>
      </c>
      <c r="F787" s="1">
        <v>1918</v>
      </c>
      <c r="G787" s="1">
        <v>2157</v>
      </c>
      <c r="H787" s="1">
        <v>1338</v>
      </c>
      <c r="I787" s="1">
        <v>4219</v>
      </c>
      <c r="J787" s="1">
        <v>3730</v>
      </c>
      <c r="K787" s="1">
        <v>872</v>
      </c>
      <c r="L787" s="1">
        <v>1154</v>
      </c>
      <c r="M787" s="1">
        <v>2287</v>
      </c>
      <c r="N787" s="1">
        <v>1035</v>
      </c>
      <c r="O787" s="1">
        <v>3639</v>
      </c>
      <c r="P787" s="1">
        <v>5984</v>
      </c>
      <c r="Q787" s="1">
        <v>21234</v>
      </c>
      <c r="R787" s="1">
        <f t="shared" si="12"/>
        <v>35359</v>
      </c>
    </row>
    <row r="788" spans="1:18" x14ac:dyDescent="0.35">
      <c r="A788" s="2">
        <v>778</v>
      </c>
      <c r="C788" s="1" t="s">
        <v>4</v>
      </c>
      <c r="D788" s="1" t="s">
        <v>7</v>
      </c>
      <c r="E788" s="1">
        <v>3745</v>
      </c>
      <c r="F788" s="1">
        <v>6676</v>
      </c>
      <c r="G788" s="1">
        <v>1708</v>
      </c>
      <c r="H788" s="1">
        <v>505</v>
      </c>
      <c r="I788" s="1">
        <v>3831</v>
      </c>
      <c r="J788" s="1">
        <v>2974</v>
      </c>
      <c r="K788" s="1">
        <v>711</v>
      </c>
      <c r="L788" s="1">
        <v>873</v>
      </c>
      <c r="M788" s="1">
        <v>6941</v>
      </c>
      <c r="N788" s="1">
        <v>745</v>
      </c>
      <c r="O788" s="1">
        <v>5839</v>
      </c>
      <c r="P788" s="1">
        <v>53830</v>
      </c>
      <c r="Q788" s="1">
        <v>77682</v>
      </c>
      <c r="R788" s="1">
        <f t="shared" si="12"/>
        <v>88378</v>
      </c>
    </row>
    <row r="789" spans="1:18" x14ac:dyDescent="0.35">
      <c r="A789" s="2">
        <v>779</v>
      </c>
      <c r="D789" s="1" t="s">
        <v>8</v>
      </c>
      <c r="E789" s="1">
        <v>7937</v>
      </c>
      <c r="F789" s="1">
        <v>8031</v>
      </c>
      <c r="G789" s="1">
        <v>2191</v>
      </c>
      <c r="H789" s="1">
        <v>887</v>
      </c>
      <c r="I789" s="1">
        <v>3554</v>
      </c>
      <c r="J789" s="1">
        <v>2321</v>
      </c>
      <c r="K789" s="1">
        <v>675</v>
      </c>
      <c r="L789" s="1">
        <v>915</v>
      </c>
      <c r="M789" s="1">
        <v>11958</v>
      </c>
      <c r="N789" s="1">
        <v>648</v>
      </c>
      <c r="O789" s="1">
        <v>8609</v>
      </c>
      <c r="P789" s="1">
        <v>51206</v>
      </c>
      <c r="Q789" s="1">
        <v>82193</v>
      </c>
      <c r="R789" s="1">
        <f t="shared" si="12"/>
        <v>98932</v>
      </c>
    </row>
    <row r="790" spans="1:18" x14ac:dyDescent="0.35">
      <c r="A790" s="2">
        <v>780</v>
      </c>
      <c r="D790" s="1" t="s">
        <v>4</v>
      </c>
      <c r="E790" s="1">
        <v>11679</v>
      </c>
      <c r="F790" s="1">
        <v>14709</v>
      </c>
      <c r="G790" s="1">
        <v>3893</v>
      </c>
      <c r="H790" s="1">
        <v>1396</v>
      </c>
      <c r="I790" s="1">
        <v>7381</v>
      </c>
      <c r="J790" s="1">
        <v>5295</v>
      </c>
      <c r="K790" s="1">
        <v>1387</v>
      </c>
      <c r="L790" s="1">
        <v>1785</v>
      </c>
      <c r="M790" s="1">
        <v>18904</v>
      </c>
      <c r="N790" s="1">
        <v>1397</v>
      </c>
      <c r="O790" s="1">
        <v>14447</v>
      </c>
      <c r="P790" s="1">
        <v>105038</v>
      </c>
      <c r="Q790" s="1">
        <v>159878</v>
      </c>
      <c r="R790" s="1">
        <f t="shared" si="12"/>
        <v>187311</v>
      </c>
    </row>
    <row r="791" spans="1:18" x14ac:dyDescent="0.35">
      <c r="A791" s="2">
        <v>781</v>
      </c>
      <c r="B791" s="1" t="s">
        <v>63</v>
      </c>
      <c r="C791" s="1" t="s">
        <v>6</v>
      </c>
      <c r="D791" s="1" t="s">
        <v>7</v>
      </c>
      <c r="E791" s="1">
        <v>14</v>
      </c>
      <c r="F791" s="1">
        <v>1145</v>
      </c>
      <c r="G791" s="1">
        <v>16</v>
      </c>
      <c r="H791" s="1">
        <v>3</v>
      </c>
      <c r="I791" s="1">
        <v>26</v>
      </c>
      <c r="J791" s="1">
        <v>31</v>
      </c>
      <c r="K791" s="1">
        <v>19</v>
      </c>
      <c r="L791" s="1">
        <v>25</v>
      </c>
      <c r="M791" s="1">
        <v>402</v>
      </c>
      <c r="N791" s="1">
        <v>5</v>
      </c>
      <c r="O791" s="1">
        <v>709</v>
      </c>
      <c r="P791" s="1">
        <v>10878</v>
      </c>
      <c r="Q791" s="1">
        <v>12978</v>
      </c>
      <c r="R791" s="1">
        <f t="shared" si="12"/>
        <v>13273</v>
      </c>
    </row>
    <row r="792" spans="1:18" x14ac:dyDescent="0.35">
      <c r="A792" s="2">
        <v>782</v>
      </c>
      <c r="D792" s="1" t="s">
        <v>8</v>
      </c>
      <c r="E792" s="1">
        <v>9</v>
      </c>
      <c r="F792" s="1">
        <v>724</v>
      </c>
      <c r="G792" s="1">
        <v>13</v>
      </c>
      <c r="H792" s="1">
        <v>0</v>
      </c>
      <c r="I792" s="1">
        <v>28</v>
      </c>
      <c r="J792" s="1">
        <v>24</v>
      </c>
      <c r="K792" s="1">
        <v>0</v>
      </c>
      <c r="L792" s="1">
        <v>24</v>
      </c>
      <c r="M792" s="1">
        <v>331</v>
      </c>
      <c r="N792" s="1">
        <v>5</v>
      </c>
      <c r="O792" s="1">
        <v>415</v>
      </c>
      <c r="P792" s="1">
        <v>10811</v>
      </c>
      <c r="Q792" s="1">
        <v>12200</v>
      </c>
      <c r="R792" s="1">
        <f t="shared" si="12"/>
        <v>12384</v>
      </c>
    </row>
    <row r="793" spans="1:18" x14ac:dyDescent="0.35">
      <c r="A793" s="2">
        <v>783</v>
      </c>
      <c r="D793" s="1" t="s">
        <v>4</v>
      </c>
      <c r="E793" s="1">
        <v>21</v>
      </c>
      <c r="F793" s="1">
        <v>1873</v>
      </c>
      <c r="G793" s="1">
        <v>30</v>
      </c>
      <c r="H793" s="1">
        <v>3</v>
      </c>
      <c r="I793" s="1">
        <v>54</v>
      </c>
      <c r="J793" s="1">
        <v>56</v>
      </c>
      <c r="K793" s="1">
        <v>16</v>
      </c>
      <c r="L793" s="1">
        <v>42</v>
      </c>
      <c r="M793" s="1">
        <v>733</v>
      </c>
      <c r="N793" s="1">
        <v>15</v>
      </c>
      <c r="O793" s="1">
        <v>1122</v>
      </c>
      <c r="P793" s="1">
        <v>21692</v>
      </c>
      <c r="Q793" s="1">
        <v>25180</v>
      </c>
      <c r="R793" s="1">
        <f t="shared" si="12"/>
        <v>25657</v>
      </c>
    </row>
    <row r="794" spans="1:18" x14ac:dyDescent="0.35">
      <c r="A794" s="2">
        <v>784</v>
      </c>
      <c r="C794" s="1" t="s">
        <v>9</v>
      </c>
      <c r="D794" s="1" t="s">
        <v>7</v>
      </c>
      <c r="E794" s="1">
        <v>43</v>
      </c>
      <c r="F794" s="1">
        <v>788</v>
      </c>
      <c r="G794" s="1">
        <v>24</v>
      </c>
      <c r="H794" s="1">
        <v>0</v>
      </c>
      <c r="I794" s="1">
        <v>52</v>
      </c>
      <c r="J794" s="1">
        <v>29</v>
      </c>
      <c r="K794" s="1">
        <v>13</v>
      </c>
      <c r="L794" s="1">
        <v>18</v>
      </c>
      <c r="M794" s="1">
        <v>702</v>
      </c>
      <c r="N794" s="1">
        <v>7</v>
      </c>
      <c r="O794" s="1">
        <v>419</v>
      </c>
      <c r="P794" s="1">
        <v>6563</v>
      </c>
      <c r="Q794" s="1">
        <v>8333</v>
      </c>
      <c r="R794" s="1">
        <f t="shared" si="12"/>
        <v>8658</v>
      </c>
    </row>
    <row r="795" spans="1:18" x14ac:dyDescent="0.35">
      <c r="A795" s="2">
        <v>785</v>
      </c>
      <c r="D795" s="1" t="s">
        <v>8</v>
      </c>
      <c r="E795" s="1">
        <v>53</v>
      </c>
      <c r="F795" s="1">
        <v>696</v>
      </c>
      <c r="G795" s="1">
        <v>19</v>
      </c>
      <c r="H795" s="1">
        <v>0</v>
      </c>
      <c r="I795" s="1">
        <v>54</v>
      </c>
      <c r="J795" s="1">
        <v>34</v>
      </c>
      <c r="K795" s="1">
        <v>9</v>
      </c>
      <c r="L795" s="1">
        <v>11</v>
      </c>
      <c r="M795" s="1">
        <v>1333</v>
      </c>
      <c r="N795" s="1">
        <v>8</v>
      </c>
      <c r="O795" s="1">
        <v>473</v>
      </c>
      <c r="P795" s="1">
        <v>5322</v>
      </c>
      <c r="Q795" s="1">
        <v>7477</v>
      </c>
      <c r="R795" s="1">
        <f t="shared" si="12"/>
        <v>8012</v>
      </c>
    </row>
    <row r="796" spans="1:18" x14ac:dyDescent="0.35">
      <c r="A796" s="2">
        <v>786</v>
      </c>
      <c r="D796" s="1" t="s">
        <v>4</v>
      </c>
      <c r="E796" s="1">
        <v>90</v>
      </c>
      <c r="F796" s="1">
        <v>1481</v>
      </c>
      <c r="G796" s="1">
        <v>38</v>
      </c>
      <c r="H796" s="1">
        <v>0</v>
      </c>
      <c r="I796" s="1">
        <v>100</v>
      </c>
      <c r="J796" s="1">
        <v>57</v>
      </c>
      <c r="K796" s="1">
        <v>25</v>
      </c>
      <c r="L796" s="1">
        <v>23</v>
      </c>
      <c r="M796" s="1">
        <v>2035</v>
      </c>
      <c r="N796" s="1">
        <v>16</v>
      </c>
      <c r="O796" s="1">
        <v>895</v>
      </c>
      <c r="P796" s="1">
        <v>11882</v>
      </c>
      <c r="Q796" s="1">
        <v>15815</v>
      </c>
      <c r="R796" s="1">
        <f t="shared" si="12"/>
        <v>16642</v>
      </c>
    </row>
    <row r="797" spans="1:18" x14ac:dyDescent="0.35">
      <c r="A797" s="2">
        <v>787</v>
      </c>
      <c r="C797" s="1" t="s">
        <v>10</v>
      </c>
      <c r="D797" s="1" t="s">
        <v>7</v>
      </c>
      <c r="E797" s="1">
        <v>2222</v>
      </c>
      <c r="F797" s="1">
        <v>3119</v>
      </c>
      <c r="G797" s="1">
        <v>958</v>
      </c>
      <c r="H797" s="1">
        <v>34</v>
      </c>
      <c r="I797" s="1">
        <v>1416</v>
      </c>
      <c r="J797" s="1">
        <v>1188</v>
      </c>
      <c r="K797" s="1">
        <v>233</v>
      </c>
      <c r="L797" s="1">
        <v>408</v>
      </c>
      <c r="M797" s="1">
        <v>3738</v>
      </c>
      <c r="N797" s="1">
        <v>250</v>
      </c>
      <c r="O797" s="1">
        <v>2609</v>
      </c>
      <c r="P797" s="1">
        <v>22356</v>
      </c>
      <c r="Q797" s="1">
        <v>34042</v>
      </c>
      <c r="R797" s="1">
        <f t="shared" si="12"/>
        <v>38531</v>
      </c>
    </row>
    <row r="798" spans="1:18" x14ac:dyDescent="0.35">
      <c r="A798" s="2">
        <v>788</v>
      </c>
      <c r="D798" s="1" t="s">
        <v>8</v>
      </c>
      <c r="E798" s="1">
        <v>3783</v>
      </c>
      <c r="F798" s="1">
        <v>4392</v>
      </c>
      <c r="G798" s="1">
        <v>1192</v>
      </c>
      <c r="H798" s="1">
        <v>26</v>
      </c>
      <c r="I798" s="1">
        <v>1126</v>
      </c>
      <c r="J798" s="1">
        <v>614</v>
      </c>
      <c r="K798" s="1">
        <v>235</v>
      </c>
      <c r="L798" s="1">
        <v>465</v>
      </c>
      <c r="M798" s="1">
        <v>6172</v>
      </c>
      <c r="N798" s="1">
        <v>221</v>
      </c>
      <c r="O798" s="1">
        <v>4142</v>
      </c>
      <c r="P798" s="1">
        <v>22846</v>
      </c>
      <c r="Q798" s="1">
        <v>37913</v>
      </c>
      <c r="R798" s="1">
        <f t="shared" si="12"/>
        <v>45214</v>
      </c>
    </row>
    <row r="799" spans="1:18" x14ac:dyDescent="0.35">
      <c r="A799" s="2">
        <v>789</v>
      </c>
      <c r="D799" s="1" t="s">
        <v>4</v>
      </c>
      <c r="E799" s="1">
        <v>6005</v>
      </c>
      <c r="F799" s="1">
        <v>7514</v>
      </c>
      <c r="G799" s="1">
        <v>2145</v>
      </c>
      <c r="H799" s="1">
        <v>60</v>
      </c>
      <c r="I799" s="1">
        <v>2540</v>
      </c>
      <c r="J799" s="1">
        <v>1799</v>
      </c>
      <c r="K799" s="1">
        <v>467</v>
      </c>
      <c r="L799" s="1">
        <v>872</v>
      </c>
      <c r="M799" s="1">
        <v>9910</v>
      </c>
      <c r="N799" s="1">
        <v>473</v>
      </c>
      <c r="O799" s="1">
        <v>6753</v>
      </c>
      <c r="P799" s="1">
        <v>45204</v>
      </c>
      <c r="Q799" s="1">
        <v>71959</v>
      </c>
      <c r="R799" s="1">
        <f t="shared" si="12"/>
        <v>83742</v>
      </c>
    </row>
    <row r="800" spans="1:18" x14ac:dyDescent="0.35">
      <c r="A800" s="2">
        <v>790</v>
      </c>
      <c r="C800" s="1" t="s">
        <v>11</v>
      </c>
      <c r="D800" s="1" t="s">
        <v>7</v>
      </c>
      <c r="E800" s="1">
        <v>4931</v>
      </c>
      <c r="F800" s="1">
        <v>1486</v>
      </c>
      <c r="G800" s="1">
        <v>3168</v>
      </c>
      <c r="H800" s="1">
        <v>698</v>
      </c>
      <c r="I800" s="1">
        <v>2837</v>
      </c>
      <c r="J800" s="1">
        <v>4463</v>
      </c>
      <c r="K800" s="1">
        <v>685</v>
      </c>
      <c r="L800" s="1">
        <v>1281</v>
      </c>
      <c r="M800" s="1">
        <v>1431</v>
      </c>
      <c r="N800" s="1">
        <v>923</v>
      </c>
      <c r="O800" s="1">
        <v>2214</v>
      </c>
      <c r="P800" s="1">
        <v>6586</v>
      </c>
      <c r="Q800" s="1">
        <v>19576</v>
      </c>
      <c r="R800" s="1">
        <f t="shared" si="12"/>
        <v>30703</v>
      </c>
    </row>
    <row r="801" spans="1:18" x14ac:dyDescent="0.35">
      <c r="A801" s="2">
        <v>791</v>
      </c>
      <c r="D801" s="1" t="s">
        <v>8</v>
      </c>
      <c r="E801" s="1">
        <v>8731</v>
      </c>
      <c r="F801" s="1">
        <v>2745</v>
      </c>
      <c r="G801" s="1">
        <v>2473</v>
      </c>
      <c r="H801" s="1">
        <v>1070</v>
      </c>
      <c r="I801" s="1">
        <v>2195</v>
      </c>
      <c r="J801" s="1">
        <v>3055</v>
      </c>
      <c r="K801" s="1">
        <v>631</v>
      </c>
      <c r="L801" s="1">
        <v>1439</v>
      </c>
      <c r="M801" s="1">
        <v>2397</v>
      </c>
      <c r="N801" s="1">
        <v>825</v>
      </c>
      <c r="O801" s="1">
        <v>3282</v>
      </c>
      <c r="P801" s="1">
        <v>7241</v>
      </c>
      <c r="Q801" s="1">
        <v>22653</v>
      </c>
      <c r="R801" s="1">
        <f t="shared" si="12"/>
        <v>36084</v>
      </c>
    </row>
    <row r="802" spans="1:18" x14ac:dyDescent="0.35">
      <c r="A802" s="2">
        <v>792</v>
      </c>
      <c r="D802" s="1" t="s">
        <v>4</v>
      </c>
      <c r="E802" s="1">
        <v>13661</v>
      </c>
      <c r="F802" s="1">
        <v>4226</v>
      </c>
      <c r="G802" s="1">
        <v>5644</v>
      </c>
      <c r="H802" s="1">
        <v>1773</v>
      </c>
      <c r="I802" s="1">
        <v>5030</v>
      </c>
      <c r="J802" s="1">
        <v>7520</v>
      </c>
      <c r="K802" s="1">
        <v>1310</v>
      </c>
      <c r="L802" s="1">
        <v>2716</v>
      </c>
      <c r="M802" s="1">
        <v>3831</v>
      </c>
      <c r="N802" s="1">
        <v>1754</v>
      </c>
      <c r="O802" s="1">
        <v>5498</v>
      </c>
      <c r="P802" s="1">
        <v>13825</v>
      </c>
      <c r="Q802" s="1">
        <v>42227</v>
      </c>
      <c r="R802" s="1">
        <f t="shared" si="12"/>
        <v>66788</v>
      </c>
    </row>
    <row r="803" spans="1:18" x14ac:dyDescent="0.35">
      <c r="A803" s="2">
        <v>793</v>
      </c>
      <c r="C803" s="1" t="s">
        <v>4</v>
      </c>
      <c r="D803" s="1" t="s">
        <v>7</v>
      </c>
      <c r="E803" s="1">
        <v>7203</v>
      </c>
      <c r="F803" s="1">
        <v>6539</v>
      </c>
      <c r="G803" s="1">
        <v>4167</v>
      </c>
      <c r="H803" s="1">
        <v>744</v>
      </c>
      <c r="I803" s="1">
        <v>4327</v>
      </c>
      <c r="J803" s="1">
        <v>5706</v>
      </c>
      <c r="K803" s="1">
        <v>949</v>
      </c>
      <c r="L803" s="1">
        <v>1726</v>
      </c>
      <c r="M803" s="1">
        <v>6273</v>
      </c>
      <c r="N803" s="1">
        <v>1191</v>
      </c>
      <c r="O803" s="1">
        <v>5955</v>
      </c>
      <c r="P803" s="1">
        <v>46380</v>
      </c>
      <c r="Q803" s="1">
        <v>74926</v>
      </c>
      <c r="R803" s="1">
        <f t="shared" si="12"/>
        <v>91160</v>
      </c>
    </row>
    <row r="804" spans="1:18" x14ac:dyDescent="0.35">
      <c r="A804" s="2">
        <v>794</v>
      </c>
      <c r="D804" s="1" t="s">
        <v>8</v>
      </c>
      <c r="E804" s="1">
        <v>12573</v>
      </c>
      <c r="F804" s="1">
        <v>8559</v>
      </c>
      <c r="G804" s="1">
        <v>3691</v>
      </c>
      <c r="H804" s="1">
        <v>1097</v>
      </c>
      <c r="I804" s="1">
        <v>3398</v>
      </c>
      <c r="J804" s="1">
        <v>3726</v>
      </c>
      <c r="K804" s="1">
        <v>872</v>
      </c>
      <c r="L804" s="1">
        <v>1933</v>
      </c>
      <c r="M804" s="1">
        <v>10237</v>
      </c>
      <c r="N804" s="1">
        <v>1063</v>
      </c>
      <c r="O804" s="1">
        <v>8316</v>
      </c>
      <c r="P804" s="1">
        <v>46225</v>
      </c>
      <c r="Q804" s="1">
        <v>80243</v>
      </c>
      <c r="R804" s="1">
        <f t="shared" si="12"/>
        <v>101690</v>
      </c>
    </row>
    <row r="805" spans="1:18" x14ac:dyDescent="0.35">
      <c r="A805" s="2">
        <v>795</v>
      </c>
      <c r="D805" s="1" t="s">
        <v>4</v>
      </c>
      <c r="E805" s="1">
        <v>19782</v>
      </c>
      <c r="F805" s="1">
        <v>15094</v>
      </c>
      <c r="G805" s="1">
        <v>7858</v>
      </c>
      <c r="H805" s="1">
        <v>1839</v>
      </c>
      <c r="I805" s="1">
        <v>7726</v>
      </c>
      <c r="J805" s="1">
        <v>9434</v>
      </c>
      <c r="K805" s="1">
        <v>1824</v>
      </c>
      <c r="L805" s="1">
        <v>3661</v>
      </c>
      <c r="M805" s="1">
        <v>16505</v>
      </c>
      <c r="N805" s="1">
        <v>2256</v>
      </c>
      <c r="O805" s="1">
        <v>14271</v>
      </c>
      <c r="P805" s="1">
        <v>92604</v>
      </c>
      <c r="Q805" s="1">
        <v>155171</v>
      </c>
      <c r="R805" s="1">
        <f t="shared" si="12"/>
        <v>192854</v>
      </c>
    </row>
    <row r="806" spans="1:18" x14ac:dyDescent="0.35">
      <c r="A806" s="2">
        <v>796</v>
      </c>
      <c r="B806" s="1" t="s">
        <v>64</v>
      </c>
      <c r="C806" s="1" t="s">
        <v>6</v>
      </c>
      <c r="D806" s="1" t="s">
        <v>7</v>
      </c>
      <c r="E806" s="1">
        <v>0</v>
      </c>
      <c r="F806" s="1">
        <v>108</v>
      </c>
      <c r="G806" s="1">
        <v>5</v>
      </c>
      <c r="H806" s="1">
        <v>0</v>
      </c>
      <c r="I806" s="1">
        <v>0</v>
      </c>
      <c r="J806" s="1">
        <v>0</v>
      </c>
      <c r="K806" s="1">
        <v>4</v>
      </c>
      <c r="L806" s="1">
        <v>0</v>
      </c>
      <c r="M806" s="1">
        <v>39</v>
      </c>
      <c r="N806" s="1">
        <v>0</v>
      </c>
      <c r="O806" s="1">
        <v>67</v>
      </c>
      <c r="P806" s="1">
        <v>1170</v>
      </c>
      <c r="Q806" s="1">
        <v>1366</v>
      </c>
      <c r="R806" s="1">
        <f t="shared" si="12"/>
        <v>1393</v>
      </c>
    </row>
    <row r="807" spans="1:18" x14ac:dyDescent="0.35">
      <c r="A807" s="2">
        <v>797</v>
      </c>
      <c r="D807" s="1" t="s">
        <v>8</v>
      </c>
      <c r="E807" s="1">
        <v>0</v>
      </c>
      <c r="F807" s="1">
        <v>67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48</v>
      </c>
      <c r="N807" s="1">
        <v>0</v>
      </c>
      <c r="O807" s="1">
        <v>37</v>
      </c>
      <c r="P807" s="1">
        <v>1097</v>
      </c>
      <c r="Q807" s="1">
        <v>1230</v>
      </c>
      <c r="R807" s="1">
        <f t="shared" si="12"/>
        <v>1249</v>
      </c>
    </row>
    <row r="808" spans="1:18" x14ac:dyDescent="0.35">
      <c r="A808" s="2">
        <v>798</v>
      </c>
      <c r="D808" s="1" t="s">
        <v>4</v>
      </c>
      <c r="E808" s="1">
        <v>4</v>
      </c>
      <c r="F808" s="1">
        <v>176</v>
      </c>
      <c r="G808" s="1">
        <v>6</v>
      </c>
      <c r="H808" s="1">
        <v>0</v>
      </c>
      <c r="I808" s="1">
        <v>6</v>
      </c>
      <c r="J808" s="1">
        <v>0</v>
      </c>
      <c r="K808" s="1">
        <v>4</v>
      </c>
      <c r="L808" s="1">
        <v>3</v>
      </c>
      <c r="M808" s="1">
        <v>89</v>
      </c>
      <c r="N808" s="1">
        <v>0</v>
      </c>
      <c r="O808" s="1">
        <v>103</v>
      </c>
      <c r="P808" s="1">
        <v>2268</v>
      </c>
      <c r="Q808" s="1">
        <v>2598</v>
      </c>
      <c r="R808" s="1">
        <f t="shared" si="12"/>
        <v>2659</v>
      </c>
    </row>
    <row r="809" spans="1:18" x14ac:dyDescent="0.35">
      <c r="A809" s="2">
        <v>799</v>
      </c>
      <c r="C809" s="1" t="s">
        <v>9</v>
      </c>
      <c r="D809" s="1" t="s">
        <v>7</v>
      </c>
      <c r="E809" s="1">
        <v>3</v>
      </c>
      <c r="F809" s="1">
        <v>78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82</v>
      </c>
      <c r="N809" s="1">
        <v>0</v>
      </c>
      <c r="O809" s="1">
        <v>48</v>
      </c>
      <c r="P809" s="1">
        <v>562</v>
      </c>
      <c r="Q809" s="1">
        <v>743</v>
      </c>
      <c r="R809" s="1">
        <f t="shared" si="12"/>
        <v>773</v>
      </c>
    </row>
    <row r="810" spans="1:18" x14ac:dyDescent="0.35">
      <c r="A810" s="2">
        <v>800</v>
      </c>
      <c r="D810" s="1" t="s">
        <v>8</v>
      </c>
      <c r="E810" s="1">
        <v>8</v>
      </c>
      <c r="F810" s="1">
        <v>60</v>
      </c>
      <c r="G810" s="1">
        <v>3</v>
      </c>
      <c r="H810" s="1">
        <v>0</v>
      </c>
      <c r="I810" s="1">
        <v>4</v>
      </c>
      <c r="J810" s="1">
        <v>0</v>
      </c>
      <c r="K810" s="1">
        <v>0</v>
      </c>
      <c r="L810" s="1">
        <v>0</v>
      </c>
      <c r="M810" s="1">
        <v>136</v>
      </c>
      <c r="N810" s="1">
        <v>0</v>
      </c>
      <c r="O810" s="1">
        <v>54</v>
      </c>
      <c r="P810" s="1">
        <v>401</v>
      </c>
      <c r="Q810" s="1">
        <v>615</v>
      </c>
      <c r="R810" s="1">
        <f t="shared" si="12"/>
        <v>666</v>
      </c>
    </row>
    <row r="811" spans="1:18" x14ac:dyDescent="0.35">
      <c r="A811" s="2">
        <v>801</v>
      </c>
      <c r="D811" s="1" t="s">
        <v>4</v>
      </c>
      <c r="E811" s="1">
        <v>11</v>
      </c>
      <c r="F811" s="1">
        <v>142</v>
      </c>
      <c r="G811" s="1">
        <v>7</v>
      </c>
      <c r="H811" s="1">
        <v>0</v>
      </c>
      <c r="I811" s="1">
        <v>7</v>
      </c>
      <c r="J811" s="1">
        <v>5</v>
      </c>
      <c r="K811" s="1">
        <v>0</v>
      </c>
      <c r="L811" s="1">
        <v>0</v>
      </c>
      <c r="M811" s="1">
        <v>221</v>
      </c>
      <c r="N811" s="1">
        <v>0</v>
      </c>
      <c r="O811" s="1">
        <v>97</v>
      </c>
      <c r="P811" s="1">
        <v>964</v>
      </c>
      <c r="Q811" s="1">
        <v>1353</v>
      </c>
      <c r="R811" s="1">
        <f t="shared" si="12"/>
        <v>1454</v>
      </c>
    </row>
    <row r="812" spans="1:18" x14ac:dyDescent="0.35">
      <c r="A812" s="2">
        <v>802</v>
      </c>
      <c r="C812" s="1" t="s">
        <v>10</v>
      </c>
      <c r="D812" s="1" t="s">
        <v>7</v>
      </c>
      <c r="E812" s="1">
        <v>343</v>
      </c>
      <c r="F812" s="1">
        <v>411</v>
      </c>
      <c r="G812" s="1">
        <v>132</v>
      </c>
      <c r="H812" s="1">
        <v>5</v>
      </c>
      <c r="I812" s="1">
        <v>144</v>
      </c>
      <c r="J812" s="1">
        <v>161</v>
      </c>
      <c r="K812" s="1">
        <v>28</v>
      </c>
      <c r="L812" s="1">
        <v>78</v>
      </c>
      <c r="M812" s="1">
        <v>579</v>
      </c>
      <c r="N812" s="1">
        <v>36</v>
      </c>
      <c r="O812" s="1">
        <v>430</v>
      </c>
      <c r="P812" s="1">
        <v>2522</v>
      </c>
      <c r="Q812" s="1">
        <v>4134</v>
      </c>
      <c r="R812" s="1">
        <f t="shared" si="12"/>
        <v>4869</v>
      </c>
    </row>
    <row r="813" spans="1:18" x14ac:dyDescent="0.35">
      <c r="A813" s="2">
        <v>803</v>
      </c>
      <c r="D813" s="1" t="s">
        <v>8</v>
      </c>
      <c r="E813" s="1">
        <v>538</v>
      </c>
      <c r="F813" s="1">
        <v>509</v>
      </c>
      <c r="G813" s="1">
        <v>147</v>
      </c>
      <c r="H813" s="1">
        <v>4</v>
      </c>
      <c r="I813" s="1">
        <v>134</v>
      </c>
      <c r="J813" s="1">
        <v>82</v>
      </c>
      <c r="K813" s="1">
        <v>27</v>
      </c>
      <c r="L813" s="1">
        <v>57</v>
      </c>
      <c r="M813" s="1">
        <v>924</v>
      </c>
      <c r="N813" s="1">
        <v>23</v>
      </c>
      <c r="O813" s="1">
        <v>560</v>
      </c>
      <c r="P813" s="1">
        <v>2631</v>
      </c>
      <c r="Q813" s="1">
        <v>4643</v>
      </c>
      <c r="R813" s="1">
        <f t="shared" si="12"/>
        <v>5636</v>
      </c>
    </row>
    <row r="814" spans="1:18" x14ac:dyDescent="0.35">
      <c r="A814" s="2">
        <v>804</v>
      </c>
      <c r="D814" s="1" t="s">
        <v>4</v>
      </c>
      <c r="E814" s="1">
        <v>883</v>
      </c>
      <c r="F814" s="1">
        <v>921</v>
      </c>
      <c r="G814" s="1">
        <v>278</v>
      </c>
      <c r="H814" s="1">
        <v>13</v>
      </c>
      <c r="I814" s="1">
        <v>280</v>
      </c>
      <c r="J814" s="1">
        <v>242</v>
      </c>
      <c r="K814" s="1">
        <v>59</v>
      </c>
      <c r="L814" s="1">
        <v>130</v>
      </c>
      <c r="M814" s="1">
        <v>1503</v>
      </c>
      <c r="N814" s="1">
        <v>57</v>
      </c>
      <c r="O814" s="1">
        <v>992</v>
      </c>
      <c r="P814" s="1">
        <v>5152</v>
      </c>
      <c r="Q814" s="1">
        <v>8782</v>
      </c>
      <c r="R814" s="1">
        <f t="shared" si="12"/>
        <v>10510</v>
      </c>
    </row>
    <row r="815" spans="1:18" x14ac:dyDescent="0.35">
      <c r="A815" s="2">
        <v>805</v>
      </c>
      <c r="C815" s="1" t="s">
        <v>11</v>
      </c>
      <c r="D815" s="1" t="s">
        <v>7</v>
      </c>
      <c r="E815" s="1">
        <v>574</v>
      </c>
      <c r="F815" s="1">
        <v>188</v>
      </c>
      <c r="G815" s="1">
        <v>352</v>
      </c>
      <c r="H815" s="1">
        <v>45</v>
      </c>
      <c r="I815" s="1">
        <v>335</v>
      </c>
      <c r="J815" s="1">
        <v>495</v>
      </c>
      <c r="K815" s="1">
        <v>78</v>
      </c>
      <c r="L815" s="1">
        <v>162</v>
      </c>
      <c r="M815" s="1">
        <v>172</v>
      </c>
      <c r="N815" s="1">
        <v>106</v>
      </c>
      <c r="O815" s="1">
        <v>299</v>
      </c>
      <c r="P815" s="1">
        <v>835</v>
      </c>
      <c r="Q815" s="1">
        <v>2454</v>
      </c>
      <c r="R815" s="1">
        <f t="shared" si="12"/>
        <v>3641</v>
      </c>
    </row>
    <row r="816" spans="1:18" x14ac:dyDescent="0.35">
      <c r="A816" s="2">
        <v>806</v>
      </c>
      <c r="D816" s="1" t="s">
        <v>8</v>
      </c>
      <c r="E816" s="1">
        <v>1067</v>
      </c>
      <c r="F816" s="1">
        <v>288</v>
      </c>
      <c r="G816" s="1">
        <v>277</v>
      </c>
      <c r="H816" s="1">
        <v>67</v>
      </c>
      <c r="I816" s="1">
        <v>227</v>
      </c>
      <c r="J816" s="1">
        <v>329</v>
      </c>
      <c r="K816" s="1">
        <v>78</v>
      </c>
      <c r="L816" s="1">
        <v>160</v>
      </c>
      <c r="M816" s="1">
        <v>288</v>
      </c>
      <c r="N816" s="1">
        <v>76</v>
      </c>
      <c r="O816" s="1">
        <v>480</v>
      </c>
      <c r="P816" s="1">
        <v>843</v>
      </c>
      <c r="Q816" s="1">
        <v>2692</v>
      </c>
      <c r="R816" s="1">
        <f t="shared" si="12"/>
        <v>4180</v>
      </c>
    </row>
    <row r="817" spans="1:18" x14ac:dyDescent="0.35">
      <c r="A817" s="2">
        <v>807</v>
      </c>
      <c r="D817" s="1" t="s">
        <v>4</v>
      </c>
      <c r="E817" s="1">
        <v>1647</v>
      </c>
      <c r="F817" s="1">
        <v>476</v>
      </c>
      <c r="G817" s="1">
        <v>633</v>
      </c>
      <c r="H817" s="1">
        <v>112</v>
      </c>
      <c r="I817" s="1">
        <v>564</v>
      </c>
      <c r="J817" s="1">
        <v>826</v>
      </c>
      <c r="K817" s="1">
        <v>154</v>
      </c>
      <c r="L817" s="1">
        <v>322</v>
      </c>
      <c r="M817" s="1">
        <v>455</v>
      </c>
      <c r="N817" s="1">
        <v>189</v>
      </c>
      <c r="O817" s="1">
        <v>778</v>
      </c>
      <c r="P817" s="1">
        <v>1678</v>
      </c>
      <c r="Q817" s="1">
        <v>5149</v>
      </c>
      <c r="R817" s="1">
        <f t="shared" si="12"/>
        <v>7834</v>
      </c>
    </row>
    <row r="818" spans="1:18" x14ac:dyDescent="0.35">
      <c r="A818" s="2">
        <v>808</v>
      </c>
      <c r="C818" s="1" t="s">
        <v>4</v>
      </c>
      <c r="D818" s="1" t="s">
        <v>7</v>
      </c>
      <c r="E818" s="1">
        <v>932</v>
      </c>
      <c r="F818" s="1">
        <v>782</v>
      </c>
      <c r="G818" s="1">
        <v>493</v>
      </c>
      <c r="H818" s="1">
        <v>52</v>
      </c>
      <c r="I818" s="1">
        <v>483</v>
      </c>
      <c r="J818" s="1">
        <v>663</v>
      </c>
      <c r="K818" s="1">
        <v>115</v>
      </c>
      <c r="L818" s="1">
        <v>240</v>
      </c>
      <c r="M818" s="1">
        <v>871</v>
      </c>
      <c r="N818" s="1">
        <v>146</v>
      </c>
      <c r="O818" s="1">
        <v>842</v>
      </c>
      <c r="P818" s="1">
        <v>5093</v>
      </c>
      <c r="Q818" s="1">
        <v>8694</v>
      </c>
      <c r="R818" s="1">
        <f t="shared" si="12"/>
        <v>10712</v>
      </c>
    </row>
    <row r="819" spans="1:18" x14ac:dyDescent="0.35">
      <c r="A819" s="2">
        <v>809</v>
      </c>
      <c r="D819" s="1" t="s">
        <v>8</v>
      </c>
      <c r="E819" s="1">
        <v>1614</v>
      </c>
      <c r="F819" s="1">
        <v>930</v>
      </c>
      <c r="G819" s="1">
        <v>428</v>
      </c>
      <c r="H819" s="1">
        <v>76</v>
      </c>
      <c r="I819" s="1">
        <v>366</v>
      </c>
      <c r="J819" s="1">
        <v>415</v>
      </c>
      <c r="K819" s="1">
        <v>106</v>
      </c>
      <c r="L819" s="1">
        <v>221</v>
      </c>
      <c r="M819" s="1">
        <v>1394</v>
      </c>
      <c r="N819" s="1">
        <v>100</v>
      </c>
      <c r="O819" s="1">
        <v>1132</v>
      </c>
      <c r="P819" s="1">
        <v>4973</v>
      </c>
      <c r="Q819" s="1">
        <v>9186</v>
      </c>
      <c r="R819" s="1">
        <f t="shared" si="12"/>
        <v>11755</v>
      </c>
    </row>
    <row r="820" spans="1:18" x14ac:dyDescent="0.35">
      <c r="A820" s="2">
        <v>810</v>
      </c>
      <c r="D820" s="1" t="s">
        <v>4</v>
      </c>
      <c r="E820" s="1">
        <v>2545</v>
      </c>
      <c r="F820" s="1">
        <v>1708</v>
      </c>
      <c r="G820" s="1">
        <v>919</v>
      </c>
      <c r="H820" s="1">
        <v>126</v>
      </c>
      <c r="I820" s="1">
        <v>848</v>
      </c>
      <c r="J820" s="1">
        <v>1072</v>
      </c>
      <c r="K820" s="1">
        <v>217</v>
      </c>
      <c r="L820" s="1">
        <v>456</v>
      </c>
      <c r="M820" s="1">
        <v>2269</v>
      </c>
      <c r="N820" s="1">
        <v>251</v>
      </c>
      <c r="O820" s="1">
        <v>1971</v>
      </c>
      <c r="P820" s="1">
        <v>10067</v>
      </c>
      <c r="Q820" s="1">
        <v>17886</v>
      </c>
      <c r="R820" s="1">
        <f t="shared" si="12"/>
        <v>22449</v>
      </c>
    </row>
    <row r="821" spans="1:18" x14ac:dyDescent="0.35">
      <c r="A821" s="2">
        <v>811</v>
      </c>
      <c r="B821" s="1" t="s">
        <v>65</v>
      </c>
      <c r="C821" s="1" t="s">
        <v>6</v>
      </c>
      <c r="D821" s="1" t="s">
        <v>7</v>
      </c>
      <c r="E821" s="1">
        <v>4</v>
      </c>
      <c r="F821" s="1">
        <v>137</v>
      </c>
      <c r="G821" s="1">
        <v>0</v>
      </c>
      <c r="H821" s="1">
        <v>0</v>
      </c>
      <c r="I821" s="1">
        <v>0</v>
      </c>
      <c r="J821" s="1">
        <v>4</v>
      </c>
      <c r="K821" s="1">
        <v>0</v>
      </c>
      <c r="L821" s="1">
        <v>0</v>
      </c>
      <c r="M821" s="1">
        <v>33</v>
      </c>
      <c r="N821" s="1">
        <v>0</v>
      </c>
      <c r="O821" s="1">
        <v>53</v>
      </c>
      <c r="P821" s="1">
        <v>1321</v>
      </c>
      <c r="Q821" s="1">
        <v>1531</v>
      </c>
      <c r="R821" s="1">
        <f t="shared" si="12"/>
        <v>1552</v>
      </c>
    </row>
    <row r="822" spans="1:18" x14ac:dyDescent="0.35">
      <c r="A822" s="2">
        <v>812</v>
      </c>
      <c r="D822" s="1" t="s">
        <v>8</v>
      </c>
      <c r="E822" s="1">
        <v>0</v>
      </c>
      <c r="F822" s="1">
        <v>106</v>
      </c>
      <c r="G822" s="1">
        <v>0</v>
      </c>
      <c r="H822" s="1">
        <v>0</v>
      </c>
      <c r="I822" s="1">
        <v>0</v>
      </c>
      <c r="J822" s="1">
        <v>3</v>
      </c>
      <c r="K822" s="1">
        <v>0</v>
      </c>
      <c r="L822" s="1">
        <v>0</v>
      </c>
      <c r="M822" s="1">
        <v>27</v>
      </c>
      <c r="N822" s="1">
        <v>0</v>
      </c>
      <c r="O822" s="1">
        <v>49</v>
      </c>
      <c r="P822" s="1">
        <v>1309</v>
      </c>
      <c r="Q822" s="1">
        <v>1491</v>
      </c>
      <c r="R822" s="1">
        <f t="shared" si="12"/>
        <v>1494</v>
      </c>
    </row>
    <row r="823" spans="1:18" x14ac:dyDescent="0.35">
      <c r="A823" s="2">
        <v>813</v>
      </c>
      <c r="D823" s="1" t="s">
        <v>4</v>
      </c>
      <c r="E823" s="1">
        <v>3</v>
      </c>
      <c r="F823" s="1">
        <v>251</v>
      </c>
      <c r="G823" s="1">
        <v>0</v>
      </c>
      <c r="H823" s="1">
        <v>0</v>
      </c>
      <c r="I823" s="1">
        <v>7</v>
      </c>
      <c r="J823" s="1">
        <v>9</v>
      </c>
      <c r="K823" s="1">
        <v>0</v>
      </c>
      <c r="L823" s="1">
        <v>0</v>
      </c>
      <c r="M823" s="1">
        <v>56</v>
      </c>
      <c r="N823" s="1">
        <v>0</v>
      </c>
      <c r="O823" s="1">
        <v>94</v>
      </c>
      <c r="P823" s="1">
        <v>2632</v>
      </c>
      <c r="Q823" s="1">
        <v>3027</v>
      </c>
      <c r="R823" s="1">
        <f t="shared" si="12"/>
        <v>3052</v>
      </c>
    </row>
    <row r="824" spans="1:18" x14ac:dyDescent="0.35">
      <c r="A824" s="2">
        <v>814</v>
      </c>
      <c r="C824" s="1" t="s">
        <v>9</v>
      </c>
      <c r="D824" s="1" t="s">
        <v>7</v>
      </c>
      <c r="E824" s="1">
        <v>0</v>
      </c>
      <c r="F824" s="1">
        <v>78</v>
      </c>
      <c r="G824" s="1">
        <v>0</v>
      </c>
      <c r="H824" s="1">
        <v>0</v>
      </c>
      <c r="I824" s="1">
        <v>3</v>
      </c>
      <c r="J824" s="1">
        <v>0</v>
      </c>
      <c r="K824" s="1">
        <v>4</v>
      </c>
      <c r="L824" s="1">
        <v>0</v>
      </c>
      <c r="M824" s="1">
        <v>74</v>
      </c>
      <c r="N824" s="1">
        <v>0</v>
      </c>
      <c r="O824" s="1">
        <v>39</v>
      </c>
      <c r="P824" s="1">
        <v>630</v>
      </c>
      <c r="Q824" s="1">
        <v>798</v>
      </c>
      <c r="R824" s="1">
        <f t="shared" si="12"/>
        <v>828</v>
      </c>
    </row>
    <row r="825" spans="1:18" x14ac:dyDescent="0.35">
      <c r="A825" s="2">
        <v>815</v>
      </c>
      <c r="D825" s="1" t="s">
        <v>8</v>
      </c>
      <c r="E825" s="1">
        <v>3</v>
      </c>
      <c r="F825" s="1">
        <v>79</v>
      </c>
      <c r="G825" s="1">
        <v>6</v>
      </c>
      <c r="H825" s="1">
        <v>0</v>
      </c>
      <c r="I825" s="1">
        <v>3</v>
      </c>
      <c r="J825" s="1">
        <v>4</v>
      </c>
      <c r="K825" s="1">
        <v>0</v>
      </c>
      <c r="L825" s="1">
        <v>0</v>
      </c>
      <c r="M825" s="1">
        <v>100</v>
      </c>
      <c r="N825" s="1">
        <v>0</v>
      </c>
      <c r="O825" s="1">
        <v>43</v>
      </c>
      <c r="P825" s="1">
        <v>596</v>
      </c>
      <c r="Q825" s="1">
        <v>791</v>
      </c>
      <c r="R825" s="1">
        <f t="shared" si="12"/>
        <v>834</v>
      </c>
    </row>
    <row r="826" spans="1:18" x14ac:dyDescent="0.35">
      <c r="A826" s="2">
        <v>816</v>
      </c>
      <c r="D826" s="1" t="s">
        <v>4</v>
      </c>
      <c r="E826" s="1">
        <v>9</v>
      </c>
      <c r="F826" s="1">
        <v>160</v>
      </c>
      <c r="G826" s="1">
        <v>6</v>
      </c>
      <c r="H826" s="1">
        <v>0</v>
      </c>
      <c r="I826" s="1">
        <v>8</v>
      </c>
      <c r="J826" s="1">
        <v>4</v>
      </c>
      <c r="K826" s="1">
        <v>3</v>
      </c>
      <c r="L826" s="1">
        <v>0</v>
      </c>
      <c r="M826" s="1">
        <v>173</v>
      </c>
      <c r="N826" s="1">
        <v>0</v>
      </c>
      <c r="O826" s="1">
        <v>86</v>
      </c>
      <c r="P826" s="1">
        <v>1224</v>
      </c>
      <c r="Q826" s="1">
        <v>1594</v>
      </c>
      <c r="R826" s="1">
        <f t="shared" si="12"/>
        <v>1673</v>
      </c>
    </row>
    <row r="827" spans="1:18" x14ac:dyDescent="0.35">
      <c r="A827" s="2">
        <v>817</v>
      </c>
      <c r="C827" s="1" t="s">
        <v>10</v>
      </c>
      <c r="D827" s="1" t="s">
        <v>7</v>
      </c>
      <c r="E827" s="1">
        <v>231</v>
      </c>
      <c r="F827" s="1">
        <v>306</v>
      </c>
      <c r="G827" s="1">
        <v>76</v>
      </c>
      <c r="H827" s="1">
        <v>0</v>
      </c>
      <c r="I827" s="1">
        <v>154</v>
      </c>
      <c r="J827" s="1">
        <v>126</v>
      </c>
      <c r="K827" s="1">
        <v>24</v>
      </c>
      <c r="L827" s="1">
        <v>57</v>
      </c>
      <c r="M827" s="1">
        <v>340</v>
      </c>
      <c r="N827" s="1">
        <v>30</v>
      </c>
      <c r="O827" s="1">
        <v>263</v>
      </c>
      <c r="P827" s="1">
        <v>2590</v>
      </c>
      <c r="Q827" s="1">
        <v>3746</v>
      </c>
      <c r="R827" s="1">
        <f t="shared" si="12"/>
        <v>4197</v>
      </c>
    </row>
    <row r="828" spans="1:18" x14ac:dyDescent="0.35">
      <c r="A828" s="2">
        <v>818</v>
      </c>
      <c r="D828" s="1" t="s">
        <v>8</v>
      </c>
      <c r="E828" s="1">
        <v>389</v>
      </c>
      <c r="F828" s="1">
        <v>499</v>
      </c>
      <c r="G828" s="1">
        <v>128</v>
      </c>
      <c r="H828" s="1">
        <v>0</v>
      </c>
      <c r="I828" s="1">
        <v>138</v>
      </c>
      <c r="J828" s="1">
        <v>75</v>
      </c>
      <c r="K828" s="1">
        <v>24</v>
      </c>
      <c r="L828" s="1">
        <v>69</v>
      </c>
      <c r="M828" s="1">
        <v>585</v>
      </c>
      <c r="N828" s="1">
        <v>24</v>
      </c>
      <c r="O828" s="1">
        <v>393</v>
      </c>
      <c r="P828" s="1">
        <v>2468</v>
      </c>
      <c r="Q828" s="1">
        <v>4023</v>
      </c>
      <c r="R828" s="1">
        <f t="shared" si="12"/>
        <v>4792</v>
      </c>
    </row>
    <row r="829" spans="1:18" x14ac:dyDescent="0.35">
      <c r="A829" s="2">
        <v>819</v>
      </c>
      <c r="D829" s="1" t="s">
        <v>4</v>
      </c>
      <c r="E829" s="1">
        <v>619</v>
      </c>
      <c r="F829" s="1">
        <v>804</v>
      </c>
      <c r="G829" s="1">
        <v>201</v>
      </c>
      <c r="H829" s="1">
        <v>0</v>
      </c>
      <c r="I829" s="1">
        <v>292</v>
      </c>
      <c r="J829" s="1">
        <v>201</v>
      </c>
      <c r="K829" s="1">
        <v>47</v>
      </c>
      <c r="L829" s="1">
        <v>130</v>
      </c>
      <c r="M829" s="1">
        <v>923</v>
      </c>
      <c r="N829" s="1">
        <v>57</v>
      </c>
      <c r="O829" s="1">
        <v>654</v>
      </c>
      <c r="P829" s="1">
        <v>5058</v>
      </c>
      <c r="Q829" s="1">
        <v>7770</v>
      </c>
      <c r="R829" s="1">
        <f t="shared" si="12"/>
        <v>8986</v>
      </c>
    </row>
    <row r="830" spans="1:18" x14ac:dyDescent="0.35">
      <c r="A830" s="2">
        <v>820</v>
      </c>
      <c r="C830" s="1" t="s">
        <v>11</v>
      </c>
      <c r="D830" s="1" t="s">
        <v>7</v>
      </c>
      <c r="E830" s="1">
        <v>368</v>
      </c>
      <c r="F830" s="1">
        <v>121</v>
      </c>
      <c r="G830" s="1">
        <v>188</v>
      </c>
      <c r="H830" s="1">
        <v>25</v>
      </c>
      <c r="I830" s="1">
        <v>240</v>
      </c>
      <c r="J830" s="1">
        <v>345</v>
      </c>
      <c r="K830" s="1">
        <v>50</v>
      </c>
      <c r="L830" s="1">
        <v>108</v>
      </c>
      <c r="M830" s="1">
        <v>114</v>
      </c>
      <c r="N830" s="1">
        <v>72</v>
      </c>
      <c r="O830" s="1">
        <v>157</v>
      </c>
      <c r="P830" s="1">
        <v>670</v>
      </c>
      <c r="Q830" s="1">
        <v>1720</v>
      </c>
      <c r="R830" s="1">
        <f t="shared" si="12"/>
        <v>2458</v>
      </c>
    </row>
    <row r="831" spans="1:18" x14ac:dyDescent="0.35">
      <c r="A831" s="2">
        <v>821</v>
      </c>
      <c r="D831" s="1" t="s">
        <v>8</v>
      </c>
      <c r="E831" s="1">
        <v>587</v>
      </c>
      <c r="F831" s="1">
        <v>243</v>
      </c>
      <c r="G831" s="1">
        <v>173</v>
      </c>
      <c r="H831" s="1">
        <v>52</v>
      </c>
      <c r="I831" s="1">
        <v>170</v>
      </c>
      <c r="J831" s="1">
        <v>192</v>
      </c>
      <c r="K831" s="1">
        <v>53</v>
      </c>
      <c r="L831" s="1">
        <v>118</v>
      </c>
      <c r="M831" s="1">
        <v>151</v>
      </c>
      <c r="N831" s="1">
        <v>68</v>
      </c>
      <c r="O831" s="1">
        <v>199</v>
      </c>
      <c r="P831" s="1">
        <v>637</v>
      </c>
      <c r="Q831" s="1">
        <v>1732</v>
      </c>
      <c r="R831" s="1">
        <f t="shared" si="12"/>
        <v>2643</v>
      </c>
    </row>
    <row r="832" spans="1:18" x14ac:dyDescent="0.35">
      <c r="A832" s="2">
        <v>822</v>
      </c>
      <c r="D832" s="1" t="s">
        <v>4</v>
      </c>
      <c r="E832" s="1">
        <v>958</v>
      </c>
      <c r="F832" s="1">
        <v>364</v>
      </c>
      <c r="G832" s="1">
        <v>362</v>
      </c>
      <c r="H832" s="1">
        <v>79</v>
      </c>
      <c r="I832" s="1">
        <v>407</v>
      </c>
      <c r="J832" s="1">
        <v>538</v>
      </c>
      <c r="K832" s="1">
        <v>104</v>
      </c>
      <c r="L832" s="1">
        <v>220</v>
      </c>
      <c r="M832" s="1">
        <v>266</v>
      </c>
      <c r="N832" s="1">
        <v>133</v>
      </c>
      <c r="O832" s="1">
        <v>360</v>
      </c>
      <c r="P832" s="1">
        <v>1307</v>
      </c>
      <c r="Q832" s="1">
        <v>3453</v>
      </c>
      <c r="R832" s="1">
        <f t="shared" si="12"/>
        <v>5098</v>
      </c>
    </row>
    <row r="833" spans="1:18" x14ac:dyDescent="0.35">
      <c r="A833" s="2">
        <v>823</v>
      </c>
      <c r="C833" s="1" t="s">
        <v>4</v>
      </c>
      <c r="D833" s="1" t="s">
        <v>7</v>
      </c>
      <c r="E833" s="1">
        <v>601</v>
      </c>
      <c r="F833" s="1">
        <v>644</v>
      </c>
      <c r="G833" s="1">
        <v>262</v>
      </c>
      <c r="H833" s="1">
        <v>33</v>
      </c>
      <c r="I833" s="1">
        <v>395</v>
      </c>
      <c r="J833" s="1">
        <v>476</v>
      </c>
      <c r="K833" s="1">
        <v>76</v>
      </c>
      <c r="L833" s="1">
        <v>165</v>
      </c>
      <c r="M833" s="1">
        <v>554</v>
      </c>
      <c r="N833" s="1">
        <v>105</v>
      </c>
      <c r="O833" s="1">
        <v>510</v>
      </c>
      <c r="P833" s="1">
        <v>5213</v>
      </c>
      <c r="Q833" s="1">
        <v>7798</v>
      </c>
      <c r="R833" s="1">
        <f t="shared" si="12"/>
        <v>9034</v>
      </c>
    </row>
    <row r="834" spans="1:18" x14ac:dyDescent="0.35">
      <c r="A834" s="2">
        <v>824</v>
      </c>
      <c r="D834" s="1" t="s">
        <v>8</v>
      </c>
      <c r="E834" s="1">
        <v>982</v>
      </c>
      <c r="F834" s="1">
        <v>928</v>
      </c>
      <c r="G834" s="1">
        <v>297</v>
      </c>
      <c r="H834" s="1">
        <v>52</v>
      </c>
      <c r="I834" s="1">
        <v>313</v>
      </c>
      <c r="J834" s="1">
        <v>274</v>
      </c>
      <c r="K834" s="1">
        <v>74</v>
      </c>
      <c r="L834" s="1">
        <v>184</v>
      </c>
      <c r="M834" s="1">
        <v>857</v>
      </c>
      <c r="N834" s="1">
        <v>89</v>
      </c>
      <c r="O834" s="1">
        <v>686</v>
      </c>
      <c r="P834" s="1">
        <v>5004</v>
      </c>
      <c r="Q834" s="1">
        <v>8046</v>
      </c>
      <c r="R834" s="1">
        <f t="shared" si="12"/>
        <v>9740</v>
      </c>
    </row>
    <row r="835" spans="1:18" x14ac:dyDescent="0.35">
      <c r="A835" s="2">
        <v>825</v>
      </c>
      <c r="D835" s="1" t="s">
        <v>4</v>
      </c>
      <c r="E835" s="1">
        <v>1579</v>
      </c>
      <c r="F835" s="1">
        <v>1571</v>
      </c>
      <c r="G835" s="1">
        <v>564</v>
      </c>
      <c r="H835" s="1">
        <v>81</v>
      </c>
      <c r="I835" s="1">
        <v>713</v>
      </c>
      <c r="J835" s="1">
        <v>744</v>
      </c>
      <c r="K835" s="1">
        <v>153</v>
      </c>
      <c r="L835" s="1">
        <v>352</v>
      </c>
      <c r="M835" s="1">
        <v>1419</v>
      </c>
      <c r="N835" s="1">
        <v>190</v>
      </c>
      <c r="O835" s="1">
        <v>1195</v>
      </c>
      <c r="P835" s="1">
        <v>10218</v>
      </c>
      <c r="Q835" s="1">
        <v>15842</v>
      </c>
      <c r="R835" s="1">
        <f t="shared" si="12"/>
        <v>18779</v>
      </c>
    </row>
    <row r="836" spans="1:18" x14ac:dyDescent="0.35">
      <c r="A836" s="2">
        <v>826</v>
      </c>
      <c r="B836" s="1" t="s">
        <v>66</v>
      </c>
      <c r="C836" s="1" t="s">
        <v>6</v>
      </c>
      <c r="D836" s="1" t="s">
        <v>7</v>
      </c>
      <c r="E836" s="1">
        <v>0</v>
      </c>
      <c r="F836" s="1">
        <v>87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28</v>
      </c>
      <c r="N836" s="1">
        <v>0</v>
      </c>
      <c r="O836" s="1">
        <v>56</v>
      </c>
      <c r="P836" s="1">
        <v>875</v>
      </c>
      <c r="Q836" s="1">
        <v>1036</v>
      </c>
      <c r="R836" s="1">
        <f t="shared" si="12"/>
        <v>1046</v>
      </c>
    </row>
    <row r="837" spans="1:18" x14ac:dyDescent="0.35">
      <c r="A837" s="2">
        <v>827</v>
      </c>
      <c r="D837" s="1" t="s">
        <v>8</v>
      </c>
      <c r="E837" s="1">
        <v>5</v>
      </c>
      <c r="F837" s="1">
        <v>53</v>
      </c>
      <c r="G837" s="1">
        <v>4</v>
      </c>
      <c r="H837" s="1">
        <v>0</v>
      </c>
      <c r="I837" s="1">
        <v>7</v>
      </c>
      <c r="J837" s="1">
        <v>0</v>
      </c>
      <c r="K837" s="1">
        <v>0</v>
      </c>
      <c r="L837" s="1">
        <v>0</v>
      </c>
      <c r="M837" s="1">
        <v>23</v>
      </c>
      <c r="N837" s="1">
        <v>0</v>
      </c>
      <c r="O837" s="1">
        <v>24</v>
      </c>
      <c r="P837" s="1">
        <v>818</v>
      </c>
      <c r="Q837" s="1">
        <v>915</v>
      </c>
      <c r="R837" s="1">
        <f t="shared" si="12"/>
        <v>934</v>
      </c>
    </row>
    <row r="838" spans="1:18" x14ac:dyDescent="0.35">
      <c r="A838" s="2">
        <v>828</v>
      </c>
      <c r="D838" s="1" t="s">
        <v>4</v>
      </c>
      <c r="E838" s="1">
        <v>5</v>
      </c>
      <c r="F838" s="1">
        <v>140</v>
      </c>
      <c r="G838" s="1">
        <v>6</v>
      </c>
      <c r="H838" s="1">
        <v>0</v>
      </c>
      <c r="I838" s="1">
        <v>4</v>
      </c>
      <c r="J838" s="1">
        <v>0</v>
      </c>
      <c r="K838" s="1">
        <v>0</v>
      </c>
      <c r="L838" s="1">
        <v>0</v>
      </c>
      <c r="M838" s="1">
        <v>54</v>
      </c>
      <c r="N838" s="1">
        <v>3</v>
      </c>
      <c r="O838" s="1">
        <v>80</v>
      </c>
      <c r="P838" s="1">
        <v>1695</v>
      </c>
      <c r="Q838" s="1">
        <v>1948</v>
      </c>
      <c r="R838" s="1">
        <f t="shared" si="12"/>
        <v>1987</v>
      </c>
    </row>
    <row r="839" spans="1:18" x14ac:dyDescent="0.35">
      <c r="A839" s="2">
        <v>829</v>
      </c>
      <c r="C839" s="1" t="s">
        <v>9</v>
      </c>
      <c r="D839" s="1" t="s">
        <v>7</v>
      </c>
      <c r="E839" s="1">
        <v>3</v>
      </c>
      <c r="F839" s="1">
        <v>53</v>
      </c>
      <c r="G839" s="1">
        <v>0</v>
      </c>
      <c r="H839" s="1">
        <v>0</v>
      </c>
      <c r="I839" s="1">
        <v>0</v>
      </c>
      <c r="J839" s="1">
        <v>0</v>
      </c>
      <c r="K839" s="1">
        <v>5</v>
      </c>
      <c r="L839" s="1">
        <v>0</v>
      </c>
      <c r="M839" s="1">
        <v>57</v>
      </c>
      <c r="N839" s="1">
        <v>0</v>
      </c>
      <c r="O839" s="1">
        <v>40</v>
      </c>
      <c r="P839" s="1">
        <v>516</v>
      </c>
      <c r="Q839" s="1">
        <v>649</v>
      </c>
      <c r="R839" s="1">
        <f t="shared" si="12"/>
        <v>674</v>
      </c>
    </row>
    <row r="840" spans="1:18" x14ac:dyDescent="0.35">
      <c r="A840" s="2">
        <v>830</v>
      </c>
      <c r="D840" s="1" t="s">
        <v>8</v>
      </c>
      <c r="E840" s="1">
        <v>9</v>
      </c>
      <c r="F840" s="1">
        <v>62</v>
      </c>
      <c r="G840" s="1">
        <v>6</v>
      </c>
      <c r="H840" s="1">
        <v>0</v>
      </c>
      <c r="I840" s="1">
        <v>7</v>
      </c>
      <c r="J840" s="1">
        <v>0</v>
      </c>
      <c r="K840" s="1">
        <v>0</v>
      </c>
      <c r="L840" s="1">
        <v>0</v>
      </c>
      <c r="M840" s="1">
        <v>97</v>
      </c>
      <c r="N840" s="1">
        <v>0</v>
      </c>
      <c r="O840" s="1">
        <v>49</v>
      </c>
      <c r="P840" s="1">
        <v>390</v>
      </c>
      <c r="Q840" s="1">
        <v>565</v>
      </c>
      <c r="R840" s="1">
        <f t="shared" si="12"/>
        <v>620</v>
      </c>
    </row>
    <row r="841" spans="1:18" x14ac:dyDescent="0.35">
      <c r="A841" s="2">
        <v>831</v>
      </c>
      <c r="D841" s="1" t="s">
        <v>4</v>
      </c>
      <c r="E841" s="1">
        <v>9</v>
      </c>
      <c r="F841" s="1">
        <v>117</v>
      </c>
      <c r="G841" s="1">
        <v>0</v>
      </c>
      <c r="H841" s="1">
        <v>0</v>
      </c>
      <c r="I841" s="1">
        <v>6</v>
      </c>
      <c r="J841" s="1">
        <v>0</v>
      </c>
      <c r="K841" s="1">
        <v>4</v>
      </c>
      <c r="L841" s="1">
        <v>4</v>
      </c>
      <c r="M841" s="1">
        <v>155</v>
      </c>
      <c r="N841" s="1">
        <v>0</v>
      </c>
      <c r="O841" s="1">
        <v>91</v>
      </c>
      <c r="P841" s="1">
        <v>909</v>
      </c>
      <c r="Q841" s="1">
        <v>1215</v>
      </c>
      <c r="R841" s="1">
        <f t="shared" si="12"/>
        <v>1295</v>
      </c>
    </row>
    <row r="842" spans="1:18" x14ac:dyDescent="0.35">
      <c r="A842" s="2">
        <v>832</v>
      </c>
      <c r="C842" s="1" t="s">
        <v>10</v>
      </c>
      <c r="D842" s="1" t="s">
        <v>7</v>
      </c>
      <c r="E842" s="1">
        <v>318</v>
      </c>
      <c r="F842" s="1">
        <v>312</v>
      </c>
      <c r="G842" s="1">
        <v>116</v>
      </c>
      <c r="H842" s="1">
        <v>0</v>
      </c>
      <c r="I842" s="1">
        <v>185</v>
      </c>
      <c r="J842" s="1">
        <v>135</v>
      </c>
      <c r="K842" s="1">
        <v>25</v>
      </c>
      <c r="L842" s="1">
        <v>70</v>
      </c>
      <c r="M842" s="1">
        <v>409</v>
      </c>
      <c r="N842" s="1">
        <v>33</v>
      </c>
      <c r="O842" s="1">
        <v>290</v>
      </c>
      <c r="P842" s="1">
        <v>2103</v>
      </c>
      <c r="Q842" s="1">
        <v>3381</v>
      </c>
      <c r="R842" s="1">
        <f t="shared" si="12"/>
        <v>3996</v>
      </c>
    </row>
    <row r="843" spans="1:18" x14ac:dyDescent="0.35">
      <c r="A843" s="2">
        <v>833</v>
      </c>
      <c r="D843" s="1" t="s">
        <v>8</v>
      </c>
      <c r="E843" s="1">
        <v>436</v>
      </c>
      <c r="F843" s="1">
        <v>475</v>
      </c>
      <c r="G843" s="1">
        <v>116</v>
      </c>
      <c r="H843" s="1">
        <v>8</v>
      </c>
      <c r="I843" s="1">
        <v>121</v>
      </c>
      <c r="J843" s="1">
        <v>60</v>
      </c>
      <c r="K843" s="1">
        <v>32</v>
      </c>
      <c r="L843" s="1">
        <v>68</v>
      </c>
      <c r="M843" s="1">
        <v>586</v>
      </c>
      <c r="N843" s="1">
        <v>23</v>
      </c>
      <c r="O843" s="1">
        <v>393</v>
      </c>
      <c r="P843" s="1">
        <v>1955</v>
      </c>
      <c r="Q843" s="1">
        <v>3432</v>
      </c>
      <c r="R843" s="1">
        <f t="shared" si="12"/>
        <v>4273</v>
      </c>
    </row>
    <row r="844" spans="1:18" x14ac:dyDescent="0.35">
      <c r="A844" s="2">
        <v>834</v>
      </c>
      <c r="D844" s="1" t="s">
        <v>4</v>
      </c>
      <c r="E844" s="1">
        <v>756</v>
      </c>
      <c r="F844" s="1">
        <v>784</v>
      </c>
      <c r="G844" s="1">
        <v>227</v>
      </c>
      <c r="H844" s="1">
        <v>10</v>
      </c>
      <c r="I844" s="1">
        <v>307</v>
      </c>
      <c r="J844" s="1">
        <v>196</v>
      </c>
      <c r="K844" s="1">
        <v>53</v>
      </c>
      <c r="L844" s="1">
        <v>137</v>
      </c>
      <c r="M844" s="1">
        <v>1000</v>
      </c>
      <c r="N844" s="1">
        <v>63</v>
      </c>
      <c r="O844" s="1">
        <v>684</v>
      </c>
      <c r="P844" s="1">
        <v>4063</v>
      </c>
      <c r="Q844" s="1">
        <v>6812</v>
      </c>
      <c r="R844" s="1">
        <f t="shared" ref="R844:R907" si="13">SUM(E844:P844)</f>
        <v>8280</v>
      </c>
    </row>
    <row r="845" spans="1:18" x14ac:dyDescent="0.35">
      <c r="A845" s="2">
        <v>835</v>
      </c>
      <c r="C845" s="1" t="s">
        <v>11</v>
      </c>
      <c r="D845" s="1" t="s">
        <v>7</v>
      </c>
      <c r="E845" s="1">
        <v>525</v>
      </c>
      <c r="F845" s="1">
        <v>180</v>
      </c>
      <c r="G845" s="1">
        <v>216</v>
      </c>
      <c r="H845" s="1">
        <v>38</v>
      </c>
      <c r="I845" s="1">
        <v>332</v>
      </c>
      <c r="J845" s="1">
        <v>386</v>
      </c>
      <c r="K845" s="1">
        <v>80</v>
      </c>
      <c r="L845" s="1">
        <v>166</v>
      </c>
      <c r="M845" s="1">
        <v>151</v>
      </c>
      <c r="N845" s="1">
        <v>92</v>
      </c>
      <c r="O845" s="1">
        <v>206</v>
      </c>
      <c r="P845" s="1">
        <v>630</v>
      </c>
      <c r="Q845" s="1">
        <v>1871</v>
      </c>
      <c r="R845" s="1">
        <f t="shared" si="13"/>
        <v>3002</v>
      </c>
    </row>
    <row r="846" spans="1:18" x14ac:dyDescent="0.35">
      <c r="A846" s="2">
        <v>836</v>
      </c>
      <c r="D846" s="1" t="s">
        <v>8</v>
      </c>
      <c r="E846" s="1">
        <v>691</v>
      </c>
      <c r="F846" s="1">
        <v>231</v>
      </c>
      <c r="G846" s="1">
        <v>189</v>
      </c>
      <c r="H846" s="1">
        <v>45</v>
      </c>
      <c r="I846" s="1">
        <v>193</v>
      </c>
      <c r="J846" s="1">
        <v>216</v>
      </c>
      <c r="K846" s="1">
        <v>57</v>
      </c>
      <c r="L846" s="1">
        <v>106</v>
      </c>
      <c r="M846" s="1">
        <v>178</v>
      </c>
      <c r="N846" s="1">
        <v>59</v>
      </c>
      <c r="O846" s="1">
        <v>235</v>
      </c>
      <c r="P846" s="1">
        <v>546</v>
      </c>
      <c r="Q846" s="1">
        <v>1717</v>
      </c>
      <c r="R846" s="1">
        <f t="shared" si="13"/>
        <v>2746</v>
      </c>
    </row>
    <row r="847" spans="1:18" x14ac:dyDescent="0.35">
      <c r="A847" s="2">
        <v>837</v>
      </c>
      <c r="D847" s="1" t="s">
        <v>4</v>
      </c>
      <c r="E847" s="1">
        <v>1221</v>
      </c>
      <c r="F847" s="1">
        <v>407</v>
      </c>
      <c r="G847" s="1">
        <v>409</v>
      </c>
      <c r="H847" s="1">
        <v>86</v>
      </c>
      <c r="I847" s="1">
        <v>520</v>
      </c>
      <c r="J847" s="1">
        <v>600</v>
      </c>
      <c r="K847" s="1">
        <v>133</v>
      </c>
      <c r="L847" s="1">
        <v>270</v>
      </c>
      <c r="M847" s="1">
        <v>326</v>
      </c>
      <c r="N847" s="1">
        <v>148</v>
      </c>
      <c r="O847" s="1">
        <v>443</v>
      </c>
      <c r="P847" s="1">
        <v>1176</v>
      </c>
      <c r="Q847" s="1">
        <v>3586</v>
      </c>
      <c r="R847" s="1">
        <f t="shared" si="13"/>
        <v>5739</v>
      </c>
    </row>
    <row r="848" spans="1:18" x14ac:dyDescent="0.35">
      <c r="A848" s="2">
        <v>838</v>
      </c>
      <c r="C848" s="1" t="s">
        <v>4</v>
      </c>
      <c r="D848" s="1" t="s">
        <v>7</v>
      </c>
      <c r="E848" s="1">
        <v>842</v>
      </c>
      <c r="F848" s="1">
        <v>634</v>
      </c>
      <c r="G848" s="1">
        <v>337</v>
      </c>
      <c r="H848" s="1">
        <v>44</v>
      </c>
      <c r="I848" s="1">
        <v>512</v>
      </c>
      <c r="J848" s="1">
        <v>520</v>
      </c>
      <c r="K848" s="1">
        <v>106</v>
      </c>
      <c r="L848" s="1">
        <v>232</v>
      </c>
      <c r="M848" s="1">
        <v>648</v>
      </c>
      <c r="N848" s="1">
        <v>127</v>
      </c>
      <c r="O848" s="1">
        <v>593</v>
      </c>
      <c r="P848" s="1">
        <v>4125</v>
      </c>
      <c r="Q848" s="1">
        <v>6931</v>
      </c>
      <c r="R848" s="1">
        <f t="shared" si="13"/>
        <v>8720</v>
      </c>
    </row>
    <row r="849" spans="1:18" x14ac:dyDescent="0.35">
      <c r="A849" s="2">
        <v>839</v>
      </c>
      <c r="D849" s="1" t="s">
        <v>8</v>
      </c>
      <c r="E849" s="1">
        <v>1145</v>
      </c>
      <c r="F849" s="1">
        <v>814</v>
      </c>
      <c r="G849" s="1">
        <v>311</v>
      </c>
      <c r="H849" s="1">
        <v>51</v>
      </c>
      <c r="I849" s="1">
        <v>325</v>
      </c>
      <c r="J849" s="1">
        <v>274</v>
      </c>
      <c r="K849" s="1">
        <v>90</v>
      </c>
      <c r="L849" s="1">
        <v>178</v>
      </c>
      <c r="M849" s="1">
        <v>884</v>
      </c>
      <c r="N849" s="1">
        <v>88</v>
      </c>
      <c r="O849" s="1">
        <v>702</v>
      </c>
      <c r="P849" s="1">
        <v>3712</v>
      </c>
      <c r="Q849" s="1">
        <v>6624</v>
      </c>
      <c r="R849" s="1">
        <f t="shared" si="13"/>
        <v>8574</v>
      </c>
    </row>
    <row r="850" spans="1:18" x14ac:dyDescent="0.35">
      <c r="A850" s="2">
        <v>840</v>
      </c>
      <c r="D850" s="1" t="s">
        <v>4</v>
      </c>
      <c r="E850" s="1">
        <v>1993</v>
      </c>
      <c r="F850" s="1">
        <v>1447</v>
      </c>
      <c r="G850" s="1">
        <v>648</v>
      </c>
      <c r="H850" s="1">
        <v>94</v>
      </c>
      <c r="I850" s="1">
        <v>843</v>
      </c>
      <c r="J850" s="1">
        <v>801</v>
      </c>
      <c r="K850" s="1">
        <v>193</v>
      </c>
      <c r="L850" s="1">
        <v>409</v>
      </c>
      <c r="M850" s="1">
        <v>1534</v>
      </c>
      <c r="N850" s="1">
        <v>211</v>
      </c>
      <c r="O850" s="1">
        <v>1293</v>
      </c>
      <c r="P850" s="1">
        <v>7842</v>
      </c>
      <c r="Q850" s="1">
        <v>13562</v>
      </c>
      <c r="R850" s="1">
        <f t="shared" si="13"/>
        <v>17308</v>
      </c>
    </row>
    <row r="851" spans="1:18" x14ac:dyDescent="0.35">
      <c r="A851" s="2">
        <v>841</v>
      </c>
      <c r="B851" s="1" t="s">
        <v>67</v>
      </c>
      <c r="C851" s="1" t="s">
        <v>6</v>
      </c>
      <c r="D851" s="1" t="s">
        <v>7</v>
      </c>
      <c r="E851" s="1">
        <v>4</v>
      </c>
      <c r="F851" s="1">
        <v>445</v>
      </c>
      <c r="G851" s="1">
        <v>8</v>
      </c>
      <c r="H851" s="1">
        <v>0</v>
      </c>
      <c r="I851" s="1">
        <v>6</v>
      </c>
      <c r="J851" s="1">
        <v>7</v>
      </c>
      <c r="K851" s="1">
        <v>7</v>
      </c>
      <c r="L851" s="1">
        <v>9</v>
      </c>
      <c r="M851" s="1">
        <v>137</v>
      </c>
      <c r="N851" s="1">
        <v>3</v>
      </c>
      <c r="O851" s="1">
        <v>261</v>
      </c>
      <c r="P851" s="1">
        <v>4793</v>
      </c>
      <c r="Q851" s="1">
        <v>5603</v>
      </c>
      <c r="R851" s="1">
        <f t="shared" si="13"/>
        <v>5680</v>
      </c>
    </row>
    <row r="852" spans="1:18" x14ac:dyDescent="0.35">
      <c r="A852" s="2">
        <v>842</v>
      </c>
      <c r="D852" s="1" t="s">
        <v>8</v>
      </c>
      <c r="E852" s="1">
        <v>4</v>
      </c>
      <c r="F852" s="1">
        <v>300</v>
      </c>
      <c r="G852" s="1">
        <v>3</v>
      </c>
      <c r="H852" s="1">
        <v>0</v>
      </c>
      <c r="I852" s="1">
        <v>10</v>
      </c>
      <c r="J852" s="1">
        <v>8</v>
      </c>
      <c r="K852" s="1">
        <v>5</v>
      </c>
      <c r="L852" s="1">
        <v>5</v>
      </c>
      <c r="M852" s="1">
        <v>114</v>
      </c>
      <c r="N852" s="1">
        <v>0</v>
      </c>
      <c r="O852" s="1">
        <v>197</v>
      </c>
      <c r="P852" s="1">
        <v>4795</v>
      </c>
      <c r="Q852" s="1">
        <v>5380</v>
      </c>
      <c r="R852" s="1">
        <f t="shared" si="13"/>
        <v>5441</v>
      </c>
    </row>
    <row r="853" spans="1:18" x14ac:dyDescent="0.35">
      <c r="A853" s="2">
        <v>843</v>
      </c>
      <c r="D853" s="1" t="s">
        <v>4</v>
      </c>
      <c r="E853" s="1">
        <v>9</v>
      </c>
      <c r="F853" s="1">
        <v>743</v>
      </c>
      <c r="G853" s="1">
        <v>9</v>
      </c>
      <c r="H853" s="1">
        <v>0</v>
      </c>
      <c r="I853" s="1">
        <v>14</v>
      </c>
      <c r="J853" s="1">
        <v>16</v>
      </c>
      <c r="K853" s="1">
        <v>14</v>
      </c>
      <c r="L853" s="1">
        <v>15</v>
      </c>
      <c r="M853" s="1">
        <v>249</v>
      </c>
      <c r="N853" s="1">
        <v>0</v>
      </c>
      <c r="O853" s="1">
        <v>462</v>
      </c>
      <c r="P853" s="1">
        <v>9592</v>
      </c>
      <c r="Q853" s="1">
        <v>10980</v>
      </c>
      <c r="R853" s="1">
        <f t="shared" si="13"/>
        <v>11123</v>
      </c>
    </row>
    <row r="854" spans="1:18" x14ac:dyDescent="0.35">
      <c r="A854" s="2">
        <v>844</v>
      </c>
      <c r="C854" s="1" t="s">
        <v>9</v>
      </c>
      <c r="D854" s="1" t="s">
        <v>7</v>
      </c>
      <c r="E854" s="1">
        <v>22</v>
      </c>
      <c r="F854" s="1">
        <v>371</v>
      </c>
      <c r="G854" s="1">
        <v>17</v>
      </c>
      <c r="H854" s="1">
        <v>0</v>
      </c>
      <c r="I854" s="1">
        <v>20</v>
      </c>
      <c r="J854" s="1">
        <v>11</v>
      </c>
      <c r="K854" s="1">
        <v>6</v>
      </c>
      <c r="L854" s="1">
        <v>3</v>
      </c>
      <c r="M854" s="1">
        <v>315</v>
      </c>
      <c r="N854" s="1">
        <v>0</v>
      </c>
      <c r="O854" s="1">
        <v>201</v>
      </c>
      <c r="P854" s="1">
        <v>3263</v>
      </c>
      <c r="Q854" s="1">
        <v>4105</v>
      </c>
      <c r="R854" s="1">
        <f t="shared" si="13"/>
        <v>4229</v>
      </c>
    </row>
    <row r="855" spans="1:18" x14ac:dyDescent="0.35">
      <c r="A855" s="2">
        <v>845</v>
      </c>
      <c r="D855" s="1" t="s">
        <v>8</v>
      </c>
      <c r="E855" s="1">
        <v>22</v>
      </c>
      <c r="F855" s="1">
        <v>321</v>
      </c>
      <c r="G855" s="1">
        <v>6</v>
      </c>
      <c r="H855" s="1">
        <v>0</v>
      </c>
      <c r="I855" s="1">
        <v>21</v>
      </c>
      <c r="J855" s="1">
        <v>13</v>
      </c>
      <c r="K855" s="1">
        <v>8</v>
      </c>
      <c r="L855" s="1">
        <v>5</v>
      </c>
      <c r="M855" s="1">
        <v>658</v>
      </c>
      <c r="N855" s="1">
        <v>6</v>
      </c>
      <c r="O855" s="1">
        <v>252</v>
      </c>
      <c r="P855" s="1">
        <v>2723</v>
      </c>
      <c r="Q855" s="1">
        <v>3795</v>
      </c>
      <c r="R855" s="1">
        <f t="shared" si="13"/>
        <v>4035</v>
      </c>
    </row>
    <row r="856" spans="1:18" x14ac:dyDescent="0.35">
      <c r="A856" s="2">
        <v>846</v>
      </c>
      <c r="D856" s="1" t="s">
        <v>4</v>
      </c>
      <c r="E856" s="1">
        <v>42</v>
      </c>
      <c r="F856" s="1">
        <v>696</v>
      </c>
      <c r="G856" s="1">
        <v>23</v>
      </c>
      <c r="H856" s="1">
        <v>0</v>
      </c>
      <c r="I856" s="1">
        <v>39</v>
      </c>
      <c r="J856" s="1">
        <v>20</v>
      </c>
      <c r="K856" s="1">
        <v>15</v>
      </c>
      <c r="L856" s="1">
        <v>11</v>
      </c>
      <c r="M856" s="1">
        <v>973</v>
      </c>
      <c r="N856" s="1">
        <v>5</v>
      </c>
      <c r="O856" s="1">
        <v>458</v>
      </c>
      <c r="P856" s="1">
        <v>5986</v>
      </c>
      <c r="Q856" s="1">
        <v>7903</v>
      </c>
      <c r="R856" s="1">
        <f t="shared" si="13"/>
        <v>8268</v>
      </c>
    </row>
    <row r="857" spans="1:18" x14ac:dyDescent="0.35">
      <c r="A857" s="2">
        <v>847</v>
      </c>
      <c r="C857" s="1" t="s">
        <v>10</v>
      </c>
      <c r="D857" s="1" t="s">
        <v>7</v>
      </c>
      <c r="E857" s="1">
        <v>819</v>
      </c>
      <c r="F857" s="1">
        <v>1282</v>
      </c>
      <c r="G857" s="1">
        <v>354</v>
      </c>
      <c r="H857" s="1">
        <v>15</v>
      </c>
      <c r="I857" s="1">
        <v>544</v>
      </c>
      <c r="J857" s="1">
        <v>463</v>
      </c>
      <c r="K857" s="1">
        <v>96</v>
      </c>
      <c r="L857" s="1">
        <v>99</v>
      </c>
      <c r="M857" s="1">
        <v>1243</v>
      </c>
      <c r="N857" s="1">
        <v>82</v>
      </c>
      <c r="O857" s="1">
        <v>1141</v>
      </c>
      <c r="P857" s="1">
        <v>10080</v>
      </c>
      <c r="Q857" s="1">
        <v>14755</v>
      </c>
      <c r="R857" s="1">
        <f t="shared" si="13"/>
        <v>16218</v>
      </c>
    </row>
    <row r="858" spans="1:18" x14ac:dyDescent="0.35">
      <c r="A858" s="2">
        <v>848</v>
      </c>
      <c r="D858" s="1" t="s">
        <v>8</v>
      </c>
      <c r="E858" s="1">
        <v>1399</v>
      </c>
      <c r="F858" s="1">
        <v>1657</v>
      </c>
      <c r="G858" s="1">
        <v>483</v>
      </c>
      <c r="H858" s="1">
        <v>6</v>
      </c>
      <c r="I858" s="1">
        <v>347</v>
      </c>
      <c r="J858" s="1">
        <v>177</v>
      </c>
      <c r="K858" s="1">
        <v>86</v>
      </c>
      <c r="L858" s="1">
        <v>117</v>
      </c>
      <c r="M858" s="1">
        <v>1989</v>
      </c>
      <c r="N858" s="1">
        <v>62</v>
      </c>
      <c r="O858" s="1">
        <v>1639</v>
      </c>
      <c r="P858" s="1">
        <v>9982</v>
      </c>
      <c r="Q858" s="1">
        <v>15778</v>
      </c>
      <c r="R858" s="1">
        <f t="shared" si="13"/>
        <v>17944</v>
      </c>
    </row>
    <row r="859" spans="1:18" x14ac:dyDescent="0.35">
      <c r="A859" s="2">
        <v>849</v>
      </c>
      <c r="D859" s="1" t="s">
        <v>4</v>
      </c>
      <c r="E859" s="1">
        <v>2226</v>
      </c>
      <c r="F859" s="1">
        <v>2938</v>
      </c>
      <c r="G859" s="1">
        <v>837</v>
      </c>
      <c r="H859" s="1">
        <v>16</v>
      </c>
      <c r="I859" s="1">
        <v>891</v>
      </c>
      <c r="J859" s="1">
        <v>640</v>
      </c>
      <c r="K859" s="1">
        <v>186</v>
      </c>
      <c r="L859" s="1">
        <v>215</v>
      </c>
      <c r="M859" s="1">
        <v>3229</v>
      </c>
      <c r="N859" s="1">
        <v>142</v>
      </c>
      <c r="O859" s="1">
        <v>2777</v>
      </c>
      <c r="P859" s="1">
        <v>20062</v>
      </c>
      <c r="Q859" s="1">
        <v>30535</v>
      </c>
      <c r="R859" s="1">
        <f t="shared" si="13"/>
        <v>34159</v>
      </c>
    </row>
    <row r="860" spans="1:18" x14ac:dyDescent="0.35">
      <c r="A860" s="2">
        <v>850</v>
      </c>
      <c r="C860" s="1" t="s">
        <v>11</v>
      </c>
      <c r="D860" s="1" t="s">
        <v>7</v>
      </c>
      <c r="E860" s="1">
        <v>1062</v>
      </c>
      <c r="F860" s="1">
        <v>355</v>
      </c>
      <c r="G860" s="1">
        <v>578</v>
      </c>
      <c r="H860" s="1">
        <v>153</v>
      </c>
      <c r="I860" s="1">
        <v>620</v>
      </c>
      <c r="J860" s="1">
        <v>935</v>
      </c>
      <c r="K860" s="1">
        <v>141</v>
      </c>
      <c r="L860" s="1">
        <v>220</v>
      </c>
      <c r="M860" s="1">
        <v>321</v>
      </c>
      <c r="N860" s="1">
        <v>209</v>
      </c>
      <c r="O860" s="1">
        <v>568</v>
      </c>
      <c r="P860" s="1">
        <v>1728</v>
      </c>
      <c r="Q860" s="1">
        <v>4730</v>
      </c>
      <c r="R860" s="1">
        <f t="shared" si="13"/>
        <v>6890</v>
      </c>
    </row>
    <row r="861" spans="1:18" x14ac:dyDescent="0.35">
      <c r="A861" s="2">
        <v>851</v>
      </c>
      <c r="D861" s="1" t="s">
        <v>8</v>
      </c>
      <c r="E861" s="1">
        <v>1769</v>
      </c>
      <c r="F861" s="1">
        <v>487</v>
      </c>
      <c r="G861" s="1">
        <v>504</v>
      </c>
      <c r="H861" s="1">
        <v>214</v>
      </c>
      <c r="I861" s="1">
        <v>424</v>
      </c>
      <c r="J861" s="1">
        <v>529</v>
      </c>
      <c r="K861" s="1">
        <v>125</v>
      </c>
      <c r="L861" s="1">
        <v>261</v>
      </c>
      <c r="M861" s="1">
        <v>455</v>
      </c>
      <c r="N861" s="1">
        <v>135</v>
      </c>
      <c r="O861" s="1">
        <v>748</v>
      </c>
      <c r="P861" s="1">
        <v>1765</v>
      </c>
      <c r="Q861" s="1">
        <v>5034</v>
      </c>
      <c r="R861" s="1">
        <f t="shared" si="13"/>
        <v>7416</v>
      </c>
    </row>
    <row r="862" spans="1:18" x14ac:dyDescent="0.35">
      <c r="A862" s="2">
        <v>852</v>
      </c>
      <c r="D862" s="1" t="s">
        <v>4</v>
      </c>
      <c r="E862" s="1">
        <v>2835</v>
      </c>
      <c r="F862" s="1">
        <v>845</v>
      </c>
      <c r="G862" s="1">
        <v>1087</v>
      </c>
      <c r="H862" s="1">
        <v>371</v>
      </c>
      <c r="I862" s="1">
        <v>1044</v>
      </c>
      <c r="J862" s="1">
        <v>1468</v>
      </c>
      <c r="K862" s="1">
        <v>263</v>
      </c>
      <c r="L862" s="1">
        <v>478</v>
      </c>
      <c r="M862" s="1">
        <v>779</v>
      </c>
      <c r="N862" s="1">
        <v>338</v>
      </c>
      <c r="O862" s="1">
        <v>1315</v>
      </c>
      <c r="P862" s="1">
        <v>3488</v>
      </c>
      <c r="Q862" s="1">
        <v>9764</v>
      </c>
      <c r="R862" s="1">
        <f t="shared" si="13"/>
        <v>14311</v>
      </c>
    </row>
    <row r="863" spans="1:18" x14ac:dyDescent="0.35">
      <c r="A863" s="2">
        <v>853</v>
      </c>
      <c r="C863" s="1" t="s">
        <v>4</v>
      </c>
      <c r="D863" s="1" t="s">
        <v>7</v>
      </c>
      <c r="E863" s="1">
        <v>1913</v>
      </c>
      <c r="F863" s="1">
        <v>2453</v>
      </c>
      <c r="G863" s="1">
        <v>954</v>
      </c>
      <c r="H863" s="1">
        <v>165</v>
      </c>
      <c r="I863" s="1">
        <v>1193</v>
      </c>
      <c r="J863" s="1">
        <v>1419</v>
      </c>
      <c r="K863" s="1">
        <v>258</v>
      </c>
      <c r="L863" s="1">
        <v>329</v>
      </c>
      <c r="M863" s="1">
        <v>2015</v>
      </c>
      <c r="N863" s="1">
        <v>292</v>
      </c>
      <c r="O863" s="1">
        <v>2173</v>
      </c>
      <c r="P863" s="1">
        <v>19861</v>
      </c>
      <c r="Q863" s="1">
        <v>29194</v>
      </c>
      <c r="R863" s="1">
        <f t="shared" si="13"/>
        <v>33025</v>
      </c>
    </row>
    <row r="864" spans="1:18" x14ac:dyDescent="0.35">
      <c r="A864" s="2">
        <v>854</v>
      </c>
      <c r="D864" s="1" t="s">
        <v>8</v>
      </c>
      <c r="E864" s="1">
        <v>3201</v>
      </c>
      <c r="F864" s="1">
        <v>2768</v>
      </c>
      <c r="G864" s="1">
        <v>1003</v>
      </c>
      <c r="H864" s="1">
        <v>222</v>
      </c>
      <c r="I864" s="1">
        <v>800</v>
      </c>
      <c r="J864" s="1">
        <v>724</v>
      </c>
      <c r="K864" s="1">
        <v>224</v>
      </c>
      <c r="L864" s="1">
        <v>384</v>
      </c>
      <c r="M864" s="1">
        <v>3216</v>
      </c>
      <c r="N864" s="1">
        <v>196</v>
      </c>
      <c r="O864" s="1">
        <v>2836</v>
      </c>
      <c r="P864" s="1">
        <v>19265</v>
      </c>
      <c r="Q864" s="1">
        <v>29989</v>
      </c>
      <c r="R864" s="1">
        <f t="shared" si="13"/>
        <v>34839</v>
      </c>
    </row>
    <row r="865" spans="1:18" x14ac:dyDescent="0.35">
      <c r="A865" s="2">
        <v>855</v>
      </c>
      <c r="D865" s="1" t="s">
        <v>4</v>
      </c>
      <c r="E865" s="1">
        <v>5113</v>
      </c>
      <c r="F865" s="1">
        <v>5220</v>
      </c>
      <c r="G865" s="1">
        <v>1961</v>
      </c>
      <c r="H865" s="1">
        <v>393</v>
      </c>
      <c r="I865" s="1">
        <v>1997</v>
      </c>
      <c r="J865" s="1">
        <v>2141</v>
      </c>
      <c r="K865" s="1">
        <v>479</v>
      </c>
      <c r="L865" s="1">
        <v>716</v>
      </c>
      <c r="M865" s="1">
        <v>5227</v>
      </c>
      <c r="N865" s="1">
        <v>488</v>
      </c>
      <c r="O865" s="1">
        <v>5014</v>
      </c>
      <c r="P865" s="1">
        <v>39126</v>
      </c>
      <c r="Q865" s="1">
        <v>59179</v>
      </c>
      <c r="R865" s="1">
        <f t="shared" si="13"/>
        <v>67875</v>
      </c>
    </row>
    <row r="866" spans="1:18" x14ac:dyDescent="0.35">
      <c r="A866" s="2">
        <v>856</v>
      </c>
      <c r="B866" s="1" t="s">
        <v>68</v>
      </c>
      <c r="C866" s="1" t="s">
        <v>6</v>
      </c>
      <c r="D866" s="1" t="s">
        <v>7</v>
      </c>
      <c r="E866" s="1">
        <v>0</v>
      </c>
      <c r="F866" s="1">
        <v>71</v>
      </c>
      <c r="G866" s="1">
        <v>0</v>
      </c>
      <c r="H866" s="1">
        <v>0</v>
      </c>
      <c r="I866" s="1">
        <v>4</v>
      </c>
      <c r="J866" s="1">
        <v>4</v>
      </c>
      <c r="K866" s="1">
        <v>0</v>
      </c>
      <c r="L866" s="1">
        <v>0</v>
      </c>
      <c r="M866" s="1">
        <v>28</v>
      </c>
      <c r="N866" s="1">
        <v>0</v>
      </c>
      <c r="O866" s="1">
        <v>51</v>
      </c>
      <c r="P866" s="1">
        <v>693</v>
      </c>
      <c r="Q866" s="1">
        <v>827</v>
      </c>
      <c r="R866" s="1">
        <f t="shared" si="13"/>
        <v>851</v>
      </c>
    </row>
    <row r="867" spans="1:18" x14ac:dyDescent="0.35">
      <c r="A867" s="2">
        <v>857</v>
      </c>
      <c r="D867" s="1" t="s">
        <v>8</v>
      </c>
      <c r="E867" s="1">
        <v>0</v>
      </c>
      <c r="F867" s="1">
        <v>61</v>
      </c>
      <c r="G867" s="1">
        <v>0</v>
      </c>
      <c r="H867" s="1">
        <v>0</v>
      </c>
      <c r="I867" s="1">
        <v>3</v>
      </c>
      <c r="J867" s="1">
        <v>3</v>
      </c>
      <c r="K867" s="1">
        <v>0</v>
      </c>
      <c r="L867" s="1">
        <v>0</v>
      </c>
      <c r="M867" s="1">
        <v>23</v>
      </c>
      <c r="N867" s="1">
        <v>0</v>
      </c>
      <c r="O867" s="1">
        <v>27</v>
      </c>
      <c r="P867" s="1">
        <v>656</v>
      </c>
      <c r="Q867" s="1">
        <v>753</v>
      </c>
      <c r="R867" s="1">
        <f t="shared" si="13"/>
        <v>773</v>
      </c>
    </row>
    <row r="868" spans="1:18" x14ac:dyDescent="0.35">
      <c r="A868" s="2">
        <v>858</v>
      </c>
      <c r="D868" s="1" t="s">
        <v>4</v>
      </c>
      <c r="E868" s="1">
        <v>0</v>
      </c>
      <c r="F868" s="1">
        <v>127</v>
      </c>
      <c r="G868" s="1">
        <v>3</v>
      </c>
      <c r="H868" s="1">
        <v>0</v>
      </c>
      <c r="I868" s="1">
        <v>7</v>
      </c>
      <c r="J868" s="1">
        <v>4</v>
      </c>
      <c r="K868" s="1">
        <v>0</v>
      </c>
      <c r="L868" s="1">
        <v>0</v>
      </c>
      <c r="M868" s="1">
        <v>57</v>
      </c>
      <c r="N868" s="1">
        <v>0</v>
      </c>
      <c r="O868" s="1">
        <v>79</v>
      </c>
      <c r="P868" s="1">
        <v>1352</v>
      </c>
      <c r="Q868" s="1">
        <v>1581</v>
      </c>
      <c r="R868" s="1">
        <f t="shared" si="13"/>
        <v>1629</v>
      </c>
    </row>
    <row r="869" spans="1:18" x14ac:dyDescent="0.35">
      <c r="A869" s="2">
        <v>859</v>
      </c>
      <c r="C869" s="1" t="s">
        <v>9</v>
      </c>
      <c r="D869" s="1" t="s">
        <v>7</v>
      </c>
      <c r="E869" s="1">
        <v>0</v>
      </c>
      <c r="F869" s="1">
        <v>60</v>
      </c>
      <c r="G869" s="1">
        <v>0</v>
      </c>
      <c r="H869" s="1">
        <v>0</v>
      </c>
      <c r="I869" s="1">
        <v>4</v>
      </c>
      <c r="J869" s="1">
        <v>0</v>
      </c>
      <c r="K869" s="1">
        <v>5</v>
      </c>
      <c r="L869" s="1">
        <v>0</v>
      </c>
      <c r="M869" s="1">
        <v>65</v>
      </c>
      <c r="N869" s="1">
        <v>0</v>
      </c>
      <c r="O869" s="1">
        <v>27</v>
      </c>
      <c r="P869" s="1">
        <v>372</v>
      </c>
      <c r="Q869" s="1">
        <v>509</v>
      </c>
      <c r="R869" s="1">
        <f t="shared" si="13"/>
        <v>533</v>
      </c>
    </row>
    <row r="870" spans="1:18" x14ac:dyDescent="0.35">
      <c r="A870" s="2">
        <v>860</v>
      </c>
      <c r="D870" s="1" t="s">
        <v>8</v>
      </c>
      <c r="E870" s="1">
        <v>6</v>
      </c>
      <c r="F870" s="1">
        <v>59</v>
      </c>
      <c r="G870" s="1">
        <v>0</v>
      </c>
      <c r="H870" s="1">
        <v>0</v>
      </c>
      <c r="I870" s="1">
        <v>0</v>
      </c>
      <c r="J870" s="1">
        <v>0</v>
      </c>
      <c r="K870" s="1">
        <v>4</v>
      </c>
      <c r="L870" s="1">
        <v>0</v>
      </c>
      <c r="M870" s="1">
        <v>87</v>
      </c>
      <c r="N870" s="1">
        <v>0</v>
      </c>
      <c r="O870" s="1">
        <v>34</v>
      </c>
      <c r="P870" s="1">
        <v>351</v>
      </c>
      <c r="Q870" s="1">
        <v>503</v>
      </c>
      <c r="R870" s="1">
        <f t="shared" si="13"/>
        <v>541</v>
      </c>
    </row>
    <row r="871" spans="1:18" x14ac:dyDescent="0.35">
      <c r="A871" s="2">
        <v>861</v>
      </c>
      <c r="D871" s="1" t="s">
        <v>4</v>
      </c>
      <c r="E871" s="1">
        <v>6</v>
      </c>
      <c r="F871" s="1">
        <v>118</v>
      </c>
      <c r="G871" s="1">
        <v>0</v>
      </c>
      <c r="H871" s="1">
        <v>0</v>
      </c>
      <c r="I871" s="1">
        <v>6</v>
      </c>
      <c r="J871" s="1">
        <v>0</v>
      </c>
      <c r="K871" s="1">
        <v>4</v>
      </c>
      <c r="L871" s="1">
        <v>0</v>
      </c>
      <c r="M871" s="1">
        <v>148</v>
      </c>
      <c r="N871" s="1">
        <v>0</v>
      </c>
      <c r="O871" s="1">
        <v>60</v>
      </c>
      <c r="P871" s="1">
        <v>717</v>
      </c>
      <c r="Q871" s="1">
        <v>1005</v>
      </c>
      <c r="R871" s="1">
        <f t="shared" si="13"/>
        <v>1059</v>
      </c>
    </row>
    <row r="872" spans="1:18" x14ac:dyDescent="0.35">
      <c r="A872" s="2">
        <v>862</v>
      </c>
      <c r="C872" s="1" t="s">
        <v>10</v>
      </c>
      <c r="D872" s="1" t="s">
        <v>7</v>
      </c>
      <c r="E872" s="1">
        <v>290</v>
      </c>
      <c r="F872" s="1">
        <v>250</v>
      </c>
      <c r="G872" s="1">
        <v>69</v>
      </c>
      <c r="H872" s="1">
        <v>3</v>
      </c>
      <c r="I872" s="1">
        <v>151</v>
      </c>
      <c r="J872" s="1">
        <v>117</v>
      </c>
      <c r="K872" s="1">
        <v>22</v>
      </c>
      <c r="L872" s="1">
        <v>63</v>
      </c>
      <c r="M872" s="1">
        <v>345</v>
      </c>
      <c r="N872" s="1">
        <v>30</v>
      </c>
      <c r="O872" s="1">
        <v>237</v>
      </c>
      <c r="P872" s="1">
        <v>1574</v>
      </c>
      <c r="Q872" s="1">
        <v>2559</v>
      </c>
      <c r="R872" s="1">
        <f t="shared" si="13"/>
        <v>3151</v>
      </c>
    </row>
    <row r="873" spans="1:18" x14ac:dyDescent="0.35">
      <c r="A873" s="2">
        <v>863</v>
      </c>
      <c r="D873" s="1" t="s">
        <v>8</v>
      </c>
      <c r="E873" s="1">
        <v>393</v>
      </c>
      <c r="F873" s="1">
        <v>351</v>
      </c>
      <c r="G873" s="1">
        <v>93</v>
      </c>
      <c r="H873" s="1">
        <v>5</v>
      </c>
      <c r="I873" s="1">
        <v>147</v>
      </c>
      <c r="J873" s="1">
        <v>61</v>
      </c>
      <c r="K873" s="1">
        <v>17</v>
      </c>
      <c r="L873" s="1">
        <v>68</v>
      </c>
      <c r="M873" s="1">
        <v>507</v>
      </c>
      <c r="N873" s="1">
        <v>17</v>
      </c>
      <c r="O873" s="1">
        <v>338</v>
      </c>
      <c r="P873" s="1">
        <v>1445</v>
      </c>
      <c r="Q873" s="1">
        <v>2628</v>
      </c>
      <c r="R873" s="1">
        <f t="shared" si="13"/>
        <v>3442</v>
      </c>
    </row>
    <row r="874" spans="1:18" x14ac:dyDescent="0.35">
      <c r="A874" s="2">
        <v>864</v>
      </c>
      <c r="D874" s="1" t="s">
        <v>4</v>
      </c>
      <c r="E874" s="1">
        <v>680</v>
      </c>
      <c r="F874" s="1">
        <v>598</v>
      </c>
      <c r="G874" s="1">
        <v>165</v>
      </c>
      <c r="H874" s="1">
        <v>5</v>
      </c>
      <c r="I874" s="1">
        <v>299</v>
      </c>
      <c r="J874" s="1">
        <v>181</v>
      </c>
      <c r="K874" s="1">
        <v>35</v>
      </c>
      <c r="L874" s="1">
        <v>131</v>
      </c>
      <c r="M874" s="1">
        <v>852</v>
      </c>
      <c r="N874" s="1">
        <v>41</v>
      </c>
      <c r="O874" s="1">
        <v>572</v>
      </c>
      <c r="P874" s="1">
        <v>3017</v>
      </c>
      <c r="Q874" s="1">
        <v>5192</v>
      </c>
      <c r="R874" s="1">
        <f t="shared" si="13"/>
        <v>6576</v>
      </c>
    </row>
    <row r="875" spans="1:18" x14ac:dyDescent="0.35">
      <c r="A875" s="2">
        <v>865</v>
      </c>
      <c r="C875" s="1" t="s">
        <v>11</v>
      </c>
      <c r="D875" s="1" t="s">
        <v>7</v>
      </c>
      <c r="E875" s="1">
        <v>400</v>
      </c>
      <c r="F875" s="1">
        <v>123</v>
      </c>
      <c r="G875" s="1">
        <v>202</v>
      </c>
      <c r="H875" s="1">
        <v>17</v>
      </c>
      <c r="I875" s="1">
        <v>248</v>
      </c>
      <c r="J875" s="1">
        <v>297</v>
      </c>
      <c r="K875" s="1">
        <v>39</v>
      </c>
      <c r="L875" s="1">
        <v>110</v>
      </c>
      <c r="M875" s="1">
        <v>100</v>
      </c>
      <c r="N875" s="1">
        <v>58</v>
      </c>
      <c r="O875" s="1">
        <v>149</v>
      </c>
      <c r="P875" s="1">
        <v>434</v>
      </c>
      <c r="Q875" s="1">
        <v>1374</v>
      </c>
      <c r="R875" s="1">
        <f t="shared" si="13"/>
        <v>2177</v>
      </c>
    </row>
    <row r="876" spans="1:18" x14ac:dyDescent="0.35">
      <c r="A876" s="2">
        <v>866</v>
      </c>
      <c r="D876" s="1" t="s">
        <v>8</v>
      </c>
      <c r="E876" s="1">
        <v>594</v>
      </c>
      <c r="F876" s="1">
        <v>184</v>
      </c>
      <c r="G876" s="1">
        <v>142</v>
      </c>
      <c r="H876" s="1">
        <v>28</v>
      </c>
      <c r="I876" s="1">
        <v>206</v>
      </c>
      <c r="J876" s="1">
        <v>179</v>
      </c>
      <c r="K876" s="1">
        <v>44</v>
      </c>
      <c r="L876" s="1">
        <v>125</v>
      </c>
      <c r="M876" s="1">
        <v>130</v>
      </c>
      <c r="N876" s="1">
        <v>53</v>
      </c>
      <c r="O876" s="1">
        <v>192</v>
      </c>
      <c r="P876" s="1">
        <v>424</v>
      </c>
      <c r="Q876" s="1">
        <v>1417</v>
      </c>
      <c r="R876" s="1">
        <f t="shared" si="13"/>
        <v>2301</v>
      </c>
    </row>
    <row r="877" spans="1:18" x14ac:dyDescent="0.35">
      <c r="A877" s="2">
        <v>867</v>
      </c>
      <c r="D877" s="1" t="s">
        <v>4</v>
      </c>
      <c r="E877" s="1">
        <v>989</v>
      </c>
      <c r="F877" s="1">
        <v>303</v>
      </c>
      <c r="G877" s="1">
        <v>345</v>
      </c>
      <c r="H877" s="1">
        <v>48</v>
      </c>
      <c r="I877" s="1">
        <v>448</v>
      </c>
      <c r="J877" s="1">
        <v>477</v>
      </c>
      <c r="K877" s="1">
        <v>76</v>
      </c>
      <c r="L877" s="1">
        <v>243</v>
      </c>
      <c r="M877" s="1">
        <v>235</v>
      </c>
      <c r="N877" s="1">
        <v>104</v>
      </c>
      <c r="O877" s="1">
        <v>337</v>
      </c>
      <c r="P877" s="1">
        <v>856</v>
      </c>
      <c r="Q877" s="1">
        <v>2795</v>
      </c>
      <c r="R877" s="1">
        <f t="shared" si="13"/>
        <v>4461</v>
      </c>
    </row>
    <row r="878" spans="1:18" x14ac:dyDescent="0.35">
      <c r="A878" s="2">
        <v>868</v>
      </c>
      <c r="C878" s="1" t="s">
        <v>4</v>
      </c>
      <c r="D878" s="1" t="s">
        <v>7</v>
      </c>
      <c r="E878" s="1">
        <v>681</v>
      </c>
      <c r="F878" s="1">
        <v>499</v>
      </c>
      <c r="G878" s="1">
        <v>273</v>
      </c>
      <c r="H878" s="1">
        <v>17</v>
      </c>
      <c r="I878" s="1">
        <v>410</v>
      </c>
      <c r="J878" s="1">
        <v>417</v>
      </c>
      <c r="K878" s="1">
        <v>63</v>
      </c>
      <c r="L878" s="1">
        <v>174</v>
      </c>
      <c r="M878" s="1">
        <v>538</v>
      </c>
      <c r="N878" s="1">
        <v>90</v>
      </c>
      <c r="O878" s="1">
        <v>466</v>
      </c>
      <c r="P878" s="1">
        <v>3070</v>
      </c>
      <c r="Q878" s="1">
        <v>5270</v>
      </c>
      <c r="R878" s="1">
        <f t="shared" si="13"/>
        <v>6698</v>
      </c>
    </row>
    <row r="879" spans="1:18" x14ac:dyDescent="0.35">
      <c r="A879" s="2">
        <v>869</v>
      </c>
      <c r="D879" s="1" t="s">
        <v>8</v>
      </c>
      <c r="E879" s="1">
        <v>995</v>
      </c>
      <c r="F879" s="1">
        <v>643</v>
      </c>
      <c r="G879" s="1">
        <v>237</v>
      </c>
      <c r="H879" s="1">
        <v>40</v>
      </c>
      <c r="I879" s="1">
        <v>354</v>
      </c>
      <c r="J879" s="1">
        <v>241</v>
      </c>
      <c r="K879" s="1">
        <v>60</v>
      </c>
      <c r="L879" s="1">
        <v>197</v>
      </c>
      <c r="M879" s="1">
        <v>747</v>
      </c>
      <c r="N879" s="1">
        <v>65</v>
      </c>
      <c r="O879" s="1">
        <v>586</v>
      </c>
      <c r="P879" s="1">
        <v>2871</v>
      </c>
      <c r="Q879" s="1">
        <v>5301</v>
      </c>
      <c r="R879" s="1">
        <f t="shared" si="13"/>
        <v>7036</v>
      </c>
    </row>
    <row r="880" spans="1:18" x14ac:dyDescent="0.35">
      <c r="A880" s="2">
        <v>870</v>
      </c>
      <c r="D880" s="1" t="s">
        <v>4</v>
      </c>
      <c r="E880" s="1">
        <v>1678</v>
      </c>
      <c r="F880" s="1">
        <v>1144</v>
      </c>
      <c r="G880" s="1">
        <v>516</v>
      </c>
      <c r="H880" s="1">
        <v>55</v>
      </c>
      <c r="I880" s="1">
        <v>765</v>
      </c>
      <c r="J880" s="1">
        <v>663</v>
      </c>
      <c r="K880" s="1">
        <v>122</v>
      </c>
      <c r="L880" s="1">
        <v>374</v>
      </c>
      <c r="M880" s="1">
        <v>1284</v>
      </c>
      <c r="N880" s="1">
        <v>154</v>
      </c>
      <c r="O880" s="1">
        <v>1048</v>
      </c>
      <c r="P880" s="1">
        <v>5943</v>
      </c>
      <c r="Q880" s="1">
        <v>10570</v>
      </c>
      <c r="R880" s="1">
        <f t="shared" si="13"/>
        <v>13746</v>
      </c>
    </row>
    <row r="881" spans="1:18" x14ac:dyDescent="0.35">
      <c r="A881" s="2">
        <v>871</v>
      </c>
      <c r="B881" s="1" t="s">
        <v>69</v>
      </c>
      <c r="C881" s="1" t="s">
        <v>6</v>
      </c>
      <c r="D881" s="1" t="s">
        <v>7</v>
      </c>
      <c r="E881" s="1">
        <v>0</v>
      </c>
      <c r="F881" s="1">
        <v>288</v>
      </c>
      <c r="G881" s="1">
        <v>8</v>
      </c>
      <c r="H881" s="1">
        <v>0</v>
      </c>
      <c r="I881" s="1">
        <v>3</v>
      </c>
      <c r="J881" s="1">
        <v>10</v>
      </c>
      <c r="K881" s="1">
        <v>3</v>
      </c>
      <c r="L881" s="1">
        <v>7</v>
      </c>
      <c r="M881" s="1">
        <v>84</v>
      </c>
      <c r="N881" s="1">
        <v>6</v>
      </c>
      <c r="O881" s="1">
        <v>205</v>
      </c>
      <c r="P881" s="1">
        <v>4924</v>
      </c>
      <c r="Q881" s="1">
        <v>5495</v>
      </c>
      <c r="R881" s="1">
        <f t="shared" si="13"/>
        <v>5538</v>
      </c>
    </row>
    <row r="882" spans="1:18" x14ac:dyDescent="0.35">
      <c r="A882" s="2">
        <v>872</v>
      </c>
      <c r="D882" s="1" t="s">
        <v>8</v>
      </c>
      <c r="E882" s="1">
        <v>0</v>
      </c>
      <c r="F882" s="1">
        <v>193</v>
      </c>
      <c r="G882" s="1">
        <v>8</v>
      </c>
      <c r="H882" s="1">
        <v>0</v>
      </c>
      <c r="I882" s="1">
        <v>4</v>
      </c>
      <c r="J882" s="1">
        <v>5</v>
      </c>
      <c r="K882" s="1">
        <v>12</v>
      </c>
      <c r="L882" s="1">
        <v>7</v>
      </c>
      <c r="M882" s="1">
        <v>72</v>
      </c>
      <c r="N882" s="1">
        <v>0</v>
      </c>
      <c r="O882" s="1">
        <v>150</v>
      </c>
      <c r="P882" s="1">
        <v>4894</v>
      </c>
      <c r="Q882" s="1">
        <v>5297</v>
      </c>
      <c r="R882" s="1">
        <f t="shared" si="13"/>
        <v>5345</v>
      </c>
    </row>
    <row r="883" spans="1:18" x14ac:dyDescent="0.35">
      <c r="A883" s="2">
        <v>873</v>
      </c>
      <c r="D883" s="1" t="s">
        <v>4</v>
      </c>
      <c r="E883" s="1">
        <v>0</v>
      </c>
      <c r="F883" s="1">
        <v>482</v>
      </c>
      <c r="G883" s="1">
        <v>16</v>
      </c>
      <c r="H883" s="1">
        <v>0</v>
      </c>
      <c r="I883" s="1">
        <v>11</v>
      </c>
      <c r="J883" s="1">
        <v>13</v>
      </c>
      <c r="K883" s="1">
        <v>17</v>
      </c>
      <c r="L883" s="1">
        <v>11</v>
      </c>
      <c r="M883" s="1">
        <v>157</v>
      </c>
      <c r="N883" s="1">
        <v>8</v>
      </c>
      <c r="O883" s="1">
        <v>353</v>
      </c>
      <c r="P883" s="1">
        <v>9817</v>
      </c>
      <c r="Q883" s="1">
        <v>10794</v>
      </c>
      <c r="R883" s="1">
        <f t="shared" si="13"/>
        <v>10885</v>
      </c>
    </row>
    <row r="884" spans="1:18" x14ac:dyDescent="0.35">
      <c r="A884" s="2">
        <v>874</v>
      </c>
      <c r="C884" s="1" t="s">
        <v>9</v>
      </c>
      <c r="D884" s="1" t="s">
        <v>7</v>
      </c>
      <c r="E884" s="1">
        <v>14</v>
      </c>
      <c r="F884" s="1">
        <v>330</v>
      </c>
      <c r="G884" s="1">
        <v>5</v>
      </c>
      <c r="H884" s="1">
        <v>0</v>
      </c>
      <c r="I884" s="1">
        <v>19</v>
      </c>
      <c r="J884" s="1">
        <v>3</v>
      </c>
      <c r="K884" s="1">
        <v>11</v>
      </c>
      <c r="L884" s="1">
        <v>0</v>
      </c>
      <c r="M884" s="1">
        <v>368</v>
      </c>
      <c r="N884" s="1">
        <v>0</v>
      </c>
      <c r="O884" s="1">
        <v>191</v>
      </c>
      <c r="P884" s="1">
        <v>3144</v>
      </c>
      <c r="Q884" s="1">
        <v>3942</v>
      </c>
      <c r="R884" s="1">
        <f t="shared" si="13"/>
        <v>4085</v>
      </c>
    </row>
    <row r="885" spans="1:18" x14ac:dyDescent="0.35">
      <c r="A885" s="2">
        <v>875</v>
      </c>
      <c r="D885" s="1" t="s">
        <v>8</v>
      </c>
      <c r="E885" s="1">
        <v>20</v>
      </c>
      <c r="F885" s="1">
        <v>366</v>
      </c>
      <c r="G885" s="1">
        <v>10</v>
      </c>
      <c r="H885" s="1">
        <v>0</v>
      </c>
      <c r="I885" s="1">
        <v>5</v>
      </c>
      <c r="J885" s="1">
        <v>5</v>
      </c>
      <c r="K885" s="1">
        <v>7</v>
      </c>
      <c r="L885" s="1">
        <v>3</v>
      </c>
      <c r="M885" s="1">
        <v>856</v>
      </c>
      <c r="N885" s="1">
        <v>0</v>
      </c>
      <c r="O885" s="1">
        <v>308</v>
      </c>
      <c r="P885" s="1">
        <v>2892</v>
      </c>
      <c r="Q885" s="1">
        <v>4163</v>
      </c>
      <c r="R885" s="1">
        <f t="shared" si="13"/>
        <v>4472</v>
      </c>
    </row>
    <row r="886" spans="1:18" x14ac:dyDescent="0.35">
      <c r="A886" s="2">
        <v>876</v>
      </c>
      <c r="D886" s="1" t="s">
        <v>4</v>
      </c>
      <c r="E886" s="1">
        <v>38</v>
      </c>
      <c r="F886" s="1">
        <v>695</v>
      </c>
      <c r="G886" s="1">
        <v>15</v>
      </c>
      <c r="H886" s="1">
        <v>0</v>
      </c>
      <c r="I886" s="1">
        <v>24</v>
      </c>
      <c r="J886" s="1">
        <v>12</v>
      </c>
      <c r="K886" s="1">
        <v>13</v>
      </c>
      <c r="L886" s="1">
        <v>5</v>
      </c>
      <c r="M886" s="1">
        <v>1228</v>
      </c>
      <c r="N886" s="1">
        <v>0</v>
      </c>
      <c r="O886" s="1">
        <v>500</v>
      </c>
      <c r="P886" s="1">
        <v>6034</v>
      </c>
      <c r="Q886" s="1">
        <v>8109</v>
      </c>
      <c r="R886" s="1">
        <f t="shared" si="13"/>
        <v>8564</v>
      </c>
    </row>
    <row r="887" spans="1:18" x14ac:dyDescent="0.35">
      <c r="A887" s="2">
        <v>877</v>
      </c>
      <c r="C887" s="1" t="s">
        <v>10</v>
      </c>
      <c r="D887" s="1" t="s">
        <v>7</v>
      </c>
      <c r="E887" s="1">
        <v>967</v>
      </c>
      <c r="F887" s="1">
        <v>2507</v>
      </c>
      <c r="G887" s="1">
        <v>499</v>
      </c>
      <c r="H887" s="1">
        <v>17</v>
      </c>
      <c r="I887" s="1">
        <v>727</v>
      </c>
      <c r="J887" s="1">
        <v>592</v>
      </c>
      <c r="K887" s="1">
        <v>136</v>
      </c>
      <c r="L887" s="1">
        <v>201</v>
      </c>
      <c r="M887" s="1">
        <v>2926</v>
      </c>
      <c r="N887" s="1">
        <v>125</v>
      </c>
      <c r="O887" s="1">
        <v>2043</v>
      </c>
      <c r="P887" s="1">
        <v>21806</v>
      </c>
      <c r="Q887" s="1">
        <v>29941</v>
      </c>
      <c r="R887" s="1">
        <f t="shared" si="13"/>
        <v>32546</v>
      </c>
    </row>
    <row r="888" spans="1:18" x14ac:dyDescent="0.35">
      <c r="A888" s="2">
        <v>878</v>
      </c>
      <c r="D888" s="1" t="s">
        <v>8</v>
      </c>
      <c r="E888" s="1">
        <v>1501</v>
      </c>
      <c r="F888" s="1">
        <v>3081</v>
      </c>
      <c r="G888" s="1">
        <v>689</v>
      </c>
      <c r="H888" s="1">
        <v>18</v>
      </c>
      <c r="I888" s="1">
        <v>442</v>
      </c>
      <c r="J888" s="1">
        <v>238</v>
      </c>
      <c r="K888" s="1">
        <v>123</v>
      </c>
      <c r="L888" s="1">
        <v>202</v>
      </c>
      <c r="M888" s="1">
        <v>4626</v>
      </c>
      <c r="N888" s="1">
        <v>97</v>
      </c>
      <c r="O888" s="1">
        <v>2848</v>
      </c>
      <c r="P888" s="1">
        <v>21786</v>
      </c>
      <c r="Q888" s="1">
        <v>31955</v>
      </c>
      <c r="R888" s="1">
        <f t="shared" si="13"/>
        <v>35651</v>
      </c>
    </row>
    <row r="889" spans="1:18" x14ac:dyDescent="0.35">
      <c r="A889" s="2">
        <v>879</v>
      </c>
      <c r="D889" s="1" t="s">
        <v>4</v>
      </c>
      <c r="E889" s="1">
        <v>2460</v>
      </c>
      <c r="F889" s="1">
        <v>5586</v>
      </c>
      <c r="G889" s="1">
        <v>1190</v>
      </c>
      <c r="H889" s="1">
        <v>37</v>
      </c>
      <c r="I889" s="1">
        <v>1174</v>
      </c>
      <c r="J889" s="1">
        <v>829</v>
      </c>
      <c r="K889" s="1">
        <v>256</v>
      </c>
      <c r="L889" s="1">
        <v>406</v>
      </c>
      <c r="M889" s="1">
        <v>7559</v>
      </c>
      <c r="N889" s="1">
        <v>216</v>
      </c>
      <c r="O889" s="1">
        <v>4892</v>
      </c>
      <c r="P889" s="1">
        <v>43597</v>
      </c>
      <c r="Q889" s="1">
        <v>61896</v>
      </c>
      <c r="R889" s="1">
        <f t="shared" si="13"/>
        <v>68202</v>
      </c>
    </row>
    <row r="890" spans="1:18" x14ac:dyDescent="0.35">
      <c r="A890" s="2">
        <v>880</v>
      </c>
      <c r="C890" s="1" t="s">
        <v>11</v>
      </c>
      <c r="D890" s="1" t="s">
        <v>7</v>
      </c>
      <c r="E890" s="1">
        <v>1019</v>
      </c>
      <c r="F890" s="1">
        <v>422</v>
      </c>
      <c r="G890" s="1">
        <v>712</v>
      </c>
      <c r="H890" s="1">
        <v>134</v>
      </c>
      <c r="I890" s="1">
        <v>788</v>
      </c>
      <c r="J890" s="1">
        <v>1155</v>
      </c>
      <c r="K890" s="1">
        <v>179</v>
      </c>
      <c r="L890" s="1">
        <v>308</v>
      </c>
      <c r="M890" s="1">
        <v>434</v>
      </c>
      <c r="N890" s="1">
        <v>249</v>
      </c>
      <c r="O890" s="1">
        <v>818</v>
      </c>
      <c r="P890" s="1">
        <v>2304</v>
      </c>
      <c r="Q890" s="1">
        <v>5914</v>
      </c>
      <c r="R890" s="1">
        <f t="shared" si="13"/>
        <v>8522</v>
      </c>
    </row>
    <row r="891" spans="1:18" x14ac:dyDescent="0.35">
      <c r="A891" s="2">
        <v>881</v>
      </c>
      <c r="D891" s="1" t="s">
        <v>8</v>
      </c>
      <c r="E891" s="1">
        <v>1985</v>
      </c>
      <c r="F891" s="1">
        <v>628</v>
      </c>
      <c r="G891" s="1">
        <v>664</v>
      </c>
      <c r="H891" s="1">
        <v>203</v>
      </c>
      <c r="I891" s="1">
        <v>575</v>
      </c>
      <c r="J891" s="1">
        <v>691</v>
      </c>
      <c r="K891" s="1">
        <v>175</v>
      </c>
      <c r="L891" s="1">
        <v>318</v>
      </c>
      <c r="M891" s="1">
        <v>636</v>
      </c>
      <c r="N891" s="1">
        <v>166</v>
      </c>
      <c r="O891" s="1">
        <v>1040</v>
      </c>
      <c r="P891" s="1">
        <v>2430</v>
      </c>
      <c r="Q891" s="1">
        <v>6464</v>
      </c>
      <c r="R891" s="1">
        <f t="shared" si="13"/>
        <v>9511</v>
      </c>
    </row>
    <row r="892" spans="1:18" x14ac:dyDescent="0.35">
      <c r="A892" s="2">
        <v>882</v>
      </c>
      <c r="D892" s="1" t="s">
        <v>4</v>
      </c>
      <c r="E892" s="1">
        <v>3002</v>
      </c>
      <c r="F892" s="1">
        <v>1050</v>
      </c>
      <c r="G892" s="1">
        <v>1374</v>
      </c>
      <c r="H892" s="1">
        <v>334</v>
      </c>
      <c r="I892" s="1">
        <v>1362</v>
      </c>
      <c r="J892" s="1">
        <v>1848</v>
      </c>
      <c r="K892" s="1">
        <v>355</v>
      </c>
      <c r="L892" s="1">
        <v>633</v>
      </c>
      <c r="M892" s="1">
        <v>1073</v>
      </c>
      <c r="N892" s="1">
        <v>410</v>
      </c>
      <c r="O892" s="1">
        <v>1863</v>
      </c>
      <c r="P892" s="1">
        <v>4735</v>
      </c>
      <c r="Q892" s="1">
        <v>12374</v>
      </c>
      <c r="R892" s="1">
        <f t="shared" si="13"/>
        <v>18039</v>
      </c>
    </row>
    <row r="893" spans="1:18" x14ac:dyDescent="0.35">
      <c r="A893" s="2">
        <v>883</v>
      </c>
      <c r="C893" s="1" t="s">
        <v>4</v>
      </c>
      <c r="D893" s="1" t="s">
        <v>7</v>
      </c>
      <c r="E893" s="1">
        <v>2005</v>
      </c>
      <c r="F893" s="1">
        <v>3545</v>
      </c>
      <c r="G893" s="1">
        <v>1231</v>
      </c>
      <c r="H893" s="1">
        <v>153</v>
      </c>
      <c r="I893" s="1">
        <v>1546</v>
      </c>
      <c r="J893" s="1">
        <v>1760</v>
      </c>
      <c r="K893" s="1">
        <v>328</v>
      </c>
      <c r="L893" s="1">
        <v>523</v>
      </c>
      <c r="M893" s="1">
        <v>3813</v>
      </c>
      <c r="N893" s="1">
        <v>383</v>
      </c>
      <c r="O893" s="1">
        <v>3258</v>
      </c>
      <c r="P893" s="1">
        <v>32182</v>
      </c>
      <c r="Q893" s="1">
        <v>45298</v>
      </c>
      <c r="R893" s="1">
        <f t="shared" si="13"/>
        <v>50727</v>
      </c>
    </row>
    <row r="894" spans="1:18" x14ac:dyDescent="0.35">
      <c r="A894" s="2">
        <v>884</v>
      </c>
      <c r="D894" s="1" t="s">
        <v>8</v>
      </c>
      <c r="E894" s="1">
        <v>3503</v>
      </c>
      <c r="F894" s="1">
        <v>4268</v>
      </c>
      <c r="G894" s="1">
        <v>1371</v>
      </c>
      <c r="H894" s="1">
        <v>214</v>
      </c>
      <c r="I894" s="1">
        <v>1031</v>
      </c>
      <c r="J894" s="1">
        <v>943</v>
      </c>
      <c r="K894" s="1">
        <v>305</v>
      </c>
      <c r="L894" s="1">
        <v>534</v>
      </c>
      <c r="M894" s="1">
        <v>6194</v>
      </c>
      <c r="N894" s="1">
        <v>264</v>
      </c>
      <c r="O894" s="1">
        <v>4350</v>
      </c>
      <c r="P894" s="1">
        <v>32002</v>
      </c>
      <c r="Q894" s="1">
        <v>47874</v>
      </c>
      <c r="R894" s="1">
        <f t="shared" si="13"/>
        <v>54979</v>
      </c>
    </row>
    <row r="895" spans="1:18" x14ac:dyDescent="0.35">
      <c r="A895" s="2">
        <v>885</v>
      </c>
      <c r="D895" s="1" t="s">
        <v>4</v>
      </c>
      <c r="E895" s="1">
        <v>5503</v>
      </c>
      <c r="F895" s="1">
        <v>7813</v>
      </c>
      <c r="G895" s="1">
        <v>2599</v>
      </c>
      <c r="H895" s="1">
        <v>368</v>
      </c>
      <c r="I895" s="1">
        <v>2573</v>
      </c>
      <c r="J895" s="1">
        <v>2706</v>
      </c>
      <c r="K895" s="1">
        <v>639</v>
      </c>
      <c r="L895" s="1">
        <v>1048</v>
      </c>
      <c r="M895" s="1">
        <v>10012</v>
      </c>
      <c r="N895" s="1">
        <v>647</v>
      </c>
      <c r="O895" s="1">
        <v>7608</v>
      </c>
      <c r="P895" s="1">
        <v>64182</v>
      </c>
      <c r="Q895" s="1">
        <v>93171</v>
      </c>
      <c r="R895" s="1">
        <f t="shared" si="13"/>
        <v>105698</v>
      </c>
    </row>
    <row r="896" spans="1:18" x14ac:dyDescent="0.35">
      <c r="A896" s="2">
        <v>886</v>
      </c>
      <c r="B896" s="1" t="s">
        <v>70</v>
      </c>
      <c r="C896" s="1" t="s">
        <v>6</v>
      </c>
      <c r="D896" s="1" t="s">
        <v>7</v>
      </c>
      <c r="E896" s="1">
        <v>0</v>
      </c>
      <c r="F896" s="1">
        <v>60</v>
      </c>
      <c r="G896" s="1">
        <v>0</v>
      </c>
      <c r="H896" s="1">
        <v>0</v>
      </c>
      <c r="I896" s="1">
        <v>3</v>
      </c>
      <c r="J896" s="1">
        <v>0</v>
      </c>
      <c r="K896" s="1">
        <v>0</v>
      </c>
      <c r="L896" s="1">
        <v>0</v>
      </c>
      <c r="M896" s="1">
        <v>14</v>
      </c>
      <c r="N896" s="1">
        <v>0</v>
      </c>
      <c r="O896" s="1">
        <v>10</v>
      </c>
      <c r="P896" s="1">
        <v>404</v>
      </c>
      <c r="Q896" s="1">
        <v>488</v>
      </c>
      <c r="R896" s="1">
        <f t="shared" si="13"/>
        <v>491</v>
      </c>
    </row>
    <row r="897" spans="1:18" x14ac:dyDescent="0.35">
      <c r="A897" s="2">
        <v>887</v>
      </c>
      <c r="D897" s="1" t="s">
        <v>8</v>
      </c>
      <c r="E897" s="1">
        <v>0</v>
      </c>
      <c r="F897" s="1">
        <v>38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12</v>
      </c>
      <c r="N897" s="1">
        <v>0</v>
      </c>
      <c r="O897" s="1">
        <v>14</v>
      </c>
      <c r="P897" s="1">
        <v>422</v>
      </c>
      <c r="Q897" s="1">
        <v>483</v>
      </c>
      <c r="R897" s="1">
        <f t="shared" si="13"/>
        <v>486</v>
      </c>
    </row>
    <row r="898" spans="1:18" x14ac:dyDescent="0.35">
      <c r="A898" s="2">
        <v>888</v>
      </c>
      <c r="D898" s="1" t="s">
        <v>4</v>
      </c>
      <c r="E898" s="1">
        <v>0</v>
      </c>
      <c r="F898" s="1">
        <v>97</v>
      </c>
      <c r="G898" s="1">
        <v>0</v>
      </c>
      <c r="H898" s="1">
        <v>0</v>
      </c>
      <c r="I898" s="1">
        <v>0</v>
      </c>
      <c r="J898" s="1">
        <v>0</v>
      </c>
      <c r="K898" s="1">
        <v>3</v>
      </c>
      <c r="L898" s="1">
        <v>0</v>
      </c>
      <c r="M898" s="1">
        <v>30</v>
      </c>
      <c r="N898" s="1">
        <v>0</v>
      </c>
      <c r="O898" s="1">
        <v>31</v>
      </c>
      <c r="P898" s="1">
        <v>825</v>
      </c>
      <c r="Q898" s="1">
        <v>970</v>
      </c>
      <c r="R898" s="1">
        <f t="shared" si="13"/>
        <v>986</v>
      </c>
    </row>
    <row r="899" spans="1:18" x14ac:dyDescent="0.35">
      <c r="A899" s="2">
        <v>889</v>
      </c>
      <c r="C899" s="1" t="s">
        <v>9</v>
      </c>
      <c r="D899" s="1" t="s">
        <v>7</v>
      </c>
      <c r="E899" s="1">
        <v>6</v>
      </c>
      <c r="F899" s="1">
        <v>39</v>
      </c>
      <c r="G899" s="1">
        <v>0</v>
      </c>
      <c r="H899" s="1">
        <v>0</v>
      </c>
      <c r="I899" s="1">
        <v>0</v>
      </c>
      <c r="J899" s="1">
        <v>4</v>
      </c>
      <c r="K899" s="1">
        <v>0</v>
      </c>
      <c r="L899" s="1">
        <v>0</v>
      </c>
      <c r="M899" s="1">
        <v>29</v>
      </c>
      <c r="N899" s="1">
        <v>0</v>
      </c>
      <c r="O899" s="1">
        <v>20</v>
      </c>
      <c r="P899" s="1">
        <v>230</v>
      </c>
      <c r="Q899" s="1">
        <v>306</v>
      </c>
      <c r="R899" s="1">
        <f t="shared" si="13"/>
        <v>328</v>
      </c>
    </row>
    <row r="900" spans="1:18" x14ac:dyDescent="0.35">
      <c r="A900" s="2">
        <v>890</v>
      </c>
      <c r="D900" s="1" t="s">
        <v>8</v>
      </c>
      <c r="E900" s="1">
        <v>8</v>
      </c>
      <c r="F900" s="1">
        <v>37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54</v>
      </c>
      <c r="N900" s="1">
        <v>0</v>
      </c>
      <c r="O900" s="1">
        <v>23</v>
      </c>
      <c r="P900" s="1">
        <v>186</v>
      </c>
      <c r="Q900" s="1">
        <v>287</v>
      </c>
      <c r="R900" s="1">
        <f t="shared" si="13"/>
        <v>308</v>
      </c>
    </row>
    <row r="901" spans="1:18" x14ac:dyDescent="0.35">
      <c r="A901" s="2">
        <v>891</v>
      </c>
      <c r="D901" s="1" t="s">
        <v>4</v>
      </c>
      <c r="E901" s="1">
        <v>6</v>
      </c>
      <c r="F901" s="1">
        <v>77</v>
      </c>
      <c r="G901" s="1">
        <v>0</v>
      </c>
      <c r="H901" s="1">
        <v>0</v>
      </c>
      <c r="I901" s="1">
        <v>3</v>
      </c>
      <c r="J901" s="1">
        <v>4</v>
      </c>
      <c r="K901" s="1">
        <v>0</v>
      </c>
      <c r="L901" s="1">
        <v>0</v>
      </c>
      <c r="M901" s="1">
        <v>88</v>
      </c>
      <c r="N901" s="1">
        <v>0</v>
      </c>
      <c r="O901" s="1">
        <v>45</v>
      </c>
      <c r="P901" s="1">
        <v>414</v>
      </c>
      <c r="Q901" s="1">
        <v>590</v>
      </c>
      <c r="R901" s="1">
        <f t="shared" si="13"/>
        <v>637</v>
      </c>
    </row>
    <row r="902" spans="1:18" x14ac:dyDescent="0.35">
      <c r="A902" s="2">
        <v>892</v>
      </c>
      <c r="C902" s="1" t="s">
        <v>10</v>
      </c>
      <c r="D902" s="1" t="s">
        <v>7</v>
      </c>
      <c r="E902" s="1">
        <v>156</v>
      </c>
      <c r="F902" s="1">
        <v>161</v>
      </c>
      <c r="G902" s="1">
        <v>46</v>
      </c>
      <c r="H902" s="1">
        <v>0</v>
      </c>
      <c r="I902" s="1">
        <v>85</v>
      </c>
      <c r="J902" s="1">
        <v>70</v>
      </c>
      <c r="K902" s="1">
        <v>7</v>
      </c>
      <c r="L902" s="1">
        <v>35</v>
      </c>
      <c r="M902" s="1">
        <v>226</v>
      </c>
      <c r="N902" s="1">
        <v>17</v>
      </c>
      <c r="O902" s="1">
        <v>165</v>
      </c>
      <c r="P902" s="1">
        <v>934</v>
      </c>
      <c r="Q902" s="1">
        <v>1565</v>
      </c>
      <c r="R902" s="1">
        <f t="shared" si="13"/>
        <v>1902</v>
      </c>
    </row>
    <row r="903" spans="1:18" x14ac:dyDescent="0.35">
      <c r="A903" s="2">
        <v>893</v>
      </c>
      <c r="D903" s="1" t="s">
        <v>8</v>
      </c>
      <c r="E903" s="1">
        <v>242</v>
      </c>
      <c r="F903" s="1">
        <v>243</v>
      </c>
      <c r="G903" s="1">
        <v>66</v>
      </c>
      <c r="H903" s="1">
        <v>0</v>
      </c>
      <c r="I903" s="1">
        <v>75</v>
      </c>
      <c r="J903" s="1">
        <v>48</v>
      </c>
      <c r="K903" s="1">
        <v>17</v>
      </c>
      <c r="L903" s="1">
        <v>41</v>
      </c>
      <c r="M903" s="1">
        <v>332</v>
      </c>
      <c r="N903" s="1">
        <v>19</v>
      </c>
      <c r="O903" s="1">
        <v>201</v>
      </c>
      <c r="P903" s="1">
        <v>849</v>
      </c>
      <c r="Q903" s="1">
        <v>1623</v>
      </c>
      <c r="R903" s="1">
        <f t="shared" si="13"/>
        <v>2133</v>
      </c>
    </row>
    <row r="904" spans="1:18" x14ac:dyDescent="0.35">
      <c r="A904" s="2">
        <v>894</v>
      </c>
      <c r="D904" s="1" t="s">
        <v>4</v>
      </c>
      <c r="E904" s="1">
        <v>396</v>
      </c>
      <c r="F904" s="1">
        <v>399</v>
      </c>
      <c r="G904" s="1">
        <v>112</v>
      </c>
      <c r="H904" s="1">
        <v>0</v>
      </c>
      <c r="I904" s="1">
        <v>164</v>
      </c>
      <c r="J904" s="1">
        <v>116</v>
      </c>
      <c r="K904" s="1">
        <v>21</v>
      </c>
      <c r="L904" s="1">
        <v>78</v>
      </c>
      <c r="M904" s="1">
        <v>555</v>
      </c>
      <c r="N904" s="1">
        <v>30</v>
      </c>
      <c r="O904" s="1">
        <v>364</v>
      </c>
      <c r="P904" s="1">
        <v>1784</v>
      </c>
      <c r="Q904" s="1">
        <v>3189</v>
      </c>
      <c r="R904" s="1">
        <f t="shared" si="13"/>
        <v>4019</v>
      </c>
    </row>
    <row r="905" spans="1:18" x14ac:dyDescent="0.35">
      <c r="A905" s="2">
        <v>895</v>
      </c>
      <c r="C905" s="1" t="s">
        <v>11</v>
      </c>
      <c r="D905" s="1" t="s">
        <v>7</v>
      </c>
      <c r="E905" s="1">
        <v>291</v>
      </c>
      <c r="F905" s="1">
        <v>58</v>
      </c>
      <c r="G905" s="1">
        <v>125</v>
      </c>
      <c r="H905" s="1">
        <v>18</v>
      </c>
      <c r="I905" s="1">
        <v>181</v>
      </c>
      <c r="J905" s="1">
        <v>207</v>
      </c>
      <c r="K905" s="1">
        <v>33</v>
      </c>
      <c r="L905" s="1">
        <v>98</v>
      </c>
      <c r="M905" s="1">
        <v>107</v>
      </c>
      <c r="N905" s="1">
        <v>55</v>
      </c>
      <c r="O905" s="1">
        <v>111</v>
      </c>
      <c r="P905" s="1">
        <v>299</v>
      </c>
      <c r="Q905" s="1">
        <v>951</v>
      </c>
      <c r="R905" s="1">
        <f t="shared" si="13"/>
        <v>1583</v>
      </c>
    </row>
    <row r="906" spans="1:18" x14ac:dyDescent="0.35">
      <c r="A906" s="2">
        <v>896</v>
      </c>
      <c r="D906" s="1" t="s">
        <v>8</v>
      </c>
      <c r="E906" s="1">
        <v>352</v>
      </c>
      <c r="F906" s="1">
        <v>127</v>
      </c>
      <c r="G906" s="1">
        <v>95</v>
      </c>
      <c r="H906" s="1">
        <v>27</v>
      </c>
      <c r="I906" s="1">
        <v>120</v>
      </c>
      <c r="J906" s="1">
        <v>139</v>
      </c>
      <c r="K906" s="1">
        <v>22</v>
      </c>
      <c r="L906" s="1">
        <v>97</v>
      </c>
      <c r="M906" s="1">
        <v>116</v>
      </c>
      <c r="N906" s="1">
        <v>36</v>
      </c>
      <c r="O906" s="1">
        <v>109</v>
      </c>
      <c r="P906" s="1">
        <v>268</v>
      </c>
      <c r="Q906" s="1">
        <v>875</v>
      </c>
      <c r="R906" s="1">
        <f t="shared" si="13"/>
        <v>1508</v>
      </c>
    </row>
    <row r="907" spans="1:18" x14ac:dyDescent="0.35">
      <c r="A907" s="2">
        <v>897</v>
      </c>
      <c r="D907" s="1" t="s">
        <v>4</v>
      </c>
      <c r="E907" s="1">
        <v>637</v>
      </c>
      <c r="F907" s="1">
        <v>188</v>
      </c>
      <c r="G907" s="1">
        <v>219</v>
      </c>
      <c r="H907" s="1">
        <v>41</v>
      </c>
      <c r="I907" s="1">
        <v>301</v>
      </c>
      <c r="J907" s="1">
        <v>343</v>
      </c>
      <c r="K907" s="1">
        <v>59</v>
      </c>
      <c r="L907" s="1">
        <v>191</v>
      </c>
      <c r="M907" s="1">
        <v>226</v>
      </c>
      <c r="N907" s="1">
        <v>92</v>
      </c>
      <c r="O907" s="1">
        <v>224</v>
      </c>
      <c r="P907" s="1">
        <v>568</v>
      </c>
      <c r="Q907" s="1">
        <v>1832</v>
      </c>
      <c r="R907" s="1">
        <f t="shared" si="13"/>
        <v>3089</v>
      </c>
    </row>
    <row r="908" spans="1:18" x14ac:dyDescent="0.35">
      <c r="A908" s="2">
        <v>898</v>
      </c>
      <c r="C908" s="1" t="s">
        <v>4</v>
      </c>
      <c r="D908" s="1" t="s">
        <v>7</v>
      </c>
      <c r="E908" s="1">
        <v>448</v>
      </c>
      <c r="F908" s="1">
        <v>317</v>
      </c>
      <c r="G908" s="1">
        <v>172</v>
      </c>
      <c r="H908" s="1">
        <v>16</v>
      </c>
      <c r="I908" s="1">
        <v>264</v>
      </c>
      <c r="J908" s="1">
        <v>286</v>
      </c>
      <c r="K908" s="1">
        <v>43</v>
      </c>
      <c r="L908" s="1">
        <v>137</v>
      </c>
      <c r="M908" s="1">
        <v>373</v>
      </c>
      <c r="N908" s="1">
        <v>68</v>
      </c>
      <c r="O908" s="1">
        <v>309</v>
      </c>
      <c r="P908" s="1">
        <v>1859</v>
      </c>
      <c r="Q908" s="1">
        <v>3311</v>
      </c>
      <c r="R908" s="1">
        <f t="shared" ref="R908:R971" si="14">SUM(E908:P908)</f>
        <v>4292</v>
      </c>
    </row>
    <row r="909" spans="1:18" x14ac:dyDescent="0.35">
      <c r="A909" s="2">
        <v>899</v>
      </c>
      <c r="D909" s="1" t="s">
        <v>8</v>
      </c>
      <c r="E909" s="1">
        <v>599</v>
      </c>
      <c r="F909" s="1">
        <v>439</v>
      </c>
      <c r="G909" s="1">
        <v>160</v>
      </c>
      <c r="H909" s="1">
        <v>31</v>
      </c>
      <c r="I909" s="1">
        <v>201</v>
      </c>
      <c r="J909" s="1">
        <v>184</v>
      </c>
      <c r="K909" s="1">
        <v>41</v>
      </c>
      <c r="L909" s="1">
        <v>137</v>
      </c>
      <c r="M909" s="1">
        <v>515</v>
      </c>
      <c r="N909" s="1">
        <v>51</v>
      </c>
      <c r="O909" s="1">
        <v>348</v>
      </c>
      <c r="P909" s="1">
        <v>1735</v>
      </c>
      <c r="Q909" s="1">
        <v>3269</v>
      </c>
      <c r="R909" s="1">
        <f t="shared" si="14"/>
        <v>4441</v>
      </c>
    </row>
    <row r="910" spans="1:18" x14ac:dyDescent="0.35">
      <c r="A910" s="2">
        <v>900</v>
      </c>
      <c r="D910" s="1" t="s">
        <v>4</v>
      </c>
      <c r="E910" s="1">
        <v>1044</v>
      </c>
      <c r="F910" s="1">
        <v>763</v>
      </c>
      <c r="G910" s="1">
        <v>328</v>
      </c>
      <c r="H910" s="1">
        <v>43</v>
      </c>
      <c r="I910" s="1">
        <v>468</v>
      </c>
      <c r="J910" s="1">
        <v>470</v>
      </c>
      <c r="K910" s="1">
        <v>87</v>
      </c>
      <c r="L910" s="1">
        <v>275</v>
      </c>
      <c r="M910" s="1">
        <v>895</v>
      </c>
      <c r="N910" s="1">
        <v>123</v>
      </c>
      <c r="O910" s="1">
        <v>651</v>
      </c>
      <c r="P910" s="1">
        <v>3594</v>
      </c>
      <c r="Q910" s="1">
        <v>6585</v>
      </c>
      <c r="R910" s="1">
        <f t="shared" si="14"/>
        <v>8741</v>
      </c>
    </row>
    <row r="911" spans="1:18" x14ac:dyDescent="0.35">
      <c r="A911" s="2">
        <v>901</v>
      </c>
      <c r="B911" s="1" t="s">
        <v>71</v>
      </c>
      <c r="C911" s="1" t="s">
        <v>6</v>
      </c>
      <c r="D911" s="1" t="s">
        <v>7</v>
      </c>
      <c r="E911" s="1">
        <v>0</v>
      </c>
      <c r="F911" s="1">
        <v>15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7</v>
      </c>
      <c r="P911" s="1">
        <v>118</v>
      </c>
      <c r="Q911" s="1">
        <v>136</v>
      </c>
      <c r="R911" s="1">
        <f t="shared" si="14"/>
        <v>140</v>
      </c>
    </row>
    <row r="912" spans="1:18" x14ac:dyDescent="0.35">
      <c r="A912" s="2">
        <v>902</v>
      </c>
      <c r="D912" s="1" t="s">
        <v>8</v>
      </c>
      <c r="E912" s="1">
        <v>0</v>
      </c>
      <c r="F912" s="1">
        <v>7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140</v>
      </c>
      <c r="Q912" s="1">
        <v>153</v>
      </c>
      <c r="R912" s="1">
        <f t="shared" si="14"/>
        <v>147</v>
      </c>
    </row>
    <row r="913" spans="1:18" x14ac:dyDescent="0.35">
      <c r="A913" s="2">
        <v>903</v>
      </c>
      <c r="D913" s="1" t="s">
        <v>4</v>
      </c>
      <c r="E913" s="1">
        <v>0</v>
      </c>
      <c r="F913" s="1">
        <v>21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5</v>
      </c>
      <c r="N913" s="1">
        <v>0</v>
      </c>
      <c r="O913" s="1">
        <v>5</v>
      </c>
      <c r="P913" s="1">
        <v>259</v>
      </c>
      <c r="Q913" s="1">
        <v>288</v>
      </c>
      <c r="R913" s="1">
        <f t="shared" si="14"/>
        <v>290</v>
      </c>
    </row>
    <row r="914" spans="1:18" x14ac:dyDescent="0.35">
      <c r="A914" s="2">
        <v>904</v>
      </c>
      <c r="C914" s="1" t="s">
        <v>9</v>
      </c>
      <c r="D914" s="1" t="s">
        <v>7</v>
      </c>
      <c r="E914" s="1">
        <v>0</v>
      </c>
      <c r="F914" s="1">
        <v>4</v>
      </c>
      <c r="G914" s="1">
        <v>0</v>
      </c>
      <c r="H914" s="1">
        <v>0</v>
      </c>
      <c r="I914" s="1">
        <v>3</v>
      </c>
      <c r="J914" s="1">
        <v>4</v>
      </c>
      <c r="K914" s="1">
        <v>0</v>
      </c>
      <c r="L914" s="1">
        <v>0</v>
      </c>
      <c r="M914" s="1">
        <v>14</v>
      </c>
      <c r="N914" s="1">
        <v>0</v>
      </c>
      <c r="O914" s="1">
        <v>3</v>
      </c>
      <c r="P914" s="1">
        <v>96</v>
      </c>
      <c r="Q914" s="1">
        <v>125</v>
      </c>
      <c r="R914" s="1">
        <f t="shared" si="14"/>
        <v>124</v>
      </c>
    </row>
    <row r="915" spans="1:18" x14ac:dyDescent="0.35">
      <c r="A915" s="2">
        <v>905</v>
      </c>
      <c r="D915" s="1" t="s">
        <v>8</v>
      </c>
      <c r="E915" s="1">
        <v>0</v>
      </c>
      <c r="F915" s="1">
        <v>8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17</v>
      </c>
      <c r="N915" s="1">
        <v>0</v>
      </c>
      <c r="O915" s="1">
        <v>3</v>
      </c>
      <c r="P915" s="1">
        <v>59</v>
      </c>
      <c r="Q915" s="1">
        <v>86</v>
      </c>
      <c r="R915" s="1">
        <f t="shared" si="14"/>
        <v>87</v>
      </c>
    </row>
    <row r="916" spans="1:18" x14ac:dyDescent="0.35">
      <c r="A916" s="2">
        <v>906</v>
      </c>
      <c r="D916" s="1" t="s">
        <v>4</v>
      </c>
      <c r="E916" s="1">
        <v>0</v>
      </c>
      <c r="F916" s="1">
        <v>19</v>
      </c>
      <c r="G916" s="1">
        <v>0</v>
      </c>
      <c r="H916" s="1">
        <v>0</v>
      </c>
      <c r="I916" s="1">
        <v>3</v>
      </c>
      <c r="J916" s="1">
        <v>4</v>
      </c>
      <c r="K916" s="1">
        <v>0</v>
      </c>
      <c r="L916" s="1">
        <v>0</v>
      </c>
      <c r="M916" s="1">
        <v>27</v>
      </c>
      <c r="N916" s="1">
        <v>0</v>
      </c>
      <c r="O916" s="1">
        <v>11</v>
      </c>
      <c r="P916" s="1">
        <v>155</v>
      </c>
      <c r="Q916" s="1">
        <v>206</v>
      </c>
      <c r="R916" s="1">
        <f t="shared" si="14"/>
        <v>219</v>
      </c>
    </row>
    <row r="917" spans="1:18" x14ac:dyDescent="0.35">
      <c r="A917" s="2">
        <v>907</v>
      </c>
      <c r="C917" s="1" t="s">
        <v>10</v>
      </c>
      <c r="D917" s="1" t="s">
        <v>7</v>
      </c>
      <c r="E917" s="1">
        <v>33</v>
      </c>
      <c r="F917" s="1">
        <v>46</v>
      </c>
      <c r="G917" s="1">
        <v>18</v>
      </c>
      <c r="H917" s="1">
        <v>5</v>
      </c>
      <c r="I917" s="1">
        <v>17</v>
      </c>
      <c r="J917" s="1">
        <v>22</v>
      </c>
      <c r="K917" s="1">
        <v>0</v>
      </c>
      <c r="L917" s="1">
        <v>6</v>
      </c>
      <c r="M917" s="1">
        <v>47</v>
      </c>
      <c r="N917" s="1">
        <v>0</v>
      </c>
      <c r="O917" s="1">
        <v>28</v>
      </c>
      <c r="P917" s="1">
        <v>348</v>
      </c>
      <c r="Q917" s="1">
        <v>513</v>
      </c>
      <c r="R917" s="1">
        <f t="shared" si="14"/>
        <v>570</v>
      </c>
    </row>
    <row r="918" spans="1:18" x14ac:dyDescent="0.35">
      <c r="A918" s="2">
        <v>908</v>
      </c>
      <c r="D918" s="1" t="s">
        <v>8</v>
      </c>
      <c r="E918" s="1">
        <v>53</v>
      </c>
      <c r="F918" s="1">
        <v>39</v>
      </c>
      <c r="G918" s="1">
        <v>24</v>
      </c>
      <c r="H918" s="1">
        <v>0</v>
      </c>
      <c r="I918" s="1">
        <v>11</v>
      </c>
      <c r="J918" s="1">
        <v>11</v>
      </c>
      <c r="K918" s="1">
        <v>6</v>
      </c>
      <c r="L918" s="1">
        <v>3</v>
      </c>
      <c r="M918" s="1">
        <v>72</v>
      </c>
      <c r="N918" s="1">
        <v>0</v>
      </c>
      <c r="O918" s="1">
        <v>58</v>
      </c>
      <c r="P918" s="1">
        <v>421</v>
      </c>
      <c r="Q918" s="1">
        <v>634</v>
      </c>
      <c r="R918" s="1">
        <f t="shared" si="14"/>
        <v>698</v>
      </c>
    </row>
    <row r="919" spans="1:18" x14ac:dyDescent="0.35">
      <c r="A919" s="2">
        <v>909</v>
      </c>
      <c r="D919" s="1" t="s">
        <v>4</v>
      </c>
      <c r="E919" s="1">
        <v>89</v>
      </c>
      <c r="F919" s="1">
        <v>82</v>
      </c>
      <c r="G919" s="1">
        <v>44</v>
      </c>
      <c r="H919" s="1">
        <v>0</v>
      </c>
      <c r="I919" s="1">
        <v>35</v>
      </c>
      <c r="J919" s="1">
        <v>32</v>
      </c>
      <c r="K919" s="1">
        <v>6</v>
      </c>
      <c r="L919" s="1">
        <v>6</v>
      </c>
      <c r="M919" s="1">
        <v>119</v>
      </c>
      <c r="N919" s="1">
        <v>5</v>
      </c>
      <c r="O919" s="1">
        <v>86</v>
      </c>
      <c r="P919" s="1">
        <v>769</v>
      </c>
      <c r="Q919" s="1">
        <v>1148</v>
      </c>
      <c r="R919" s="1">
        <f t="shared" si="14"/>
        <v>1273</v>
      </c>
    </row>
    <row r="920" spans="1:18" x14ac:dyDescent="0.35">
      <c r="A920" s="2">
        <v>910</v>
      </c>
      <c r="C920" s="1" t="s">
        <v>11</v>
      </c>
      <c r="D920" s="1" t="s">
        <v>7</v>
      </c>
      <c r="E920" s="1">
        <v>125</v>
      </c>
      <c r="F920" s="1">
        <v>49</v>
      </c>
      <c r="G920" s="1">
        <v>73</v>
      </c>
      <c r="H920" s="1">
        <v>11</v>
      </c>
      <c r="I920" s="1">
        <v>67</v>
      </c>
      <c r="J920" s="1">
        <v>139</v>
      </c>
      <c r="K920" s="1">
        <v>8</v>
      </c>
      <c r="L920" s="1">
        <v>25</v>
      </c>
      <c r="M920" s="1">
        <v>33</v>
      </c>
      <c r="N920" s="1">
        <v>26</v>
      </c>
      <c r="O920" s="1">
        <v>76</v>
      </c>
      <c r="P920" s="1">
        <v>240</v>
      </c>
      <c r="Q920" s="1">
        <v>637</v>
      </c>
      <c r="R920" s="1">
        <f t="shared" si="14"/>
        <v>872</v>
      </c>
    </row>
    <row r="921" spans="1:18" x14ac:dyDescent="0.35">
      <c r="A921" s="2">
        <v>911</v>
      </c>
      <c r="D921" s="1" t="s">
        <v>8</v>
      </c>
      <c r="E921" s="1">
        <v>220</v>
      </c>
      <c r="F921" s="1">
        <v>82</v>
      </c>
      <c r="G921" s="1">
        <v>75</v>
      </c>
      <c r="H921" s="1">
        <v>15</v>
      </c>
      <c r="I921" s="1">
        <v>31</v>
      </c>
      <c r="J921" s="1">
        <v>78</v>
      </c>
      <c r="K921" s="1">
        <v>18</v>
      </c>
      <c r="L921" s="1">
        <v>37</v>
      </c>
      <c r="M921" s="1">
        <v>60</v>
      </c>
      <c r="N921" s="1">
        <v>17</v>
      </c>
      <c r="O921" s="1">
        <v>83</v>
      </c>
      <c r="P921" s="1">
        <v>284</v>
      </c>
      <c r="Q921" s="1">
        <v>713</v>
      </c>
      <c r="R921" s="1">
        <f t="shared" si="14"/>
        <v>1000</v>
      </c>
    </row>
    <row r="922" spans="1:18" x14ac:dyDescent="0.35">
      <c r="A922" s="2">
        <v>912</v>
      </c>
      <c r="D922" s="1" t="s">
        <v>4</v>
      </c>
      <c r="E922" s="1">
        <v>339</v>
      </c>
      <c r="F922" s="1">
        <v>125</v>
      </c>
      <c r="G922" s="1">
        <v>148</v>
      </c>
      <c r="H922" s="1">
        <v>24</v>
      </c>
      <c r="I922" s="1">
        <v>100</v>
      </c>
      <c r="J922" s="1">
        <v>217</v>
      </c>
      <c r="K922" s="1">
        <v>24</v>
      </c>
      <c r="L922" s="1">
        <v>67</v>
      </c>
      <c r="M922" s="1">
        <v>93</v>
      </c>
      <c r="N922" s="1">
        <v>44</v>
      </c>
      <c r="O922" s="1">
        <v>157</v>
      </c>
      <c r="P922" s="1">
        <v>525</v>
      </c>
      <c r="Q922" s="1">
        <v>1347</v>
      </c>
      <c r="R922" s="1">
        <f t="shared" si="14"/>
        <v>1863</v>
      </c>
    </row>
    <row r="923" spans="1:18" x14ac:dyDescent="0.35">
      <c r="A923" s="2">
        <v>913</v>
      </c>
      <c r="C923" s="1" t="s">
        <v>4</v>
      </c>
      <c r="D923" s="1" t="s">
        <v>7</v>
      </c>
      <c r="E923" s="1">
        <v>156</v>
      </c>
      <c r="F923" s="1">
        <v>119</v>
      </c>
      <c r="G923" s="1">
        <v>93</v>
      </c>
      <c r="H923" s="1">
        <v>15</v>
      </c>
      <c r="I923" s="1">
        <v>89</v>
      </c>
      <c r="J923" s="1">
        <v>162</v>
      </c>
      <c r="K923" s="1">
        <v>8</v>
      </c>
      <c r="L923" s="1">
        <v>31</v>
      </c>
      <c r="M923" s="1">
        <v>95</v>
      </c>
      <c r="N923" s="1">
        <v>29</v>
      </c>
      <c r="O923" s="1">
        <v>114</v>
      </c>
      <c r="P923" s="1">
        <v>800</v>
      </c>
      <c r="Q923" s="1">
        <v>1403</v>
      </c>
      <c r="R923" s="1">
        <f t="shared" si="14"/>
        <v>1711</v>
      </c>
    </row>
    <row r="924" spans="1:18" x14ac:dyDescent="0.35">
      <c r="A924" s="2">
        <v>914</v>
      </c>
      <c r="D924" s="1" t="s">
        <v>8</v>
      </c>
      <c r="E924" s="1">
        <v>270</v>
      </c>
      <c r="F924" s="1">
        <v>137</v>
      </c>
      <c r="G924" s="1">
        <v>100</v>
      </c>
      <c r="H924" s="1">
        <v>18</v>
      </c>
      <c r="I924" s="1">
        <v>43</v>
      </c>
      <c r="J924" s="1">
        <v>86</v>
      </c>
      <c r="K924" s="1">
        <v>25</v>
      </c>
      <c r="L924" s="1">
        <v>43</v>
      </c>
      <c r="M924" s="1">
        <v>152</v>
      </c>
      <c r="N924" s="1">
        <v>17</v>
      </c>
      <c r="O924" s="1">
        <v>153</v>
      </c>
      <c r="P924" s="1">
        <v>908</v>
      </c>
      <c r="Q924" s="1">
        <v>1585</v>
      </c>
      <c r="R924" s="1">
        <f t="shared" si="14"/>
        <v>1952</v>
      </c>
    </row>
    <row r="925" spans="1:18" x14ac:dyDescent="0.35">
      <c r="A925" s="2">
        <v>915</v>
      </c>
      <c r="D925" s="1" t="s">
        <v>4</v>
      </c>
      <c r="E925" s="1">
        <v>425</v>
      </c>
      <c r="F925" s="1">
        <v>251</v>
      </c>
      <c r="G925" s="1">
        <v>191</v>
      </c>
      <c r="H925" s="1">
        <v>26</v>
      </c>
      <c r="I925" s="1">
        <v>132</v>
      </c>
      <c r="J925" s="1">
        <v>248</v>
      </c>
      <c r="K925" s="1">
        <v>27</v>
      </c>
      <c r="L925" s="1">
        <v>70</v>
      </c>
      <c r="M925" s="1">
        <v>249</v>
      </c>
      <c r="N925" s="1">
        <v>50</v>
      </c>
      <c r="O925" s="1">
        <v>263</v>
      </c>
      <c r="P925" s="1">
        <v>1703</v>
      </c>
      <c r="Q925" s="1">
        <v>2985</v>
      </c>
      <c r="R925" s="1">
        <f t="shared" si="14"/>
        <v>3635</v>
      </c>
    </row>
    <row r="926" spans="1:18" x14ac:dyDescent="0.35">
      <c r="A926" s="2">
        <v>916</v>
      </c>
      <c r="B926" s="1" t="s">
        <v>72</v>
      </c>
      <c r="C926" s="1" t="s">
        <v>6</v>
      </c>
      <c r="D926" s="1" t="s">
        <v>7</v>
      </c>
      <c r="E926" s="1">
        <v>8</v>
      </c>
      <c r="F926" s="1">
        <v>225</v>
      </c>
      <c r="G926" s="1">
        <v>4</v>
      </c>
      <c r="H926" s="1">
        <v>0</v>
      </c>
      <c r="I926" s="1">
        <v>5</v>
      </c>
      <c r="J926" s="1">
        <v>8</v>
      </c>
      <c r="K926" s="1">
        <v>3</v>
      </c>
      <c r="L926" s="1">
        <v>5</v>
      </c>
      <c r="M926" s="1">
        <v>81</v>
      </c>
      <c r="N926" s="1">
        <v>0</v>
      </c>
      <c r="O926" s="1">
        <v>119</v>
      </c>
      <c r="P926" s="1">
        <v>2048</v>
      </c>
      <c r="Q926" s="1">
        <v>2435</v>
      </c>
      <c r="R926" s="1">
        <f t="shared" si="14"/>
        <v>2506</v>
      </c>
    </row>
    <row r="927" spans="1:18" x14ac:dyDescent="0.35">
      <c r="A927" s="2">
        <v>917</v>
      </c>
      <c r="D927" s="1" t="s">
        <v>8</v>
      </c>
      <c r="E927" s="1">
        <v>3</v>
      </c>
      <c r="F927" s="1">
        <v>153</v>
      </c>
      <c r="G927" s="1">
        <v>4</v>
      </c>
      <c r="H927" s="1">
        <v>0</v>
      </c>
      <c r="I927" s="1">
        <v>6</v>
      </c>
      <c r="J927" s="1">
        <v>0</v>
      </c>
      <c r="K927" s="1">
        <v>3</v>
      </c>
      <c r="L927" s="1">
        <v>4</v>
      </c>
      <c r="M927" s="1">
        <v>55</v>
      </c>
      <c r="N927" s="1">
        <v>0</v>
      </c>
      <c r="O927" s="1">
        <v>69</v>
      </c>
      <c r="P927" s="1">
        <v>1925</v>
      </c>
      <c r="Q927" s="1">
        <v>2190</v>
      </c>
      <c r="R927" s="1">
        <f t="shared" si="14"/>
        <v>2222</v>
      </c>
    </row>
    <row r="928" spans="1:18" x14ac:dyDescent="0.35">
      <c r="A928" s="2">
        <v>918</v>
      </c>
      <c r="D928" s="1" t="s">
        <v>4</v>
      </c>
      <c r="E928" s="1">
        <v>11</v>
      </c>
      <c r="F928" s="1">
        <v>382</v>
      </c>
      <c r="G928" s="1">
        <v>3</v>
      </c>
      <c r="H928" s="1">
        <v>0</v>
      </c>
      <c r="I928" s="1">
        <v>13</v>
      </c>
      <c r="J928" s="1">
        <v>9</v>
      </c>
      <c r="K928" s="1">
        <v>3</v>
      </c>
      <c r="L928" s="1">
        <v>3</v>
      </c>
      <c r="M928" s="1">
        <v>129</v>
      </c>
      <c r="N928" s="1">
        <v>0</v>
      </c>
      <c r="O928" s="1">
        <v>192</v>
      </c>
      <c r="P928" s="1">
        <v>3975</v>
      </c>
      <c r="Q928" s="1">
        <v>4622</v>
      </c>
      <c r="R928" s="1">
        <f t="shared" si="14"/>
        <v>4720</v>
      </c>
    </row>
    <row r="929" spans="1:18" x14ac:dyDescent="0.35">
      <c r="A929" s="2">
        <v>919</v>
      </c>
      <c r="C929" s="1" t="s">
        <v>9</v>
      </c>
      <c r="D929" s="1" t="s">
        <v>7</v>
      </c>
      <c r="E929" s="1">
        <v>7</v>
      </c>
      <c r="F929" s="1">
        <v>131</v>
      </c>
      <c r="G929" s="1">
        <v>3</v>
      </c>
      <c r="H929" s="1">
        <v>0</v>
      </c>
      <c r="I929" s="1">
        <v>3</v>
      </c>
      <c r="J929" s="1">
        <v>3</v>
      </c>
      <c r="K929" s="1">
        <v>3</v>
      </c>
      <c r="L929" s="1">
        <v>0</v>
      </c>
      <c r="M929" s="1">
        <v>120</v>
      </c>
      <c r="N929" s="1">
        <v>0</v>
      </c>
      <c r="O929" s="1">
        <v>63</v>
      </c>
      <c r="P929" s="1">
        <v>1053</v>
      </c>
      <c r="Q929" s="1">
        <v>1337</v>
      </c>
      <c r="R929" s="1">
        <f t="shared" si="14"/>
        <v>1386</v>
      </c>
    </row>
    <row r="930" spans="1:18" x14ac:dyDescent="0.35">
      <c r="A930" s="2">
        <v>920</v>
      </c>
      <c r="D930" s="1" t="s">
        <v>8</v>
      </c>
      <c r="E930" s="1">
        <v>10</v>
      </c>
      <c r="F930" s="1">
        <v>121</v>
      </c>
      <c r="G930" s="1">
        <v>0</v>
      </c>
      <c r="H930" s="1">
        <v>0</v>
      </c>
      <c r="I930" s="1">
        <v>5</v>
      </c>
      <c r="J930" s="1">
        <v>0</v>
      </c>
      <c r="K930" s="1">
        <v>3</v>
      </c>
      <c r="L930" s="1">
        <v>3</v>
      </c>
      <c r="M930" s="1">
        <v>193</v>
      </c>
      <c r="N930" s="1">
        <v>0</v>
      </c>
      <c r="O930" s="1">
        <v>80</v>
      </c>
      <c r="P930" s="1">
        <v>865</v>
      </c>
      <c r="Q930" s="1">
        <v>1213</v>
      </c>
      <c r="R930" s="1">
        <f t="shared" si="14"/>
        <v>1280</v>
      </c>
    </row>
    <row r="931" spans="1:18" x14ac:dyDescent="0.35">
      <c r="A931" s="2">
        <v>921</v>
      </c>
      <c r="D931" s="1" t="s">
        <v>4</v>
      </c>
      <c r="E931" s="1">
        <v>19</v>
      </c>
      <c r="F931" s="1">
        <v>254</v>
      </c>
      <c r="G931" s="1">
        <v>4</v>
      </c>
      <c r="H931" s="1">
        <v>0</v>
      </c>
      <c r="I931" s="1">
        <v>14</v>
      </c>
      <c r="J931" s="1">
        <v>3</v>
      </c>
      <c r="K931" s="1">
        <v>6</v>
      </c>
      <c r="L931" s="1">
        <v>3</v>
      </c>
      <c r="M931" s="1">
        <v>315</v>
      </c>
      <c r="N931" s="1">
        <v>0</v>
      </c>
      <c r="O931" s="1">
        <v>150</v>
      </c>
      <c r="P931" s="1">
        <v>1920</v>
      </c>
      <c r="Q931" s="1">
        <v>2551</v>
      </c>
      <c r="R931" s="1">
        <f t="shared" si="14"/>
        <v>2688</v>
      </c>
    </row>
    <row r="932" spans="1:18" x14ac:dyDescent="0.35">
      <c r="A932" s="2">
        <v>922</v>
      </c>
      <c r="C932" s="1" t="s">
        <v>10</v>
      </c>
      <c r="D932" s="1" t="s">
        <v>7</v>
      </c>
      <c r="E932" s="1">
        <v>512</v>
      </c>
      <c r="F932" s="1">
        <v>552</v>
      </c>
      <c r="G932" s="1">
        <v>160</v>
      </c>
      <c r="H932" s="1">
        <v>0</v>
      </c>
      <c r="I932" s="1">
        <v>307</v>
      </c>
      <c r="J932" s="1">
        <v>296</v>
      </c>
      <c r="K932" s="1">
        <v>55</v>
      </c>
      <c r="L932" s="1">
        <v>126</v>
      </c>
      <c r="M932" s="1">
        <v>675</v>
      </c>
      <c r="N932" s="1">
        <v>57</v>
      </c>
      <c r="O932" s="1">
        <v>531</v>
      </c>
      <c r="P932" s="1">
        <v>4078</v>
      </c>
      <c r="Q932" s="1">
        <v>6359</v>
      </c>
      <c r="R932" s="1">
        <f t="shared" si="14"/>
        <v>7349</v>
      </c>
    </row>
    <row r="933" spans="1:18" x14ac:dyDescent="0.35">
      <c r="A933" s="2">
        <v>923</v>
      </c>
      <c r="D933" s="1" t="s">
        <v>8</v>
      </c>
      <c r="E933" s="1">
        <v>853</v>
      </c>
      <c r="F933" s="1">
        <v>824</v>
      </c>
      <c r="G933" s="1">
        <v>216</v>
      </c>
      <c r="H933" s="1">
        <v>6</v>
      </c>
      <c r="I933" s="1">
        <v>268</v>
      </c>
      <c r="J933" s="1">
        <v>139</v>
      </c>
      <c r="K933" s="1">
        <v>39</v>
      </c>
      <c r="L933" s="1">
        <v>126</v>
      </c>
      <c r="M933" s="1">
        <v>1181</v>
      </c>
      <c r="N933" s="1">
        <v>49</v>
      </c>
      <c r="O933" s="1">
        <v>789</v>
      </c>
      <c r="P933" s="1">
        <v>3972</v>
      </c>
      <c r="Q933" s="1">
        <v>6909</v>
      </c>
      <c r="R933" s="1">
        <f t="shared" si="14"/>
        <v>8462</v>
      </c>
    </row>
    <row r="934" spans="1:18" x14ac:dyDescent="0.35">
      <c r="A934" s="2">
        <v>924</v>
      </c>
      <c r="D934" s="1" t="s">
        <v>4</v>
      </c>
      <c r="E934" s="1">
        <v>1361</v>
      </c>
      <c r="F934" s="1">
        <v>1377</v>
      </c>
      <c r="G934" s="1">
        <v>378</v>
      </c>
      <c r="H934" s="1">
        <v>6</v>
      </c>
      <c r="I934" s="1">
        <v>573</v>
      </c>
      <c r="J934" s="1">
        <v>437</v>
      </c>
      <c r="K934" s="1">
        <v>92</v>
      </c>
      <c r="L934" s="1">
        <v>246</v>
      </c>
      <c r="M934" s="1">
        <v>1860</v>
      </c>
      <c r="N934" s="1">
        <v>107</v>
      </c>
      <c r="O934" s="1">
        <v>1322</v>
      </c>
      <c r="P934" s="1">
        <v>8053</v>
      </c>
      <c r="Q934" s="1">
        <v>13263</v>
      </c>
      <c r="R934" s="1">
        <f t="shared" si="14"/>
        <v>15812</v>
      </c>
    </row>
    <row r="935" spans="1:18" x14ac:dyDescent="0.35">
      <c r="A935" s="2">
        <v>925</v>
      </c>
      <c r="C935" s="1" t="s">
        <v>11</v>
      </c>
      <c r="D935" s="1" t="s">
        <v>7</v>
      </c>
      <c r="E935" s="1">
        <v>930</v>
      </c>
      <c r="F935" s="1">
        <v>272</v>
      </c>
      <c r="G935" s="1">
        <v>448</v>
      </c>
      <c r="H935" s="1">
        <v>88</v>
      </c>
      <c r="I935" s="1">
        <v>606</v>
      </c>
      <c r="J935" s="1">
        <v>789</v>
      </c>
      <c r="K935" s="1">
        <v>122</v>
      </c>
      <c r="L935" s="1">
        <v>286</v>
      </c>
      <c r="M935" s="1">
        <v>277</v>
      </c>
      <c r="N935" s="1">
        <v>167</v>
      </c>
      <c r="O935" s="1">
        <v>418</v>
      </c>
      <c r="P935" s="1">
        <v>1219</v>
      </c>
      <c r="Q935" s="1">
        <v>3623</v>
      </c>
      <c r="R935" s="1">
        <f t="shared" si="14"/>
        <v>5622</v>
      </c>
    </row>
    <row r="936" spans="1:18" x14ac:dyDescent="0.35">
      <c r="A936" s="2">
        <v>926</v>
      </c>
      <c r="D936" s="1" t="s">
        <v>8</v>
      </c>
      <c r="E936" s="1">
        <v>1429</v>
      </c>
      <c r="F936" s="1">
        <v>458</v>
      </c>
      <c r="G936" s="1">
        <v>385</v>
      </c>
      <c r="H936" s="1">
        <v>133</v>
      </c>
      <c r="I936" s="1">
        <v>489</v>
      </c>
      <c r="J936" s="1">
        <v>533</v>
      </c>
      <c r="K936" s="1">
        <v>105</v>
      </c>
      <c r="L936" s="1">
        <v>224</v>
      </c>
      <c r="M936" s="1">
        <v>382</v>
      </c>
      <c r="N936" s="1">
        <v>133</v>
      </c>
      <c r="O936" s="1">
        <v>513</v>
      </c>
      <c r="P936" s="1">
        <v>1246</v>
      </c>
      <c r="Q936" s="1">
        <v>3784</v>
      </c>
      <c r="R936" s="1">
        <f t="shared" si="14"/>
        <v>6030</v>
      </c>
    </row>
    <row r="937" spans="1:18" x14ac:dyDescent="0.35">
      <c r="A937" s="2">
        <v>927</v>
      </c>
      <c r="D937" s="1" t="s">
        <v>4</v>
      </c>
      <c r="E937" s="1">
        <v>2358</v>
      </c>
      <c r="F937" s="1">
        <v>730</v>
      </c>
      <c r="G937" s="1">
        <v>835</v>
      </c>
      <c r="H937" s="1">
        <v>220</v>
      </c>
      <c r="I937" s="1">
        <v>1092</v>
      </c>
      <c r="J937" s="1">
        <v>1321</v>
      </c>
      <c r="K937" s="1">
        <v>223</v>
      </c>
      <c r="L937" s="1">
        <v>513</v>
      </c>
      <c r="M937" s="1">
        <v>656</v>
      </c>
      <c r="N937" s="1">
        <v>302</v>
      </c>
      <c r="O937" s="1">
        <v>931</v>
      </c>
      <c r="P937" s="1">
        <v>2460</v>
      </c>
      <c r="Q937" s="1">
        <v>7403</v>
      </c>
      <c r="R937" s="1">
        <f t="shared" si="14"/>
        <v>11641</v>
      </c>
    </row>
    <row r="938" spans="1:18" x14ac:dyDescent="0.35">
      <c r="A938" s="2">
        <v>928</v>
      </c>
      <c r="C938" s="1" t="s">
        <v>4</v>
      </c>
      <c r="D938" s="1" t="s">
        <v>7</v>
      </c>
      <c r="E938" s="1">
        <v>1460</v>
      </c>
      <c r="F938" s="1">
        <v>1185</v>
      </c>
      <c r="G938" s="1">
        <v>616</v>
      </c>
      <c r="H938" s="1">
        <v>88</v>
      </c>
      <c r="I938" s="1">
        <v>917</v>
      </c>
      <c r="J938" s="1">
        <v>1094</v>
      </c>
      <c r="K938" s="1">
        <v>184</v>
      </c>
      <c r="L938" s="1">
        <v>416</v>
      </c>
      <c r="M938" s="1">
        <v>1146</v>
      </c>
      <c r="N938" s="1">
        <v>230</v>
      </c>
      <c r="O938" s="1">
        <v>1128</v>
      </c>
      <c r="P938" s="1">
        <v>8397</v>
      </c>
      <c r="Q938" s="1">
        <v>13755</v>
      </c>
      <c r="R938" s="1">
        <f t="shared" si="14"/>
        <v>16861</v>
      </c>
    </row>
    <row r="939" spans="1:18" x14ac:dyDescent="0.35">
      <c r="A939" s="2">
        <v>929</v>
      </c>
      <c r="D939" s="1" t="s">
        <v>8</v>
      </c>
      <c r="E939" s="1">
        <v>2292</v>
      </c>
      <c r="F939" s="1">
        <v>1559</v>
      </c>
      <c r="G939" s="1">
        <v>605</v>
      </c>
      <c r="H939" s="1">
        <v>136</v>
      </c>
      <c r="I939" s="1">
        <v>772</v>
      </c>
      <c r="J939" s="1">
        <v>678</v>
      </c>
      <c r="K939" s="1">
        <v>148</v>
      </c>
      <c r="L939" s="1">
        <v>351</v>
      </c>
      <c r="M939" s="1">
        <v>1814</v>
      </c>
      <c r="N939" s="1">
        <v>182</v>
      </c>
      <c r="O939" s="1">
        <v>1457</v>
      </c>
      <c r="P939" s="1">
        <v>8012</v>
      </c>
      <c r="Q939" s="1">
        <v>14088</v>
      </c>
      <c r="R939" s="1">
        <f t="shared" si="14"/>
        <v>18006</v>
      </c>
    </row>
    <row r="940" spans="1:18" x14ac:dyDescent="0.35">
      <c r="A940" s="2">
        <v>930</v>
      </c>
      <c r="D940" s="1" t="s">
        <v>4</v>
      </c>
      <c r="E940" s="1">
        <v>3743</v>
      </c>
      <c r="F940" s="1">
        <v>2744</v>
      </c>
      <c r="G940" s="1">
        <v>1224</v>
      </c>
      <c r="H940" s="1">
        <v>223</v>
      </c>
      <c r="I940" s="1">
        <v>1690</v>
      </c>
      <c r="J940" s="1">
        <v>1770</v>
      </c>
      <c r="K940" s="1">
        <v>332</v>
      </c>
      <c r="L940" s="1">
        <v>765</v>
      </c>
      <c r="M940" s="1">
        <v>2961</v>
      </c>
      <c r="N940" s="1">
        <v>411</v>
      </c>
      <c r="O940" s="1">
        <v>2584</v>
      </c>
      <c r="P940" s="1">
        <v>16415</v>
      </c>
      <c r="Q940" s="1">
        <v>27845</v>
      </c>
      <c r="R940" s="1">
        <f t="shared" si="14"/>
        <v>34862</v>
      </c>
    </row>
    <row r="941" spans="1:18" x14ac:dyDescent="0.35">
      <c r="A941" s="2">
        <v>931</v>
      </c>
      <c r="B941" s="1" t="s">
        <v>73</v>
      </c>
      <c r="C941" s="1" t="s">
        <v>6</v>
      </c>
      <c r="D941" s="1" t="s">
        <v>7</v>
      </c>
      <c r="E941" s="1">
        <v>0</v>
      </c>
      <c r="F941" s="1">
        <v>128</v>
      </c>
      <c r="G941" s="1">
        <v>0</v>
      </c>
      <c r="H941" s="1">
        <v>0</v>
      </c>
      <c r="I941" s="1">
        <v>7</v>
      </c>
      <c r="J941" s="1">
        <v>6</v>
      </c>
      <c r="K941" s="1">
        <v>7</v>
      </c>
      <c r="L941" s="1">
        <v>7</v>
      </c>
      <c r="M941" s="1">
        <v>23</v>
      </c>
      <c r="N941" s="1">
        <v>0</v>
      </c>
      <c r="O941" s="1">
        <v>76</v>
      </c>
      <c r="P941" s="1">
        <v>1080</v>
      </c>
      <c r="Q941" s="1">
        <v>1303</v>
      </c>
      <c r="R941" s="1">
        <f t="shared" si="14"/>
        <v>1334</v>
      </c>
    </row>
    <row r="942" spans="1:18" x14ac:dyDescent="0.35">
      <c r="A942" s="2">
        <v>932</v>
      </c>
      <c r="D942" s="1" t="s">
        <v>8</v>
      </c>
      <c r="E942" s="1">
        <v>0</v>
      </c>
      <c r="F942" s="1">
        <v>82</v>
      </c>
      <c r="G942" s="1">
        <v>0</v>
      </c>
      <c r="H942" s="1">
        <v>0</v>
      </c>
      <c r="I942" s="1">
        <v>4</v>
      </c>
      <c r="J942" s="1">
        <v>0</v>
      </c>
      <c r="K942" s="1">
        <v>0</v>
      </c>
      <c r="L942" s="1">
        <v>0</v>
      </c>
      <c r="M942" s="1">
        <v>32</v>
      </c>
      <c r="N942" s="1">
        <v>0</v>
      </c>
      <c r="O942" s="1">
        <v>26</v>
      </c>
      <c r="P942" s="1">
        <v>1108</v>
      </c>
      <c r="Q942" s="1">
        <v>1237</v>
      </c>
      <c r="R942" s="1">
        <f t="shared" si="14"/>
        <v>1252</v>
      </c>
    </row>
    <row r="943" spans="1:18" x14ac:dyDescent="0.35">
      <c r="A943" s="2">
        <v>933</v>
      </c>
      <c r="D943" s="1" t="s">
        <v>4</v>
      </c>
      <c r="E943" s="1">
        <v>0</v>
      </c>
      <c r="F943" s="1">
        <v>208</v>
      </c>
      <c r="G943" s="1">
        <v>0</v>
      </c>
      <c r="H943" s="1">
        <v>0</v>
      </c>
      <c r="I943" s="1">
        <v>4</v>
      </c>
      <c r="J943" s="1">
        <v>3</v>
      </c>
      <c r="K943" s="1">
        <v>7</v>
      </c>
      <c r="L943" s="1">
        <v>8</v>
      </c>
      <c r="M943" s="1">
        <v>53</v>
      </c>
      <c r="N943" s="1">
        <v>0</v>
      </c>
      <c r="O943" s="1">
        <v>101</v>
      </c>
      <c r="P943" s="1">
        <v>2192</v>
      </c>
      <c r="Q943" s="1">
        <v>2543</v>
      </c>
      <c r="R943" s="1">
        <f t="shared" si="14"/>
        <v>2576</v>
      </c>
    </row>
    <row r="944" spans="1:18" x14ac:dyDescent="0.35">
      <c r="A944" s="2">
        <v>934</v>
      </c>
      <c r="C944" s="1" t="s">
        <v>9</v>
      </c>
      <c r="D944" s="1" t="s">
        <v>7</v>
      </c>
      <c r="E944" s="1">
        <v>6</v>
      </c>
      <c r="F944" s="1">
        <v>77</v>
      </c>
      <c r="G944" s="1">
        <v>3</v>
      </c>
      <c r="H944" s="1">
        <v>0</v>
      </c>
      <c r="I944" s="1">
        <v>10</v>
      </c>
      <c r="J944" s="1">
        <v>3</v>
      </c>
      <c r="K944" s="1">
        <v>4</v>
      </c>
      <c r="L944" s="1">
        <v>3</v>
      </c>
      <c r="M944" s="1">
        <v>91</v>
      </c>
      <c r="N944" s="1">
        <v>0</v>
      </c>
      <c r="O944" s="1">
        <v>45</v>
      </c>
      <c r="P944" s="1">
        <v>647</v>
      </c>
      <c r="Q944" s="1">
        <v>836</v>
      </c>
      <c r="R944" s="1">
        <f t="shared" si="14"/>
        <v>889</v>
      </c>
    </row>
    <row r="945" spans="1:18" x14ac:dyDescent="0.35">
      <c r="A945" s="2">
        <v>935</v>
      </c>
      <c r="D945" s="1" t="s">
        <v>8</v>
      </c>
      <c r="E945" s="1">
        <v>7</v>
      </c>
      <c r="F945" s="1">
        <v>95</v>
      </c>
      <c r="G945" s="1">
        <v>3</v>
      </c>
      <c r="H945" s="1">
        <v>0</v>
      </c>
      <c r="I945" s="1">
        <v>3</v>
      </c>
      <c r="J945" s="1">
        <v>0</v>
      </c>
      <c r="K945" s="1">
        <v>0</v>
      </c>
      <c r="L945" s="1">
        <v>0</v>
      </c>
      <c r="M945" s="1">
        <v>148</v>
      </c>
      <c r="N945" s="1">
        <v>0</v>
      </c>
      <c r="O945" s="1">
        <v>51</v>
      </c>
      <c r="P945" s="1">
        <v>495</v>
      </c>
      <c r="Q945" s="1">
        <v>741</v>
      </c>
      <c r="R945" s="1">
        <f t="shared" si="14"/>
        <v>802</v>
      </c>
    </row>
    <row r="946" spans="1:18" x14ac:dyDescent="0.35">
      <c r="A946" s="2">
        <v>936</v>
      </c>
      <c r="D946" s="1" t="s">
        <v>4</v>
      </c>
      <c r="E946" s="1">
        <v>9</v>
      </c>
      <c r="F946" s="1">
        <v>172</v>
      </c>
      <c r="G946" s="1">
        <v>3</v>
      </c>
      <c r="H946" s="1">
        <v>0</v>
      </c>
      <c r="I946" s="1">
        <v>11</v>
      </c>
      <c r="J946" s="1">
        <v>3</v>
      </c>
      <c r="K946" s="1">
        <v>4</v>
      </c>
      <c r="L946" s="1">
        <v>8</v>
      </c>
      <c r="M946" s="1">
        <v>234</v>
      </c>
      <c r="N946" s="1">
        <v>0</v>
      </c>
      <c r="O946" s="1">
        <v>93</v>
      </c>
      <c r="P946" s="1">
        <v>1141</v>
      </c>
      <c r="Q946" s="1">
        <v>1580</v>
      </c>
      <c r="R946" s="1">
        <f t="shared" si="14"/>
        <v>1678</v>
      </c>
    </row>
    <row r="947" spans="1:18" x14ac:dyDescent="0.35">
      <c r="A947" s="2">
        <v>937</v>
      </c>
      <c r="C947" s="1" t="s">
        <v>10</v>
      </c>
      <c r="D947" s="1" t="s">
        <v>7</v>
      </c>
      <c r="E947" s="1">
        <v>267</v>
      </c>
      <c r="F947" s="1">
        <v>292</v>
      </c>
      <c r="G947" s="1">
        <v>87</v>
      </c>
      <c r="H947" s="1">
        <v>8</v>
      </c>
      <c r="I947" s="1">
        <v>184</v>
      </c>
      <c r="J947" s="1">
        <v>143</v>
      </c>
      <c r="K947" s="1">
        <v>37</v>
      </c>
      <c r="L947" s="1">
        <v>44</v>
      </c>
      <c r="M947" s="1">
        <v>398</v>
      </c>
      <c r="N947" s="1">
        <v>25</v>
      </c>
      <c r="O947" s="1">
        <v>287</v>
      </c>
      <c r="P947" s="1">
        <v>2244</v>
      </c>
      <c r="Q947" s="1">
        <v>3465</v>
      </c>
      <c r="R947" s="1">
        <f t="shared" si="14"/>
        <v>4016</v>
      </c>
    </row>
    <row r="948" spans="1:18" x14ac:dyDescent="0.35">
      <c r="A948" s="2">
        <v>938</v>
      </c>
      <c r="D948" s="1" t="s">
        <v>8</v>
      </c>
      <c r="E948" s="1">
        <v>470</v>
      </c>
      <c r="F948" s="1">
        <v>457</v>
      </c>
      <c r="G948" s="1">
        <v>124</v>
      </c>
      <c r="H948" s="1">
        <v>0</v>
      </c>
      <c r="I948" s="1">
        <v>178</v>
      </c>
      <c r="J948" s="1">
        <v>79</v>
      </c>
      <c r="K948" s="1">
        <v>23</v>
      </c>
      <c r="L948" s="1">
        <v>57</v>
      </c>
      <c r="M948" s="1">
        <v>620</v>
      </c>
      <c r="N948" s="1">
        <v>26</v>
      </c>
      <c r="O948" s="1">
        <v>390</v>
      </c>
      <c r="P948" s="1">
        <v>2140</v>
      </c>
      <c r="Q948" s="1">
        <v>3706</v>
      </c>
      <c r="R948" s="1">
        <f t="shared" si="14"/>
        <v>4564</v>
      </c>
    </row>
    <row r="949" spans="1:18" x14ac:dyDescent="0.35">
      <c r="A949" s="2">
        <v>939</v>
      </c>
      <c r="D949" s="1" t="s">
        <v>4</v>
      </c>
      <c r="E949" s="1">
        <v>731</v>
      </c>
      <c r="F949" s="1">
        <v>747</v>
      </c>
      <c r="G949" s="1">
        <v>212</v>
      </c>
      <c r="H949" s="1">
        <v>7</v>
      </c>
      <c r="I949" s="1">
        <v>361</v>
      </c>
      <c r="J949" s="1">
        <v>226</v>
      </c>
      <c r="K949" s="1">
        <v>59</v>
      </c>
      <c r="L949" s="1">
        <v>104</v>
      </c>
      <c r="M949" s="1">
        <v>1017</v>
      </c>
      <c r="N949" s="1">
        <v>49</v>
      </c>
      <c r="O949" s="1">
        <v>676</v>
      </c>
      <c r="P949" s="1">
        <v>4380</v>
      </c>
      <c r="Q949" s="1">
        <v>7170</v>
      </c>
      <c r="R949" s="1">
        <f t="shared" si="14"/>
        <v>8569</v>
      </c>
    </row>
    <row r="950" spans="1:18" x14ac:dyDescent="0.35">
      <c r="A950" s="2">
        <v>940</v>
      </c>
      <c r="C950" s="1" t="s">
        <v>11</v>
      </c>
      <c r="D950" s="1" t="s">
        <v>7</v>
      </c>
      <c r="E950" s="1">
        <v>513</v>
      </c>
      <c r="F950" s="1">
        <v>151</v>
      </c>
      <c r="G950" s="1">
        <v>222</v>
      </c>
      <c r="H950" s="1">
        <v>50</v>
      </c>
      <c r="I950" s="1">
        <v>291</v>
      </c>
      <c r="J950" s="1">
        <v>326</v>
      </c>
      <c r="K950" s="1">
        <v>55</v>
      </c>
      <c r="L950" s="1">
        <v>116</v>
      </c>
      <c r="M950" s="1">
        <v>114</v>
      </c>
      <c r="N950" s="1">
        <v>88</v>
      </c>
      <c r="O950" s="1">
        <v>206</v>
      </c>
      <c r="P950" s="1">
        <v>633</v>
      </c>
      <c r="Q950" s="1">
        <v>1824</v>
      </c>
      <c r="R950" s="1">
        <f t="shared" si="14"/>
        <v>2765</v>
      </c>
    </row>
    <row r="951" spans="1:18" x14ac:dyDescent="0.35">
      <c r="A951" s="2">
        <v>941</v>
      </c>
      <c r="D951" s="1" t="s">
        <v>8</v>
      </c>
      <c r="E951" s="1">
        <v>817</v>
      </c>
      <c r="F951" s="1">
        <v>233</v>
      </c>
      <c r="G951" s="1">
        <v>183</v>
      </c>
      <c r="H951" s="1">
        <v>68</v>
      </c>
      <c r="I951" s="1">
        <v>272</v>
      </c>
      <c r="J951" s="1">
        <v>260</v>
      </c>
      <c r="K951" s="1">
        <v>53</v>
      </c>
      <c r="L951" s="1">
        <v>140</v>
      </c>
      <c r="M951" s="1">
        <v>192</v>
      </c>
      <c r="N951" s="1">
        <v>71</v>
      </c>
      <c r="O951" s="1">
        <v>290</v>
      </c>
      <c r="P951" s="1">
        <v>675</v>
      </c>
      <c r="Q951" s="1">
        <v>2081</v>
      </c>
      <c r="R951" s="1">
        <f t="shared" si="14"/>
        <v>3254</v>
      </c>
    </row>
    <row r="952" spans="1:18" x14ac:dyDescent="0.35">
      <c r="A952" s="2">
        <v>942</v>
      </c>
      <c r="D952" s="1" t="s">
        <v>4</v>
      </c>
      <c r="E952" s="1">
        <v>1327</v>
      </c>
      <c r="F952" s="1">
        <v>387</v>
      </c>
      <c r="G952" s="1">
        <v>411</v>
      </c>
      <c r="H952" s="1">
        <v>124</v>
      </c>
      <c r="I952" s="1">
        <v>567</v>
      </c>
      <c r="J952" s="1">
        <v>585</v>
      </c>
      <c r="K952" s="1">
        <v>107</v>
      </c>
      <c r="L952" s="1">
        <v>256</v>
      </c>
      <c r="M952" s="1">
        <v>307</v>
      </c>
      <c r="N952" s="1">
        <v>156</v>
      </c>
      <c r="O952" s="1">
        <v>490</v>
      </c>
      <c r="P952" s="1">
        <v>1301</v>
      </c>
      <c r="Q952" s="1">
        <v>3902</v>
      </c>
      <c r="R952" s="1">
        <f t="shared" si="14"/>
        <v>6018</v>
      </c>
    </row>
    <row r="953" spans="1:18" x14ac:dyDescent="0.35">
      <c r="A953" s="2">
        <v>943</v>
      </c>
      <c r="C953" s="1" t="s">
        <v>4</v>
      </c>
      <c r="D953" s="1" t="s">
        <v>7</v>
      </c>
      <c r="E953" s="1">
        <v>778</v>
      </c>
      <c r="F953" s="1">
        <v>639</v>
      </c>
      <c r="G953" s="1">
        <v>312</v>
      </c>
      <c r="H953" s="1">
        <v>57</v>
      </c>
      <c r="I953" s="1">
        <v>491</v>
      </c>
      <c r="J953" s="1">
        <v>471</v>
      </c>
      <c r="K953" s="1">
        <v>96</v>
      </c>
      <c r="L953" s="1">
        <v>167</v>
      </c>
      <c r="M953" s="1">
        <v>622</v>
      </c>
      <c r="N953" s="1">
        <v>111</v>
      </c>
      <c r="O953" s="1">
        <v>612</v>
      </c>
      <c r="P953" s="1">
        <v>4598</v>
      </c>
      <c r="Q953" s="1">
        <v>7426</v>
      </c>
      <c r="R953" s="1">
        <f t="shared" si="14"/>
        <v>8954</v>
      </c>
    </row>
    <row r="954" spans="1:18" x14ac:dyDescent="0.35">
      <c r="A954" s="2">
        <v>944</v>
      </c>
      <c r="D954" s="1" t="s">
        <v>8</v>
      </c>
      <c r="E954" s="1">
        <v>1294</v>
      </c>
      <c r="F954" s="1">
        <v>870</v>
      </c>
      <c r="G954" s="1">
        <v>311</v>
      </c>
      <c r="H954" s="1">
        <v>69</v>
      </c>
      <c r="I954" s="1">
        <v>449</v>
      </c>
      <c r="J954" s="1">
        <v>341</v>
      </c>
      <c r="K954" s="1">
        <v>71</v>
      </c>
      <c r="L954" s="1">
        <v>203</v>
      </c>
      <c r="M954" s="1">
        <v>993</v>
      </c>
      <c r="N954" s="1">
        <v>93</v>
      </c>
      <c r="O954" s="1">
        <v>751</v>
      </c>
      <c r="P954" s="1">
        <v>4422</v>
      </c>
      <c r="Q954" s="1">
        <v>7767</v>
      </c>
      <c r="R954" s="1">
        <f t="shared" si="14"/>
        <v>9867</v>
      </c>
    </row>
    <row r="955" spans="1:18" x14ac:dyDescent="0.35">
      <c r="A955" s="2">
        <v>945</v>
      </c>
      <c r="D955" s="1" t="s">
        <v>4</v>
      </c>
      <c r="E955" s="1">
        <v>2066</v>
      </c>
      <c r="F955" s="1">
        <v>1516</v>
      </c>
      <c r="G955" s="1">
        <v>629</v>
      </c>
      <c r="H955" s="1">
        <v>129</v>
      </c>
      <c r="I955" s="1">
        <v>942</v>
      </c>
      <c r="J955" s="1">
        <v>817</v>
      </c>
      <c r="K955" s="1">
        <v>173</v>
      </c>
      <c r="L955" s="1">
        <v>372</v>
      </c>
      <c r="M955" s="1">
        <v>1614</v>
      </c>
      <c r="N955" s="1">
        <v>209</v>
      </c>
      <c r="O955" s="1">
        <v>1367</v>
      </c>
      <c r="P955" s="1">
        <v>9015</v>
      </c>
      <c r="Q955" s="1">
        <v>15191</v>
      </c>
      <c r="R955" s="1">
        <f t="shared" si="14"/>
        <v>18849</v>
      </c>
    </row>
    <row r="956" spans="1:18" x14ac:dyDescent="0.35">
      <c r="A956" s="2">
        <v>946</v>
      </c>
      <c r="B956" s="1" t="s">
        <v>74</v>
      </c>
      <c r="C956" s="1" t="s">
        <v>6</v>
      </c>
      <c r="D956" s="1" t="s">
        <v>7</v>
      </c>
      <c r="E956" s="1">
        <v>4</v>
      </c>
      <c r="F956" s="1">
        <v>316</v>
      </c>
      <c r="G956" s="1">
        <v>5</v>
      </c>
      <c r="H956" s="1">
        <v>0</v>
      </c>
      <c r="I956" s="1">
        <v>9</v>
      </c>
      <c r="J956" s="1">
        <v>4</v>
      </c>
      <c r="K956" s="1">
        <v>9</v>
      </c>
      <c r="L956" s="1">
        <v>0</v>
      </c>
      <c r="M956" s="1">
        <v>71</v>
      </c>
      <c r="N956" s="1">
        <v>0</v>
      </c>
      <c r="O956" s="1">
        <v>213</v>
      </c>
      <c r="P956" s="1">
        <v>5109</v>
      </c>
      <c r="Q956" s="1">
        <v>5697</v>
      </c>
      <c r="R956" s="1">
        <f t="shared" si="14"/>
        <v>5740</v>
      </c>
    </row>
    <row r="957" spans="1:18" x14ac:dyDescent="0.35">
      <c r="A957" s="2">
        <v>947</v>
      </c>
      <c r="D957" s="1" t="s">
        <v>8</v>
      </c>
      <c r="E957" s="1">
        <v>5</v>
      </c>
      <c r="F957" s="1">
        <v>219</v>
      </c>
      <c r="G957" s="1">
        <v>3</v>
      </c>
      <c r="H957" s="1">
        <v>0</v>
      </c>
      <c r="I957" s="1">
        <v>4</v>
      </c>
      <c r="J957" s="1">
        <v>7</v>
      </c>
      <c r="K957" s="1">
        <v>8</v>
      </c>
      <c r="L957" s="1">
        <v>6</v>
      </c>
      <c r="M957" s="1">
        <v>70</v>
      </c>
      <c r="N957" s="1">
        <v>0</v>
      </c>
      <c r="O957" s="1">
        <v>155</v>
      </c>
      <c r="P957" s="1">
        <v>5088</v>
      </c>
      <c r="Q957" s="1">
        <v>5525</v>
      </c>
      <c r="R957" s="1">
        <f t="shared" si="14"/>
        <v>5565</v>
      </c>
    </row>
    <row r="958" spans="1:18" x14ac:dyDescent="0.35">
      <c r="A958" s="2">
        <v>948</v>
      </c>
      <c r="D958" s="1" t="s">
        <v>4</v>
      </c>
      <c r="E958" s="1">
        <v>7</v>
      </c>
      <c r="F958" s="1">
        <v>536</v>
      </c>
      <c r="G958" s="1">
        <v>13</v>
      </c>
      <c r="H958" s="1">
        <v>0</v>
      </c>
      <c r="I958" s="1">
        <v>7</v>
      </c>
      <c r="J958" s="1">
        <v>11</v>
      </c>
      <c r="K958" s="1">
        <v>11</v>
      </c>
      <c r="L958" s="1">
        <v>6</v>
      </c>
      <c r="M958" s="1">
        <v>145</v>
      </c>
      <c r="N958" s="1">
        <v>5</v>
      </c>
      <c r="O958" s="1">
        <v>370</v>
      </c>
      <c r="P958" s="1">
        <v>10198</v>
      </c>
      <c r="Q958" s="1">
        <v>11220</v>
      </c>
      <c r="R958" s="1">
        <f t="shared" si="14"/>
        <v>11309</v>
      </c>
    </row>
    <row r="959" spans="1:18" x14ac:dyDescent="0.35">
      <c r="A959" s="2">
        <v>949</v>
      </c>
      <c r="C959" s="1" t="s">
        <v>9</v>
      </c>
      <c r="D959" s="1" t="s">
        <v>7</v>
      </c>
      <c r="E959" s="1">
        <v>20</v>
      </c>
      <c r="F959" s="1">
        <v>459</v>
      </c>
      <c r="G959" s="1">
        <v>13</v>
      </c>
      <c r="H959" s="1">
        <v>0</v>
      </c>
      <c r="I959" s="1">
        <v>21</v>
      </c>
      <c r="J959" s="1">
        <v>14</v>
      </c>
      <c r="K959" s="1">
        <v>6</v>
      </c>
      <c r="L959" s="1">
        <v>10</v>
      </c>
      <c r="M959" s="1">
        <v>413</v>
      </c>
      <c r="N959" s="1">
        <v>3</v>
      </c>
      <c r="O959" s="1">
        <v>239</v>
      </c>
      <c r="P959" s="1">
        <v>4460</v>
      </c>
      <c r="Q959" s="1">
        <v>5503</v>
      </c>
      <c r="R959" s="1">
        <f t="shared" si="14"/>
        <v>5658</v>
      </c>
    </row>
    <row r="960" spans="1:18" x14ac:dyDescent="0.35">
      <c r="A960" s="2">
        <v>950</v>
      </c>
      <c r="D960" s="1" t="s">
        <v>8</v>
      </c>
      <c r="E960" s="1">
        <v>25</v>
      </c>
      <c r="F960" s="1">
        <v>587</v>
      </c>
      <c r="G960" s="1">
        <v>16</v>
      </c>
      <c r="H960" s="1">
        <v>0</v>
      </c>
      <c r="I960" s="1">
        <v>18</v>
      </c>
      <c r="J960" s="1">
        <v>12</v>
      </c>
      <c r="K960" s="1">
        <v>0</v>
      </c>
      <c r="L960" s="1">
        <v>3</v>
      </c>
      <c r="M960" s="1">
        <v>1106</v>
      </c>
      <c r="N960" s="1">
        <v>7</v>
      </c>
      <c r="O960" s="1">
        <v>404</v>
      </c>
      <c r="P960" s="1">
        <v>4673</v>
      </c>
      <c r="Q960" s="1">
        <v>6422</v>
      </c>
      <c r="R960" s="1">
        <f t="shared" si="14"/>
        <v>6851</v>
      </c>
    </row>
    <row r="961" spans="1:18" x14ac:dyDescent="0.35">
      <c r="A961" s="2">
        <v>951</v>
      </c>
      <c r="D961" s="1" t="s">
        <v>4</v>
      </c>
      <c r="E961" s="1">
        <v>40</v>
      </c>
      <c r="F961" s="1">
        <v>1046</v>
      </c>
      <c r="G961" s="1">
        <v>28</v>
      </c>
      <c r="H961" s="1">
        <v>0</v>
      </c>
      <c r="I961" s="1">
        <v>39</v>
      </c>
      <c r="J961" s="1">
        <v>22</v>
      </c>
      <c r="K961" s="1">
        <v>9</v>
      </c>
      <c r="L961" s="1">
        <v>7</v>
      </c>
      <c r="M961" s="1">
        <v>1523</v>
      </c>
      <c r="N961" s="1">
        <v>11</v>
      </c>
      <c r="O961" s="1">
        <v>648</v>
      </c>
      <c r="P961" s="1">
        <v>9131</v>
      </c>
      <c r="Q961" s="1">
        <v>11929</v>
      </c>
      <c r="R961" s="1">
        <f t="shared" si="14"/>
        <v>12504</v>
      </c>
    </row>
    <row r="962" spans="1:18" x14ac:dyDescent="0.35">
      <c r="A962" s="2">
        <v>952</v>
      </c>
      <c r="C962" s="1" t="s">
        <v>10</v>
      </c>
      <c r="D962" s="1" t="s">
        <v>7</v>
      </c>
      <c r="E962" s="1">
        <v>722</v>
      </c>
      <c r="F962" s="1">
        <v>2445</v>
      </c>
      <c r="G962" s="1">
        <v>479</v>
      </c>
      <c r="H962" s="1">
        <v>9</v>
      </c>
      <c r="I962" s="1">
        <v>667</v>
      </c>
      <c r="J962" s="1">
        <v>512</v>
      </c>
      <c r="K962" s="1">
        <v>125</v>
      </c>
      <c r="L962" s="1">
        <v>116</v>
      </c>
      <c r="M962" s="1">
        <v>2399</v>
      </c>
      <c r="N962" s="1">
        <v>82</v>
      </c>
      <c r="O962" s="1">
        <v>1747</v>
      </c>
      <c r="P962" s="1">
        <v>20650</v>
      </c>
      <c r="Q962" s="1">
        <v>28027</v>
      </c>
      <c r="R962" s="1">
        <f t="shared" si="14"/>
        <v>29953</v>
      </c>
    </row>
    <row r="963" spans="1:18" x14ac:dyDescent="0.35">
      <c r="A963" s="2">
        <v>953</v>
      </c>
      <c r="D963" s="1" t="s">
        <v>8</v>
      </c>
      <c r="E963" s="1">
        <v>1190</v>
      </c>
      <c r="F963" s="1">
        <v>2643</v>
      </c>
      <c r="G963" s="1">
        <v>659</v>
      </c>
      <c r="H963" s="1">
        <v>10</v>
      </c>
      <c r="I963" s="1">
        <v>428</v>
      </c>
      <c r="J963" s="1">
        <v>197</v>
      </c>
      <c r="K963" s="1">
        <v>87</v>
      </c>
      <c r="L963" s="1">
        <v>107</v>
      </c>
      <c r="M963" s="1">
        <v>3669</v>
      </c>
      <c r="N963" s="1">
        <v>64</v>
      </c>
      <c r="O963" s="1">
        <v>2478</v>
      </c>
      <c r="P963" s="1">
        <v>21068</v>
      </c>
      <c r="Q963" s="1">
        <v>29823</v>
      </c>
      <c r="R963" s="1">
        <f t="shared" si="14"/>
        <v>32600</v>
      </c>
    </row>
    <row r="964" spans="1:18" x14ac:dyDescent="0.35">
      <c r="A964" s="2">
        <v>954</v>
      </c>
      <c r="D964" s="1" t="s">
        <v>4</v>
      </c>
      <c r="E964" s="1">
        <v>1906</v>
      </c>
      <c r="F964" s="1">
        <v>5083</v>
      </c>
      <c r="G964" s="1">
        <v>1138</v>
      </c>
      <c r="H964" s="1">
        <v>25</v>
      </c>
      <c r="I964" s="1">
        <v>1092</v>
      </c>
      <c r="J964" s="1">
        <v>708</v>
      </c>
      <c r="K964" s="1">
        <v>209</v>
      </c>
      <c r="L964" s="1">
        <v>221</v>
      </c>
      <c r="M964" s="1">
        <v>6068</v>
      </c>
      <c r="N964" s="1">
        <v>147</v>
      </c>
      <c r="O964" s="1">
        <v>4223</v>
      </c>
      <c r="P964" s="1">
        <v>41719</v>
      </c>
      <c r="Q964" s="1">
        <v>57846</v>
      </c>
      <c r="R964" s="1">
        <f t="shared" si="14"/>
        <v>62539</v>
      </c>
    </row>
    <row r="965" spans="1:18" x14ac:dyDescent="0.35">
      <c r="A965" s="2">
        <v>955</v>
      </c>
      <c r="C965" s="1" t="s">
        <v>11</v>
      </c>
      <c r="D965" s="1" t="s">
        <v>7</v>
      </c>
      <c r="E965" s="1">
        <v>1260</v>
      </c>
      <c r="F965" s="1">
        <v>520</v>
      </c>
      <c r="G965" s="1">
        <v>943</v>
      </c>
      <c r="H965" s="1">
        <v>238</v>
      </c>
      <c r="I965" s="1">
        <v>929</v>
      </c>
      <c r="J965" s="1">
        <v>1494</v>
      </c>
      <c r="K965" s="1">
        <v>250</v>
      </c>
      <c r="L965" s="1">
        <v>336</v>
      </c>
      <c r="M965" s="1">
        <v>411</v>
      </c>
      <c r="N965" s="1">
        <v>295</v>
      </c>
      <c r="O965" s="1">
        <v>919</v>
      </c>
      <c r="P965" s="1">
        <v>2754</v>
      </c>
      <c r="Q965" s="1">
        <v>7167</v>
      </c>
      <c r="R965" s="1">
        <f t="shared" si="14"/>
        <v>10349</v>
      </c>
    </row>
    <row r="966" spans="1:18" x14ac:dyDescent="0.35">
      <c r="A966" s="2">
        <v>956</v>
      </c>
      <c r="D966" s="1" t="s">
        <v>8</v>
      </c>
      <c r="E966" s="1">
        <v>2889</v>
      </c>
      <c r="F966" s="1">
        <v>814</v>
      </c>
      <c r="G966" s="1">
        <v>947</v>
      </c>
      <c r="H966" s="1">
        <v>417</v>
      </c>
      <c r="I966" s="1">
        <v>744</v>
      </c>
      <c r="J966" s="1">
        <v>987</v>
      </c>
      <c r="K966" s="1">
        <v>197</v>
      </c>
      <c r="L966" s="1">
        <v>375</v>
      </c>
      <c r="M966" s="1">
        <v>745</v>
      </c>
      <c r="N966" s="1">
        <v>237</v>
      </c>
      <c r="O966" s="1">
        <v>1409</v>
      </c>
      <c r="P966" s="1">
        <v>3494</v>
      </c>
      <c r="Q966" s="1">
        <v>9253</v>
      </c>
      <c r="R966" s="1">
        <f t="shared" si="14"/>
        <v>13255</v>
      </c>
    </row>
    <row r="967" spans="1:18" x14ac:dyDescent="0.35">
      <c r="A967" s="2">
        <v>957</v>
      </c>
      <c r="D967" s="1" t="s">
        <v>4</v>
      </c>
      <c r="E967" s="1">
        <v>4149</v>
      </c>
      <c r="F967" s="1">
        <v>1332</v>
      </c>
      <c r="G967" s="1">
        <v>1892</v>
      </c>
      <c r="H967" s="1">
        <v>656</v>
      </c>
      <c r="I967" s="1">
        <v>1672</v>
      </c>
      <c r="J967" s="1">
        <v>2482</v>
      </c>
      <c r="K967" s="1">
        <v>444</v>
      </c>
      <c r="L967" s="1">
        <v>707</v>
      </c>
      <c r="M967" s="1">
        <v>1156</v>
      </c>
      <c r="N967" s="1">
        <v>529</v>
      </c>
      <c r="O967" s="1">
        <v>2326</v>
      </c>
      <c r="P967" s="1">
        <v>6253</v>
      </c>
      <c r="Q967" s="1">
        <v>16418</v>
      </c>
      <c r="R967" s="1">
        <f t="shared" si="14"/>
        <v>23598</v>
      </c>
    </row>
    <row r="968" spans="1:18" x14ac:dyDescent="0.35">
      <c r="A968" s="2">
        <v>958</v>
      </c>
      <c r="C968" s="1" t="s">
        <v>4</v>
      </c>
      <c r="D968" s="1" t="s">
        <v>7</v>
      </c>
      <c r="E968" s="1">
        <v>2000</v>
      </c>
      <c r="F968" s="1">
        <v>3734</v>
      </c>
      <c r="G968" s="1">
        <v>1445</v>
      </c>
      <c r="H968" s="1">
        <v>253</v>
      </c>
      <c r="I968" s="1">
        <v>1626</v>
      </c>
      <c r="J968" s="1">
        <v>2024</v>
      </c>
      <c r="K968" s="1">
        <v>383</v>
      </c>
      <c r="L968" s="1">
        <v>454</v>
      </c>
      <c r="M968" s="1">
        <v>3298</v>
      </c>
      <c r="N968" s="1">
        <v>387</v>
      </c>
      <c r="O968" s="1">
        <v>3117</v>
      </c>
      <c r="P968" s="1">
        <v>32979</v>
      </c>
      <c r="Q968" s="1">
        <v>46391</v>
      </c>
      <c r="R968" s="1">
        <f t="shared" si="14"/>
        <v>51700</v>
      </c>
    </row>
    <row r="969" spans="1:18" x14ac:dyDescent="0.35">
      <c r="A969" s="2">
        <v>959</v>
      </c>
      <c r="D969" s="1" t="s">
        <v>8</v>
      </c>
      <c r="E969" s="1">
        <v>4111</v>
      </c>
      <c r="F969" s="1">
        <v>4269</v>
      </c>
      <c r="G969" s="1">
        <v>1625</v>
      </c>
      <c r="H969" s="1">
        <v>423</v>
      </c>
      <c r="I969" s="1">
        <v>1190</v>
      </c>
      <c r="J969" s="1">
        <v>1205</v>
      </c>
      <c r="K969" s="1">
        <v>291</v>
      </c>
      <c r="L969" s="1">
        <v>485</v>
      </c>
      <c r="M969" s="1">
        <v>5590</v>
      </c>
      <c r="N969" s="1">
        <v>303</v>
      </c>
      <c r="O969" s="1">
        <v>4450</v>
      </c>
      <c r="P969" s="1">
        <v>34323</v>
      </c>
      <c r="Q969" s="1">
        <v>51024</v>
      </c>
      <c r="R969" s="1">
        <f t="shared" si="14"/>
        <v>58265</v>
      </c>
    </row>
    <row r="970" spans="1:18" x14ac:dyDescent="0.35">
      <c r="A970" s="2">
        <v>960</v>
      </c>
      <c r="D970" s="1" t="s">
        <v>4</v>
      </c>
      <c r="E970" s="1">
        <v>6109</v>
      </c>
      <c r="F970" s="1">
        <v>8002</v>
      </c>
      <c r="G970" s="1">
        <v>3071</v>
      </c>
      <c r="H970" s="1">
        <v>675</v>
      </c>
      <c r="I970" s="1">
        <v>2816</v>
      </c>
      <c r="J970" s="1">
        <v>3226</v>
      </c>
      <c r="K970" s="1">
        <v>676</v>
      </c>
      <c r="L970" s="1">
        <v>943</v>
      </c>
      <c r="M970" s="1">
        <v>8888</v>
      </c>
      <c r="N970" s="1">
        <v>690</v>
      </c>
      <c r="O970" s="1">
        <v>7566</v>
      </c>
      <c r="P970" s="1">
        <v>67305</v>
      </c>
      <c r="Q970" s="1">
        <v>97410</v>
      </c>
      <c r="R970" s="1">
        <f t="shared" si="14"/>
        <v>109967</v>
      </c>
    </row>
    <row r="971" spans="1:18" x14ac:dyDescent="0.35">
      <c r="A971" s="2">
        <v>961</v>
      </c>
      <c r="B971" s="1" t="s">
        <v>75</v>
      </c>
      <c r="C971" s="1" t="s">
        <v>6</v>
      </c>
      <c r="D971" s="1" t="s">
        <v>7</v>
      </c>
      <c r="E971" s="1">
        <v>0</v>
      </c>
      <c r="F971" s="1">
        <v>61</v>
      </c>
      <c r="G971" s="1">
        <v>0</v>
      </c>
      <c r="H971" s="1">
        <v>0</v>
      </c>
      <c r="I971" s="1">
        <v>0</v>
      </c>
      <c r="J971" s="1">
        <v>6</v>
      </c>
      <c r="K971" s="1">
        <v>0</v>
      </c>
      <c r="L971" s="1">
        <v>4</v>
      </c>
      <c r="M971" s="1">
        <v>15</v>
      </c>
      <c r="N971" s="1">
        <v>0</v>
      </c>
      <c r="O971" s="1">
        <v>34</v>
      </c>
      <c r="P971" s="1">
        <v>654</v>
      </c>
      <c r="Q971" s="1">
        <v>753</v>
      </c>
      <c r="R971" s="1">
        <f t="shared" si="14"/>
        <v>774</v>
      </c>
    </row>
    <row r="972" spans="1:18" x14ac:dyDescent="0.35">
      <c r="A972" s="2">
        <v>962</v>
      </c>
      <c r="D972" s="1" t="s">
        <v>8</v>
      </c>
      <c r="E972" s="1">
        <v>0</v>
      </c>
      <c r="F972" s="1">
        <v>39</v>
      </c>
      <c r="G972" s="1">
        <v>3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15</v>
      </c>
      <c r="N972" s="1">
        <v>0</v>
      </c>
      <c r="O972" s="1">
        <v>15</v>
      </c>
      <c r="P972" s="1">
        <v>612</v>
      </c>
      <c r="Q972" s="1">
        <v>679</v>
      </c>
      <c r="R972" s="1">
        <f t="shared" ref="R972:R1035" si="15">SUM(E972:P972)</f>
        <v>684</v>
      </c>
    </row>
    <row r="973" spans="1:18" x14ac:dyDescent="0.35">
      <c r="A973" s="2">
        <v>963</v>
      </c>
      <c r="D973" s="1" t="s">
        <v>4</v>
      </c>
      <c r="E973" s="1">
        <v>0</v>
      </c>
      <c r="F973" s="1">
        <v>102</v>
      </c>
      <c r="G973" s="1">
        <v>3</v>
      </c>
      <c r="H973" s="1">
        <v>0</v>
      </c>
      <c r="I973" s="1">
        <v>0</v>
      </c>
      <c r="J973" s="1">
        <v>4</v>
      </c>
      <c r="K973" s="1">
        <v>3</v>
      </c>
      <c r="L973" s="1">
        <v>4</v>
      </c>
      <c r="M973" s="1">
        <v>30</v>
      </c>
      <c r="N973" s="1">
        <v>0</v>
      </c>
      <c r="O973" s="1">
        <v>46</v>
      </c>
      <c r="P973" s="1">
        <v>1265</v>
      </c>
      <c r="Q973" s="1">
        <v>1435</v>
      </c>
      <c r="R973" s="1">
        <f t="shared" si="15"/>
        <v>1457</v>
      </c>
    </row>
    <row r="974" spans="1:18" x14ac:dyDescent="0.35">
      <c r="A974" s="2">
        <v>964</v>
      </c>
      <c r="C974" s="1" t="s">
        <v>9</v>
      </c>
      <c r="D974" s="1" t="s">
        <v>7</v>
      </c>
      <c r="E974" s="1">
        <v>0</v>
      </c>
      <c r="F974" s="1">
        <v>35</v>
      </c>
      <c r="G974" s="1">
        <v>3</v>
      </c>
      <c r="H974" s="1">
        <v>0</v>
      </c>
      <c r="I974" s="1">
        <v>3</v>
      </c>
      <c r="J974" s="1">
        <v>3</v>
      </c>
      <c r="K974" s="1">
        <v>0</v>
      </c>
      <c r="L974" s="1">
        <v>0</v>
      </c>
      <c r="M974" s="1">
        <v>39</v>
      </c>
      <c r="N974" s="1">
        <v>0</v>
      </c>
      <c r="O974" s="1">
        <v>21</v>
      </c>
      <c r="P974" s="1">
        <v>357</v>
      </c>
      <c r="Q974" s="1">
        <v>435</v>
      </c>
      <c r="R974" s="1">
        <f t="shared" si="15"/>
        <v>461</v>
      </c>
    </row>
    <row r="975" spans="1:18" x14ac:dyDescent="0.35">
      <c r="A975" s="2">
        <v>965</v>
      </c>
      <c r="D975" s="1" t="s">
        <v>8</v>
      </c>
      <c r="E975" s="1">
        <v>0</v>
      </c>
      <c r="F975" s="1">
        <v>27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52</v>
      </c>
      <c r="N975" s="1">
        <v>0</v>
      </c>
      <c r="O975" s="1">
        <v>19</v>
      </c>
      <c r="P975" s="1">
        <v>285</v>
      </c>
      <c r="Q975" s="1">
        <v>376</v>
      </c>
      <c r="R975" s="1">
        <f t="shared" si="15"/>
        <v>383</v>
      </c>
    </row>
    <row r="976" spans="1:18" x14ac:dyDescent="0.35">
      <c r="A976" s="2">
        <v>966</v>
      </c>
      <c r="D976" s="1" t="s">
        <v>4</v>
      </c>
      <c r="E976" s="1">
        <v>0</v>
      </c>
      <c r="F976" s="1">
        <v>66</v>
      </c>
      <c r="G976" s="1">
        <v>3</v>
      </c>
      <c r="H976" s="1">
        <v>0</v>
      </c>
      <c r="I976" s="1">
        <v>3</v>
      </c>
      <c r="J976" s="1">
        <v>3</v>
      </c>
      <c r="K976" s="1">
        <v>0</v>
      </c>
      <c r="L976" s="1">
        <v>0</v>
      </c>
      <c r="M976" s="1">
        <v>91</v>
      </c>
      <c r="N976" s="1">
        <v>0</v>
      </c>
      <c r="O976" s="1">
        <v>42</v>
      </c>
      <c r="P976" s="1">
        <v>643</v>
      </c>
      <c r="Q976" s="1">
        <v>813</v>
      </c>
      <c r="R976" s="1">
        <f t="shared" si="15"/>
        <v>851</v>
      </c>
    </row>
    <row r="977" spans="1:18" x14ac:dyDescent="0.35">
      <c r="A977" s="2">
        <v>967</v>
      </c>
      <c r="C977" s="1" t="s">
        <v>10</v>
      </c>
      <c r="D977" s="1" t="s">
        <v>7</v>
      </c>
      <c r="E977" s="1">
        <v>198</v>
      </c>
      <c r="F977" s="1">
        <v>181</v>
      </c>
      <c r="G977" s="1">
        <v>82</v>
      </c>
      <c r="H977" s="1">
        <v>4</v>
      </c>
      <c r="I977" s="1">
        <v>131</v>
      </c>
      <c r="J977" s="1">
        <v>115</v>
      </c>
      <c r="K977" s="1">
        <v>20</v>
      </c>
      <c r="L977" s="1">
        <v>41</v>
      </c>
      <c r="M977" s="1">
        <v>261</v>
      </c>
      <c r="N977" s="1">
        <v>18</v>
      </c>
      <c r="O977" s="1">
        <v>203</v>
      </c>
      <c r="P977" s="1">
        <v>1385</v>
      </c>
      <c r="Q977" s="1">
        <v>2225</v>
      </c>
      <c r="R977" s="1">
        <f t="shared" si="15"/>
        <v>2639</v>
      </c>
    </row>
    <row r="978" spans="1:18" x14ac:dyDescent="0.35">
      <c r="A978" s="2">
        <v>968</v>
      </c>
      <c r="D978" s="1" t="s">
        <v>8</v>
      </c>
      <c r="E978" s="1">
        <v>301</v>
      </c>
      <c r="F978" s="1">
        <v>301</v>
      </c>
      <c r="G978" s="1">
        <v>86</v>
      </c>
      <c r="H978" s="1">
        <v>0</v>
      </c>
      <c r="I978" s="1">
        <v>96</v>
      </c>
      <c r="J978" s="1">
        <v>60</v>
      </c>
      <c r="K978" s="1">
        <v>26</v>
      </c>
      <c r="L978" s="1">
        <v>55</v>
      </c>
      <c r="M978" s="1">
        <v>411</v>
      </c>
      <c r="N978" s="1">
        <v>21</v>
      </c>
      <c r="O978" s="1">
        <v>290</v>
      </c>
      <c r="P978" s="1">
        <v>1449</v>
      </c>
      <c r="Q978" s="1">
        <v>2511</v>
      </c>
      <c r="R978" s="1">
        <f t="shared" si="15"/>
        <v>3096</v>
      </c>
    </row>
    <row r="979" spans="1:18" x14ac:dyDescent="0.35">
      <c r="A979" s="2">
        <v>969</v>
      </c>
      <c r="D979" s="1" t="s">
        <v>4</v>
      </c>
      <c r="E979" s="1">
        <v>506</v>
      </c>
      <c r="F979" s="1">
        <v>473</v>
      </c>
      <c r="G979" s="1">
        <v>165</v>
      </c>
      <c r="H979" s="1">
        <v>7</v>
      </c>
      <c r="I979" s="1">
        <v>226</v>
      </c>
      <c r="J979" s="1">
        <v>172</v>
      </c>
      <c r="K979" s="1">
        <v>45</v>
      </c>
      <c r="L979" s="1">
        <v>92</v>
      </c>
      <c r="M979" s="1">
        <v>679</v>
      </c>
      <c r="N979" s="1">
        <v>33</v>
      </c>
      <c r="O979" s="1">
        <v>493</v>
      </c>
      <c r="P979" s="1">
        <v>2837</v>
      </c>
      <c r="Q979" s="1">
        <v>4736</v>
      </c>
      <c r="R979" s="1">
        <f t="shared" si="15"/>
        <v>5728</v>
      </c>
    </row>
    <row r="980" spans="1:18" x14ac:dyDescent="0.35">
      <c r="A980" s="2">
        <v>970</v>
      </c>
      <c r="C980" s="1" t="s">
        <v>11</v>
      </c>
      <c r="D980" s="1" t="s">
        <v>7</v>
      </c>
      <c r="E980" s="1">
        <v>436</v>
      </c>
      <c r="F980" s="1">
        <v>148</v>
      </c>
      <c r="G980" s="1">
        <v>216</v>
      </c>
      <c r="H980" s="1">
        <v>48</v>
      </c>
      <c r="I980" s="1">
        <v>227</v>
      </c>
      <c r="J980" s="1">
        <v>335</v>
      </c>
      <c r="K980" s="1">
        <v>61</v>
      </c>
      <c r="L980" s="1">
        <v>133</v>
      </c>
      <c r="M980" s="1">
        <v>146</v>
      </c>
      <c r="N980" s="1">
        <v>81</v>
      </c>
      <c r="O980" s="1">
        <v>173</v>
      </c>
      <c r="P980" s="1">
        <v>568</v>
      </c>
      <c r="Q980" s="1">
        <v>1618</v>
      </c>
      <c r="R980" s="1">
        <f t="shared" si="15"/>
        <v>2572</v>
      </c>
    </row>
    <row r="981" spans="1:18" x14ac:dyDescent="0.35">
      <c r="A981" s="2">
        <v>971</v>
      </c>
      <c r="D981" s="1" t="s">
        <v>8</v>
      </c>
      <c r="E981" s="1">
        <v>649</v>
      </c>
      <c r="F981" s="1">
        <v>202</v>
      </c>
      <c r="G981" s="1">
        <v>166</v>
      </c>
      <c r="H981" s="1">
        <v>69</v>
      </c>
      <c r="I981" s="1">
        <v>183</v>
      </c>
      <c r="J981" s="1">
        <v>238</v>
      </c>
      <c r="K981" s="1">
        <v>53</v>
      </c>
      <c r="L981" s="1">
        <v>98</v>
      </c>
      <c r="M981" s="1">
        <v>163</v>
      </c>
      <c r="N981" s="1">
        <v>50</v>
      </c>
      <c r="O981" s="1">
        <v>191</v>
      </c>
      <c r="P981" s="1">
        <v>493</v>
      </c>
      <c r="Q981" s="1">
        <v>1570</v>
      </c>
      <c r="R981" s="1">
        <f t="shared" si="15"/>
        <v>2555</v>
      </c>
    </row>
    <row r="982" spans="1:18" x14ac:dyDescent="0.35">
      <c r="A982" s="2">
        <v>972</v>
      </c>
      <c r="D982" s="1" t="s">
        <v>4</v>
      </c>
      <c r="E982" s="1">
        <v>1086</v>
      </c>
      <c r="F982" s="1">
        <v>352</v>
      </c>
      <c r="G982" s="1">
        <v>384</v>
      </c>
      <c r="H982" s="1">
        <v>117</v>
      </c>
      <c r="I982" s="1">
        <v>409</v>
      </c>
      <c r="J982" s="1">
        <v>582</v>
      </c>
      <c r="K982" s="1">
        <v>115</v>
      </c>
      <c r="L982" s="1">
        <v>233</v>
      </c>
      <c r="M982" s="1">
        <v>310</v>
      </c>
      <c r="N982" s="1">
        <v>135</v>
      </c>
      <c r="O982" s="1">
        <v>359</v>
      </c>
      <c r="P982" s="1">
        <v>1061</v>
      </c>
      <c r="Q982" s="1">
        <v>3190</v>
      </c>
      <c r="R982" s="1">
        <f t="shared" si="15"/>
        <v>5143</v>
      </c>
    </row>
    <row r="983" spans="1:18" x14ac:dyDescent="0.35">
      <c r="A983" s="2">
        <v>973</v>
      </c>
      <c r="C983" s="1" t="s">
        <v>4</v>
      </c>
      <c r="D983" s="1" t="s">
        <v>7</v>
      </c>
      <c r="E983" s="1">
        <v>637</v>
      </c>
      <c r="F983" s="1">
        <v>418</v>
      </c>
      <c r="G983" s="1">
        <v>298</v>
      </c>
      <c r="H983" s="1">
        <v>50</v>
      </c>
      <c r="I983" s="1">
        <v>361</v>
      </c>
      <c r="J983" s="1">
        <v>456</v>
      </c>
      <c r="K983" s="1">
        <v>91</v>
      </c>
      <c r="L983" s="1">
        <v>172</v>
      </c>
      <c r="M983" s="1">
        <v>465</v>
      </c>
      <c r="N983" s="1">
        <v>100</v>
      </c>
      <c r="O983" s="1">
        <v>425</v>
      </c>
      <c r="P983" s="1">
        <v>2966</v>
      </c>
      <c r="Q983" s="1">
        <v>5038</v>
      </c>
      <c r="R983" s="1">
        <f t="shared" si="15"/>
        <v>6439</v>
      </c>
    </row>
    <row r="984" spans="1:18" x14ac:dyDescent="0.35">
      <c r="A984" s="2">
        <v>974</v>
      </c>
      <c r="D984" s="1" t="s">
        <v>8</v>
      </c>
      <c r="E984" s="1">
        <v>951</v>
      </c>
      <c r="F984" s="1">
        <v>571</v>
      </c>
      <c r="G984" s="1">
        <v>253</v>
      </c>
      <c r="H984" s="1">
        <v>71</v>
      </c>
      <c r="I984" s="1">
        <v>279</v>
      </c>
      <c r="J984" s="1">
        <v>300</v>
      </c>
      <c r="K984" s="1">
        <v>76</v>
      </c>
      <c r="L984" s="1">
        <v>148</v>
      </c>
      <c r="M984" s="1">
        <v>641</v>
      </c>
      <c r="N984" s="1">
        <v>73</v>
      </c>
      <c r="O984" s="1">
        <v>515</v>
      </c>
      <c r="P984" s="1">
        <v>2840</v>
      </c>
      <c r="Q984" s="1">
        <v>5136</v>
      </c>
      <c r="R984" s="1">
        <f t="shared" si="15"/>
        <v>6718</v>
      </c>
    </row>
    <row r="985" spans="1:18" x14ac:dyDescent="0.35">
      <c r="A985" s="2">
        <v>975</v>
      </c>
      <c r="D985" s="1" t="s">
        <v>4</v>
      </c>
      <c r="E985" s="1">
        <v>1589</v>
      </c>
      <c r="F985" s="1">
        <v>992</v>
      </c>
      <c r="G985" s="1">
        <v>554</v>
      </c>
      <c r="H985" s="1">
        <v>121</v>
      </c>
      <c r="I985" s="1">
        <v>639</v>
      </c>
      <c r="J985" s="1">
        <v>755</v>
      </c>
      <c r="K985" s="1">
        <v>163</v>
      </c>
      <c r="L985" s="1">
        <v>324</v>
      </c>
      <c r="M985" s="1">
        <v>1105</v>
      </c>
      <c r="N985" s="1">
        <v>175</v>
      </c>
      <c r="O985" s="1">
        <v>945</v>
      </c>
      <c r="P985" s="1">
        <v>5806</v>
      </c>
      <c r="Q985" s="1">
        <v>10176</v>
      </c>
      <c r="R985" s="1">
        <f t="shared" si="15"/>
        <v>13168</v>
      </c>
    </row>
    <row r="986" spans="1:18" x14ac:dyDescent="0.35">
      <c r="A986" s="2">
        <v>976</v>
      </c>
      <c r="B986" s="1" t="s">
        <v>76</v>
      </c>
      <c r="C986" s="1" t="s">
        <v>6</v>
      </c>
      <c r="D986" s="1" t="s">
        <v>7</v>
      </c>
      <c r="E986" s="1">
        <v>3</v>
      </c>
      <c r="F986" s="1">
        <v>280</v>
      </c>
      <c r="G986" s="1">
        <v>0</v>
      </c>
      <c r="H986" s="1">
        <v>0</v>
      </c>
      <c r="I986" s="1">
        <v>0</v>
      </c>
      <c r="J986" s="1">
        <v>4</v>
      </c>
      <c r="K986" s="1">
        <v>5</v>
      </c>
      <c r="L986" s="1">
        <v>6</v>
      </c>
      <c r="M986" s="1">
        <v>69</v>
      </c>
      <c r="N986" s="1">
        <v>0</v>
      </c>
      <c r="O986" s="1">
        <v>139</v>
      </c>
      <c r="P986" s="1">
        <v>3143</v>
      </c>
      <c r="Q986" s="1">
        <v>3591</v>
      </c>
      <c r="R986" s="1">
        <f t="shared" si="15"/>
        <v>3649</v>
      </c>
    </row>
    <row r="987" spans="1:18" x14ac:dyDescent="0.35">
      <c r="A987" s="2">
        <v>977</v>
      </c>
      <c r="D987" s="1" t="s">
        <v>8</v>
      </c>
      <c r="E987" s="1">
        <v>5</v>
      </c>
      <c r="F987" s="1">
        <v>178</v>
      </c>
      <c r="G987" s="1">
        <v>0</v>
      </c>
      <c r="H987" s="1">
        <v>0</v>
      </c>
      <c r="I987" s="1">
        <v>3</v>
      </c>
      <c r="J987" s="1">
        <v>4</v>
      </c>
      <c r="K987" s="1">
        <v>0</v>
      </c>
      <c r="L987" s="1">
        <v>8</v>
      </c>
      <c r="M987" s="1">
        <v>59</v>
      </c>
      <c r="N987" s="1">
        <v>0</v>
      </c>
      <c r="O987" s="1">
        <v>83</v>
      </c>
      <c r="P987" s="1">
        <v>2969</v>
      </c>
      <c r="Q987" s="1">
        <v>3276</v>
      </c>
      <c r="R987" s="1">
        <f t="shared" si="15"/>
        <v>3309</v>
      </c>
    </row>
    <row r="988" spans="1:18" x14ac:dyDescent="0.35">
      <c r="A988" s="2">
        <v>978</v>
      </c>
      <c r="D988" s="1" t="s">
        <v>4</v>
      </c>
      <c r="E988" s="1">
        <v>7</v>
      </c>
      <c r="F988" s="1">
        <v>463</v>
      </c>
      <c r="G988" s="1">
        <v>7</v>
      </c>
      <c r="H988" s="1">
        <v>0</v>
      </c>
      <c r="I988" s="1">
        <v>5</v>
      </c>
      <c r="J988" s="1">
        <v>6</v>
      </c>
      <c r="K988" s="1">
        <v>5</v>
      </c>
      <c r="L988" s="1">
        <v>9</v>
      </c>
      <c r="M988" s="1">
        <v>124</v>
      </c>
      <c r="N988" s="1">
        <v>0</v>
      </c>
      <c r="O988" s="1">
        <v>223</v>
      </c>
      <c r="P988" s="1">
        <v>6107</v>
      </c>
      <c r="Q988" s="1">
        <v>6860</v>
      </c>
      <c r="R988" s="1">
        <f t="shared" si="15"/>
        <v>6956</v>
      </c>
    </row>
    <row r="989" spans="1:18" x14ac:dyDescent="0.35">
      <c r="A989" s="2">
        <v>979</v>
      </c>
      <c r="C989" s="1" t="s">
        <v>9</v>
      </c>
      <c r="D989" s="1" t="s">
        <v>7</v>
      </c>
      <c r="E989" s="1">
        <v>4</v>
      </c>
      <c r="F989" s="1">
        <v>163</v>
      </c>
      <c r="G989" s="1">
        <v>0</v>
      </c>
      <c r="H989" s="1">
        <v>0</v>
      </c>
      <c r="I989" s="1">
        <v>12</v>
      </c>
      <c r="J989" s="1">
        <v>4</v>
      </c>
      <c r="K989" s="1">
        <v>3</v>
      </c>
      <c r="L989" s="1">
        <v>0</v>
      </c>
      <c r="M989" s="1">
        <v>139</v>
      </c>
      <c r="N989" s="1">
        <v>0</v>
      </c>
      <c r="O989" s="1">
        <v>93</v>
      </c>
      <c r="P989" s="1">
        <v>1399</v>
      </c>
      <c r="Q989" s="1">
        <v>1757</v>
      </c>
      <c r="R989" s="1">
        <f t="shared" si="15"/>
        <v>1817</v>
      </c>
    </row>
    <row r="990" spans="1:18" x14ac:dyDescent="0.35">
      <c r="A990" s="2">
        <v>980</v>
      </c>
      <c r="D990" s="1" t="s">
        <v>8</v>
      </c>
      <c r="E990" s="1">
        <v>7</v>
      </c>
      <c r="F990" s="1">
        <v>169</v>
      </c>
      <c r="G990" s="1">
        <v>3</v>
      </c>
      <c r="H990" s="1">
        <v>0</v>
      </c>
      <c r="I990" s="1">
        <v>6</v>
      </c>
      <c r="J990" s="1">
        <v>0</v>
      </c>
      <c r="K990" s="1">
        <v>0</v>
      </c>
      <c r="L990" s="1">
        <v>0</v>
      </c>
      <c r="M990" s="1">
        <v>249</v>
      </c>
      <c r="N990" s="1">
        <v>0</v>
      </c>
      <c r="O990" s="1">
        <v>89</v>
      </c>
      <c r="P990" s="1">
        <v>1137</v>
      </c>
      <c r="Q990" s="1">
        <v>1588</v>
      </c>
      <c r="R990" s="1">
        <f t="shared" si="15"/>
        <v>1660</v>
      </c>
    </row>
    <row r="991" spans="1:18" x14ac:dyDescent="0.35">
      <c r="A991" s="2">
        <v>981</v>
      </c>
      <c r="D991" s="1" t="s">
        <v>4</v>
      </c>
      <c r="E991" s="1">
        <v>12</v>
      </c>
      <c r="F991" s="1">
        <v>328</v>
      </c>
      <c r="G991" s="1">
        <v>9</v>
      </c>
      <c r="H991" s="1">
        <v>0</v>
      </c>
      <c r="I991" s="1">
        <v>26</v>
      </c>
      <c r="J991" s="1">
        <v>3</v>
      </c>
      <c r="K991" s="1">
        <v>3</v>
      </c>
      <c r="L991" s="1">
        <v>0</v>
      </c>
      <c r="M991" s="1">
        <v>386</v>
      </c>
      <c r="N991" s="1">
        <v>0</v>
      </c>
      <c r="O991" s="1">
        <v>182</v>
      </c>
      <c r="P991" s="1">
        <v>2534</v>
      </c>
      <c r="Q991" s="1">
        <v>3347</v>
      </c>
      <c r="R991" s="1">
        <f t="shared" si="15"/>
        <v>3483</v>
      </c>
    </row>
    <row r="992" spans="1:18" x14ac:dyDescent="0.35">
      <c r="A992" s="2">
        <v>982</v>
      </c>
      <c r="C992" s="1" t="s">
        <v>10</v>
      </c>
      <c r="D992" s="1" t="s">
        <v>7</v>
      </c>
      <c r="E992" s="1">
        <v>468</v>
      </c>
      <c r="F992" s="1">
        <v>723</v>
      </c>
      <c r="G992" s="1">
        <v>185</v>
      </c>
      <c r="H992" s="1">
        <v>9</v>
      </c>
      <c r="I992" s="1">
        <v>231</v>
      </c>
      <c r="J992" s="1">
        <v>229</v>
      </c>
      <c r="K992" s="1">
        <v>32</v>
      </c>
      <c r="L992" s="1">
        <v>59</v>
      </c>
      <c r="M992" s="1">
        <v>739</v>
      </c>
      <c r="N992" s="1">
        <v>45</v>
      </c>
      <c r="O992" s="1">
        <v>504</v>
      </c>
      <c r="P992" s="1">
        <v>6012</v>
      </c>
      <c r="Q992" s="1">
        <v>8478</v>
      </c>
      <c r="R992" s="1">
        <f t="shared" si="15"/>
        <v>9236</v>
      </c>
    </row>
    <row r="993" spans="1:18" x14ac:dyDescent="0.35">
      <c r="A993" s="2">
        <v>983</v>
      </c>
      <c r="D993" s="1" t="s">
        <v>8</v>
      </c>
      <c r="E993" s="1">
        <v>653</v>
      </c>
      <c r="F993" s="1">
        <v>920</v>
      </c>
      <c r="G993" s="1">
        <v>290</v>
      </c>
      <c r="H993" s="1">
        <v>8</v>
      </c>
      <c r="I993" s="1">
        <v>130</v>
      </c>
      <c r="J993" s="1">
        <v>85</v>
      </c>
      <c r="K993" s="1">
        <v>45</v>
      </c>
      <c r="L993" s="1">
        <v>66</v>
      </c>
      <c r="M993" s="1">
        <v>1079</v>
      </c>
      <c r="N993" s="1">
        <v>36</v>
      </c>
      <c r="O993" s="1">
        <v>858</v>
      </c>
      <c r="P993" s="1">
        <v>6080</v>
      </c>
      <c r="Q993" s="1">
        <v>9208</v>
      </c>
      <c r="R993" s="1">
        <f t="shared" si="15"/>
        <v>10250</v>
      </c>
    </row>
    <row r="994" spans="1:18" x14ac:dyDescent="0.35">
      <c r="A994" s="2">
        <v>984</v>
      </c>
      <c r="D994" s="1" t="s">
        <v>4</v>
      </c>
      <c r="E994" s="1">
        <v>1123</v>
      </c>
      <c r="F994" s="1">
        <v>1642</v>
      </c>
      <c r="G994" s="1">
        <v>483</v>
      </c>
      <c r="H994" s="1">
        <v>15</v>
      </c>
      <c r="I994" s="1">
        <v>365</v>
      </c>
      <c r="J994" s="1">
        <v>317</v>
      </c>
      <c r="K994" s="1">
        <v>83</v>
      </c>
      <c r="L994" s="1">
        <v>122</v>
      </c>
      <c r="M994" s="1">
        <v>1816</v>
      </c>
      <c r="N994" s="1">
        <v>84</v>
      </c>
      <c r="O994" s="1">
        <v>1363</v>
      </c>
      <c r="P994" s="1">
        <v>12086</v>
      </c>
      <c r="Q994" s="1">
        <v>17682</v>
      </c>
      <c r="R994" s="1">
        <f t="shared" si="15"/>
        <v>19499</v>
      </c>
    </row>
    <row r="995" spans="1:18" x14ac:dyDescent="0.35">
      <c r="A995" s="2">
        <v>985</v>
      </c>
      <c r="C995" s="1" t="s">
        <v>11</v>
      </c>
      <c r="D995" s="1" t="s">
        <v>7</v>
      </c>
      <c r="E995" s="1">
        <v>696</v>
      </c>
      <c r="F995" s="1">
        <v>251</v>
      </c>
      <c r="G995" s="1">
        <v>435</v>
      </c>
      <c r="H995" s="1">
        <v>122</v>
      </c>
      <c r="I995" s="1">
        <v>395</v>
      </c>
      <c r="J995" s="1">
        <v>669</v>
      </c>
      <c r="K995" s="1">
        <v>94</v>
      </c>
      <c r="L995" s="1">
        <v>152</v>
      </c>
      <c r="M995" s="1">
        <v>204</v>
      </c>
      <c r="N995" s="1">
        <v>150</v>
      </c>
      <c r="O995" s="1">
        <v>422</v>
      </c>
      <c r="P995" s="1">
        <v>1239</v>
      </c>
      <c r="Q995" s="1">
        <v>3307</v>
      </c>
      <c r="R995" s="1">
        <f t="shared" si="15"/>
        <v>4829</v>
      </c>
    </row>
    <row r="996" spans="1:18" x14ac:dyDescent="0.35">
      <c r="A996" s="2">
        <v>986</v>
      </c>
      <c r="D996" s="1" t="s">
        <v>8</v>
      </c>
      <c r="E996" s="1">
        <v>1112</v>
      </c>
      <c r="F996" s="1">
        <v>380</v>
      </c>
      <c r="G996" s="1">
        <v>350</v>
      </c>
      <c r="H996" s="1">
        <v>166</v>
      </c>
      <c r="I996" s="1">
        <v>312</v>
      </c>
      <c r="J996" s="1">
        <v>392</v>
      </c>
      <c r="K996" s="1">
        <v>87</v>
      </c>
      <c r="L996" s="1">
        <v>163</v>
      </c>
      <c r="M996" s="1">
        <v>310</v>
      </c>
      <c r="N996" s="1">
        <v>85</v>
      </c>
      <c r="O996" s="1">
        <v>521</v>
      </c>
      <c r="P996" s="1">
        <v>1297</v>
      </c>
      <c r="Q996" s="1">
        <v>3517</v>
      </c>
      <c r="R996" s="1">
        <f t="shared" si="15"/>
        <v>5175</v>
      </c>
    </row>
    <row r="997" spans="1:18" x14ac:dyDescent="0.35">
      <c r="A997" s="2">
        <v>987</v>
      </c>
      <c r="D997" s="1" t="s">
        <v>4</v>
      </c>
      <c r="E997" s="1">
        <v>1807</v>
      </c>
      <c r="F997" s="1">
        <v>629</v>
      </c>
      <c r="G997" s="1">
        <v>786</v>
      </c>
      <c r="H997" s="1">
        <v>292</v>
      </c>
      <c r="I997" s="1">
        <v>711</v>
      </c>
      <c r="J997" s="1">
        <v>1064</v>
      </c>
      <c r="K997" s="1">
        <v>180</v>
      </c>
      <c r="L997" s="1">
        <v>318</v>
      </c>
      <c r="M997" s="1">
        <v>510</v>
      </c>
      <c r="N997" s="1">
        <v>235</v>
      </c>
      <c r="O997" s="1">
        <v>941</v>
      </c>
      <c r="P997" s="1">
        <v>2532</v>
      </c>
      <c r="Q997" s="1">
        <v>6822</v>
      </c>
      <c r="R997" s="1">
        <f t="shared" si="15"/>
        <v>10005</v>
      </c>
    </row>
    <row r="998" spans="1:18" x14ac:dyDescent="0.35">
      <c r="A998" s="2">
        <v>988</v>
      </c>
      <c r="C998" s="1" t="s">
        <v>4</v>
      </c>
      <c r="D998" s="1" t="s">
        <v>7</v>
      </c>
      <c r="E998" s="1">
        <v>1172</v>
      </c>
      <c r="F998" s="1">
        <v>1418</v>
      </c>
      <c r="G998" s="1">
        <v>628</v>
      </c>
      <c r="H998" s="1">
        <v>133</v>
      </c>
      <c r="I998" s="1">
        <v>641</v>
      </c>
      <c r="J998" s="1">
        <v>912</v>
      </c>
      <c r="K998" s="1">
        <v>136</v>
      </c>
      <c r="L998" s="1">
        <v>215</v>
      </c>
      <c r="M998" s="1">
        <v>1145</v>
      </c>
      <c r="N998" s="1">
        <v>198</v>
      </c>
      <c r="O998" s="1">
        <v>1164</v>
      </c>
      <c r="P998" s="1">
        <v>11782</v>
      </c>
      <c r="Q998" s="1">
        <v>17134</v>
      </c>
      <c r="R998" s="1">
        <f t="shared" si="15"/>
        <v>19544</v>
      </c>
    </row>
    <row r="999" spans="1:18" x14ac:dyDescent="0.35">
      <c r="A999" s="2">
        <v>989</v>
      </c>
      <c r="D999" s="1" t="s">
        <v>8</v>
      </c>
      <c r="E999" s="1">
        <v>1775</v>
      </c>
      <c r="F999" s="1">
        <v>1644</v>
      </c>
      <c r="G999" s="1">
        <v>648</v>
      </c>
      <c r="H999" s="1">
        <v>177</v>
      </c>
      <c r="I999" s="1">
        <v>456</v>
      </c>
      <c r="J999" s="1">
        <v>481</v>
      </c>
      <c r="K999" s="1">
        <v>134</v>
      </c>
      <c r="L999" s="1">
        <v>235</v>
      </c>
      <c r="M999" s="1">
        <v>1695</v>
      </c>
      <c r="N999" s="1">
        <v>121</v>
      </c>
      <c r="O999" s="1">
        <v>1553</v>
      </c>
      <c r="P999" s="1">
        <v>11485</v>
      </c>
      <c r="Q999" s="1">
        <v>17580</v>
      </c>
      <c r="R999" s="1">
        <f t="shared" si="15"/>
        <v>20404</v>
      </c>
    </row>
    <row r="1000" spans="1:18" x14ac:dyDescent="0.35">
      <c r="A1000" s="2">
        <v>990</v>
      </c>
      <c r="D1000" s="1" t="s">
        <v>4</v>
      </c>
      <c r="E1000" s="1">
        <v>2949</v>
      </c>
      <c r="F1000" s="1">
        <v>3064</v>
      </c>
      <c r="G1000" s="1">
        <v>1281</v>
      </c>
      <c r="H1000" s="1">
        <v>309</v>
      </c>
      <c r="I1000" s="1">
        <v>1097</v>
      </c>
      <c r="J1000" s="1">
        <v>1396</v>
      </c>
      <c r="K1000" s="1">
        <v>271</v>
      </c>
      <c r="L1000" s="1">
        <v>450</v>
      </c>
      <c r="M1000" s="1">
        <v>2843</v>
      </c>
      <c r="N1000" s="1">
        <v>315</v>
      </c>
      <c r="O1000" s="1">
        <v>2712</v>
      </c>
      <c r="P1000" s="1">
        <v>23266</v>
      </c>
      <c r="Q1000" s="1">
        <v>34716</v>
      </c>
      <c r="R1000" s="1">
        <f t="shared" si="15"/>
        <v>39953</v>
      </c>
    </row>
    <row r="1001" spans="1:18" x14ac:dyDescent="0.35">
      <c r="A1001" s="2">
        <v>991</v>
      </c>
      <c r="B1001" s="1" t="s">
        <v>77</v>
      </c>
      <c r="C1001" s="1" t="s">
        <v>6</v>
      </c>
      <c r="D1001" s="1" t="s">
        <v>7</v>
      </c>
      <c r="E1001" s="1">
        <v>0</v>
      </c>
      <c r="F1001" s="1">
        <v>202</v>
      </c>
      <c r="G1001" s="1">
        <v>4</v>
      </c>
      <c r="H1001" s="1">
        <v>0</v>
      </c>
      <c r="I1001" s="1">
        <v>0</v>
      </c>
      <c r="J1001" s="1">
        <v>0</v>
      </c>
      <c r="K1001" s="1">
        <v>6</v>
      </c>
      <c r="L1001" s="1">
        <v>3</v>
      </c>
      <c r="M1001" s="1">
        <v>45</v>
      </c>
      <c r="N1001" s="1">
        <v>0</v>
      </c>
      <c r="O1001" s="1">
        <v>81</v>
      </c>
      <c r="P1001" s="1">
        <v>1444</v>
      </c>
      <c r="Q1001" s="1">
        <v>1749</v>
      </c>
      <c r="R1001" s="1">
        <f t="shared" si="15"/>
        <v>1785</v>
      </c>
    </row>
    <row r="1002" spans="1:18" x14ac:dyDescent="0.35">
      <c r="A1002" s="2">
        <v>992</v>
      </c>
      <c r="D1002" s="1" t="s">
        <v>8</v>
      </c>
      <c r="E1002" s="1">
        <v>5</v>
      </c>
      <c r="F1002" s="1">
        <v>124</v>
      </c>
      <c r="G1002" s="1">
        <v>0</v>
      </c>
      <c r="H1002" s="1">
        <v>0</v>
      </c>
      <c r="I1002" s="1">
        <v>6</v>
      </c>
      <c r="J1002" s="1">
        <v>3</v>
      </c>
      <c r="K1002" s="1">
        <v>0</v>
      </c>
      <c r="L1002" s="1">
        <v>3</v>
      </c>
      <c r="M1002" s="1">
        <v>31</v>
      </c>
      <c r="N1002" s="1">
        <v>0</v>
      </c>
      <c r="O1002" s="1">
        <v>57</v>
      </c>
      <c r="P1002" s="1">
        <v>1473</v>
      </c>
      <c r="Q1002" s="1">
        <v>1677</v>
      </c>
      <c r="R1002" s="1">
        <f t="shared" si="15"/>
        <v>1702</v>
      </c>
    </row>
    <row r="1003" spans="1:18" x14ac:dyDescent="0.35">
      <c r="A1003" s="2">
        <v>993</v>
      </c>
      <c r="D1003" s="1" t="s">
        <v>4</v>
      </c>
      <c r="E1003" s="1">
        <v>5</v>
      </c>
      <c r="F1003" s="1">
        <v>329</v>
      </c>
      <c r="G1003" s="1">
        <v>7</v>
      </c>
      <c r="H1003" s="1">
        <v>0</v>
      </c>
      <c r="I1003" s="1">
        <v>7</v>
      </c>
      <c r="J1003" s="1">
        <v>8</v>
      </c>
      <c r="K1003" s="1">
        <v>5</v>
      </c>
      <c r="L1003" s="1">
        <v>8</v>
      </c>
      <c r="M1003" s="1">
        <v>84</v>
      </c>
      <c r="N1003" s="1">
        <v>0</v>
      </c>
      <c r="O1003" s="1">
        <v>135</v>
      </c>
      <c r="P1003" s="1">
        <v>2919</v>
      </c>
      <c r="Q1003" s="1">
        <v>3435</v>
      </c>
      <c r="R1003" s="1">
        <f t="shared" si="15"/>
        <v>3507</v>
      </c>
    </row>
    <row r="1004" spans="1:18" x14ac:dyDescent="0.35">
      <c r="A1004" s="2">
        <v>994</v>
      </c>
      <c r="C1004" s="1" t="s">
        <v>9</v>
      </c>
      <c r="D1004" s="1" t="s">
        <v>7</v>
      </c>
      <c r="E1004" s="1">
        <v>5</v>
      </c>
      <c r="F1004" s="1">
        <v>125</v>
      </c>
      <c r="G1004" s="1">
        <v>0</v>
      </c>
      <c r="H1004" s="1">
        <v>0</v>
      </c>
      <c r="I1004" s="1">
        <v>10</v>
      </c>
      <c r="J1004" s="1">
        <v>10</v>
      </c>
      <c r="K1004" s="1">
        <v>3</v>
      </c>
      <c r="L1004" s="1">
        <v>6</v>
      </c>
      <c r="M1004" s="1">
        <v>72</v>
      </c>
      <c r="N1004" s="1">
        <v>0</v>
      </c>
      <c r="O1004" s="1">
        <v>52</v>
      </c>
      <c r="P1004" s="1">
        <v>839</v>
      </c>
      <c r="Q1004" s="1">
        <v>1065</v>
      </c>
      <c r="R1004" s="1">
        <f t="shared" si="15"/>
        <v>1122</v>
      </c>
    </row>
    <row r="1005" spans="1:18" x14ac:dyDescent="0.35">
      <c r="A1005" s="2">
        <v>995</v>
      </c>
      <c r="D1005" s="1" t="s">
        <v>8</v>
      </c>
      <c r="E1005" s="1">
        <v>6</v>
      </c>
      <c r="F1005" s="1">
        <v>120</v>
      </c>
      <c r="G1005" s="1">
        <v>0</v>
      </c>
      <c r="H1005" s="1">
        <v>0</v>
      </c>
      <c r="I1005" s="1">
        <v>7</v>
      </c>
      <c r="J1005" s="1">
        <v>6</v>
      </c>
      <c r="K1005" s="1">
        <v>3</v>
      </c>
      <c r="L1005" s="1">
        <v>0</v>
      </c>
      <c r="M1005" s="1">
        <v>127</v>
      </c>
      <c r="N1005" s="1">
        <v>0</v>
      </c>
      <c r="O1005" s="1">
        <v>46</v>
      </c>
      <c r="P1005" s="1">
        <v>691</v>
      </c>
      <c r="Q1005" s="1">
        <v>953</v>
      </c>
      <c r="R1005" s="1">
        <f t="shared" si="15"/>
        <v>1006</v>
      </c>
    </row>
    <row r="1006" spans="1:18" x14ac:dyDescent="0.35">
      <c r="A1006" s="2">
        <v>996</v>
      </c>
      <c r="D1006" s="1" t="s">
        <v>4</v>
      </c>
      <c r="E1006" s="1">
        <v>10</v>
      </c>
      <c r="F1006" s="1">
        <v>248</v>
      </c>
      <c r="G1006" s="1">
        <v>4</v>
      </c>
      <c r="H1006" s="1">
        <v>0</v>
      </c>
      <c r="I1006" s="1">
        <v>15</v>
      </c>
      <c r="J1006" s="1">
        <v>14</v>
      </c>
      <c r="K1006" s="1">
        <v>6</v>
      </c>
      <c r="L1006" s="1">
        <v>4</v>
      </c>
      <c r="M1006" s="1">
        <v>197</v>
      </c>
      <c r="N1006" s="1">
        <v>0</v>
      </c>
      <c r="O1006" s="1">
        <v>96</v>
      </c>
      <c r="P1006" s="1">
        <v>1525</v>
      </c>
      <c r="Q1006" s="1">
        <v>2019</v>
      </c>
      <c r="R1006" s="1">
        <f t="shared" si="15"/>
        <v>2119</v>
      </c>
    </row>
    <row r="1007" spans="1:18" x14ac:dyDescent="0.35">
      <c r="A1007" s="2">
        <v>997</v>
      </c>
      <c r="C1007" s="1" t="s">
        <v>10</v>
      </c>
      <c r="D1007" s="1" t="s">
        <v>7</v>
      </c>
      <c r="E1007" s="1">
        <v>310</v>
      </c>
      <c r="F1007" s="1">
        <v>462</v>
      </c>
      <c r="G1007" s="1">
        <v>93</v>
      </c>
      <c r="H1007" s="1">
        <v>6</v>
      </c>
      <c r="I1007" s="1">
        <v>268</v>
      </c>
      <c r="J1007" s="1">
        <v>155</v>
      </c>
      <c r="K1007" s="1">
        <v>29</v>
      </c>
      <c r="L1007" s="1">
        <v>65</v>
      </c>
      <c r="M1007" s="1">
        <v>398</v>
      </c>
      <c r="N1007" s="1">
        <v>41</v>
      </c>
      <c r="O1007" s="1">
        <v>281</v>
      </c>
      <c r="P1007" s="1">
        <v>3402</v>
      </c>
      <c r="Q1007" s="1">
        <v>4861</v>
      </c>
      <c r="R1007" s="1">
        <f t="shared" si="15"/>
        <v>5510</v>
      </c>
    </row>
    <row r="1008" spans="1:18" x14ac:dyDescent="0.35">
      <c r="A1008" s="2">
        <v>998</v>
      </c>
      <c r="D1008" s="1" t="s">
        <v>8</v>
      </c>
      <c r="E1008" s="1">
        <v>452</v>
      </c>
      <c r="F1008" s="1">
        <v>603</v>
      </c>
      <c r="G1008" s="1">
        <v>94</v>
      </c>
      <c r="H1008" s="1">
        <v>9</v>
      </c>
      <c r="I1008" s="1">
        <v>201</v>
      </c>
      <c r="J1008" s="1">
        <v>107</v>
      </c>
      <c r="K1008" s="1">
        <v>32</v>
      </c>
      <c r="L1008" s="1">
        <v>72</v>
      </c>
      <c r="M1008" s="1">
        <v>641</v>
      </c>
      <c r="N1008" s="1">
        <v>33</v>
      </c>
      <c r="O1008" s="1">
        <v>386</v>
      </c>
      <c r="P1008" s="1">
        <v>3150</v>
      </c>
      <c r="Q1008" s="1">
        <v>4829</v>
      </c>
      <c r="R1008" s="1">
        <f t="shared" si="15"/>
        <v>5780</v>
      </c>
    </row>
    <row r="1009" spans="1:18" x14ac:dyDescent="0.35">
      <c r="A1009" s="2">
        <v>999</v>
      </c>
      <c r="D1009" s="1" t="s">
        <v>4</v>
      </c>
      <c r="E1009" s="1">
        <v>762</v>
      </c>
      <c r="F1009" s="1">
        <v>1067</v>
      </c>
      <c r="G1009" s="1">
        <v>187</v>
      </c>
      <c r="H1009" s="1">
        <v>14</v>
      </c>
      <c r="I1009" s="1">
        <v>468</v>
      </c>
      <c r="J1009" s="1">
        <v>261</v>
      </c>
      <c r="K1009" s="1">
        <v>59</v>
      </c>
      <c r="L1009" s="1">
        <v>142</v>
      </c>
      <c r="M1009" s="1">
        <v>1032</v>
      </c>
      <c r="N1009" s="1">
        <v>72</v>
      </c>
      <c r="O1009" s="1">
        <v>670</v>
      </c>
      <c r="P1009" s="1">
        <v>6552</v>
      </c>
      <c r="Q1009" s="1">
        <v>9691</v>
      </c>
      <c r="R1009" s="1">
        <f t="shared" si="15"/>
        <v>11286</v>
      </c>
    </row>
    <row r="1010" spans="1:18" x14ac:dyDescent="0.35">
      <c r="A1010" s="2">
        <v>1000</v>
      </c>
      <c r="C1010" s="1" t="s">
        <v>11</v>
      </c>
      <c r="D1010" s="1" t="s">
        <v>7</v>
      </c>
      <c r="E1010" s="1">
        <v>508</v>
      </c>
      <c r="F1010" s="1">
        <v>183</v>
      </c>
      <c r="G1010" s="1">
        <v>204</v>
      </c>
      <c r="H1010" s="1">
        <v>58</v>
      </c>
      <c r="I1010" s="1">
        <v>314</v>
      </c>
      <c r="J1010" s="1">
        <v>380</v>
      </c>
      <c r="K1010" s="1">
        <v>74</v>
      </c>
      <c r="L1010" s="1">
        <v>153</v>
      </c>
      <c r="M1010" s="1">
        <v>143</v>
      </c>
      <c r="N1010" s="1">
        <v>84</v>
      </c>
      <c r="O1010" s="1">
        <v>186</v>
      </c>
      <c r="P1010" s="1">
        <v>583</v>
      </c>
      <c r="Q1010" s="1">
        <v>1782</v>
      </c>
      <c r="R1010" s="1">
        <f t="shared" si="15"/>
        <v>2870</v>
      </c>
    </row>
    <row r="1011" spans="1:18" x14ac:dyDescent="0.35">
      <c r="A1011" s="2">
        <v>1001</v>
      </c>
      <c r="D1011" s="1" t="s">
        <v>8</v>
      </c>
      <c r="E1011" s="1">
        <v>803</v>
      </c>
      <c r="F1011" s="1">
        <v>229</v>
      </c>
      <c r="G1011" s="1">
        <v>195</v>
      </c>
      <c r="H1011" s="1">
        <v>85</v>
      </c>
      <c r="I1011" s="1">
        <v>268</v>
      </c>
      <c r="J1011" s="1">
        <v>281</v>
      </c>
      <c r="K1011" s="1">
        <v>78</v>
      </c>
      <c r="L1011" s="1">
        <v>137</v>
      </c>
      <c r="M1011" s="1">
        <v>160</v>
      </c>
      <c r="N1011" s="1">
        <v>53</v>
      </c>
      <c r="O1011" s="1">
        <v>245</v>
      </c>
      <c r="P1011" s="1">
        <v>605</v>
      </c>
      <c r="Q1011" s="1">
        <v>1949</v>
      </c>
      <c r="R1011" s="1">
        <f t="shared" si="15"/>
        <v>3139</v>
      </c>
    </row>
    <row r="1012" spans="1:18" x14ac:dyDescent="0.35">
      <c r="A1012" s="2">
        <v>1002</v>
      </c>
      <c r="D1012" s="1" t="s">
        <v>4</v>
      </c>
      <c r="E1012" s="1">
        <v>1307</v>
      </c>
      <c r="F1012" s="1">
        <v>413</v>
      </c>
      <c r="G1012" s="1">
        <v>392</v>
      </c>
      <c r="H1012" s="1">
        <v>146</v>
      </c>
      <c r="I1012" s="1">
        <v>585</v>
      </c>
      <c r="J1012" s="1">
        <v>664</v>
      </c>
      <c r="K1012" s="1">
        <v>157</v>
      </c>
      <c r="L1012" s="1">
        <v>290</v>
      </c>
      <c r="M1012" s="1">
        <v>301</v>
      </c>
      <c r="N1012" s="1">
        <v>140</v>
      </c>
      <c r="O1012" s="1">
        <v>427</v>
      </c>
      <c r="P1012" s="1">
        <v>1190</v>
      </c>
      <c r="Q1012" s="1">
        <v>3731</v>
      </c>
      <c r="R1012" s="1">
        <f t="shared" si="15"/>
        <v>6012</v>
      </c>
    </row>
    <row r="1013" spans="1:18" x14ac:dyDescent="0.35">
      <c r="A1013" s="2">
        <v>1003</v>
      </c>
      <c r="C1013" s="1" t="s">
        <v>4</v>
      </c>
      <c r="D1013" s="1" t="s">
        <v>7</v>
      </c>
      <c r="E1013" s="1">
        <v>819</v>
      </c>
      <c r="F1013" s="1">
        <v>974</v>
      </c>
      <c r="G1013" s="1">
        <v>298</v>
      </c>
      <c r="H1013" s="1">
        <v>69</v>
      </c>
      <c r="I1013" s="1">
        <v>586</v>
      </c>
      <c r="J1013" s="1">
        <v>547</v>
      </c>
      <c r="K1013" s="1">
        <v>113</v>
      </c>
      <c r="L1013" s="1">
        <v>226</v>
      </c>
      <c r="M1013" s="1">
        <v>658</v>
      </c>
      <c r="N1013" s="1">
        <v>122</v>
      </c>
      <c r="O1013" s="1">
        <v>600</v>
      </c>
      <c r="P1013" s="1">
        <v>6270</v>
      </c>
      <c r="Q1013" s="1">
        <v>9469</v>
      </c>
      <c r="R1013" s="1">
        <f t="shared" si="15"/>
        <v>11282</v>
      </c>
    </row>
    <row r="1014" spans="1:18" x14ac:dyDescent="0.35">
      <c r="A1014" s="2">
        <v>1004</v>
      </c>
      <c r="D1014" s="1" t="s">
        <v>8</v>
      </c>
      <c r="E1014" s="1">
        <v>1266</v>
      </c>
      <c r="F1014" s="1">
        <v>1074</v>
      </c>
      <c r="G1014" s="1">
        <v>293</v>
      </c>
      <c r="H1014" s="1">
        <v>92</v>
      </c>
      <c r="I1014" s="1">
        <v>484</v>
      </c>
      <c r="J1014" s="1">
        <v>397</v>
      </c>
      <c r="K1014" s="1">
        <v>115</v>
      </c>
      <c r="L1014" s="1">
        <v>211</v>
      </c>
      <c r="M1014" s="1">
        <v>960</v>
      </c>
      <c r="N1014" s="1">
        <v>88</v>
      </c>
      <c r="O1014" s="1">
        <v>731</v>
      </c>
      <c r="P1014" s="1">
        <v>5916</v>
      </c>
      <c r="Q1014" s="1">
        <v>9410</v>
      </c>
      <c r="R1014" s="1">
        <f t="shared" si="15"/>
        <v>11627</v>
      </c>
    </row>
    <row r="1015" spans="1:18" x14ac:dyDescent="0.35">
      <c r="A1015" s="2">
        <v>1005</v>
      </c>
      <c r="D1015" s="1" t="s">
        <v>4</v>
      </c>
      <c r="E1015" s="1">
        <v>2084</v>
      </c>
      <c r="F1015" s="1">
        <v>2050</v>
      </c>
      <c r="G1015" s="1">
        <v>588</v>
      </c>
      <c r="H1015" s="1">
        <v>159</v>
      </c>
      <c r="I1015" s="1">
        <v>1075</v>
      </c>
      <c r="J1015" s="1">
        <v>946</v>
      </c>
      <c r="K1015" s="1">
        <v>229</v>
      </c>
      <c r="L1015" s="1">
        <v>441</v>
      </c>
      <c r="M1015" s="1">
        <v>1617</v>
      </c>
      <c r="N1015" s="1">
        <v>208</v>
      </c>
      <c r="O1015" s="1">
        <v>1331</v>
      </c>
      <c r="P1015" s="1">
        <v>12189</v>
      </c>
      <c r="Q1015" s="1">
        <v>18874</v>
      </c>
      <c r="R1015" s="1">
        <f t="shared" si="15"/>
        <v>22917</v>
      </c>
    </row>
    <row r="1016" spans="1:18" x14ac:dyDescent="0.35">
      <c r="A1016" s="2">
        <v>1006</v>
      </c>
      <c r="B1016" s="1" t="s">
        <v>78</v>
      </c>
      <c r="C1016" s="1" t="s">
        <v>6</v>
      </c>
      <c r="D1016" s="1" t="s">
        <v>7</v>
      </c>
      <c r="E1016" s="1">
        <v>0</v>
      </c>
      <c r="F1016" s="1">
        <v>43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14</v>
      </c>
      <c r="N1016" s="1">
        <v>0</v>
      </c>
      <c r="O1016" s="1">
        <v>16</v>
      </c>
      <c r="P1016" s="1">
        <v>378</v>
      </c>
      <c r="Q1016" s="1">
        <v>446</v>
      </c>
      <c r="R1016" s="1">
        <f t="shared" si="15"/>
        <v>451</v>
      </c>
    </row>
    <row r="1017" spans="1:18" x14ac:dyDescent="0.35">
      <c r="A1017" s="2">
        <v>1007</v>
      </c>
      <c r="D1017" s="1" t="s">
        <v>8</v>
      </c>
      <c r="E1017" s="1">
        <v>0</v>
      </c>
      <c r="F1017" s="1">
        <v>32</v>
      </c>
      <c r="G1017" s="1">
        <v>0</v>
      </c>
      <c r="H1017" s="1">
        <v>0</v>
      </c>
      <c r="I1017" s="1">
        <v>0</v>
      </c>
      <c r="J1017" s="1">
        <v>6</v>
      </c>
      <c r="K1017" s="1">
        <v>0</v>
      </c>
      <c r="L1017" s="1">
        <v>0</v>
      </c>
      <c r="M1017" s="1">
        <v>10</v>
      </c>
      <c r="N1017" s="1">
        <v>0</v>
      </c>
      <c r="O1017" s="1">
        <v>24</v>
      </c>
      <c r="P1017" s="1">
        <v>365</v>
      </c>
      <c r="Q1017" s="1">
        <v>429</v>
      </c>
      <c r="R1017" s="1">
        <f t="shared" si="15"/>
        <v>437</v>
      </c>
    </row>
    <row r="1018" spans="1:18" x14ac:dyDescent="0.35">
      <c r="A1018" s="2">
        <v>1008</v>
      </c>
      <c r="D1018" s="1" t="s">
        <v>4</v>
      </c>
      <c r="E1018" s="1">
        <v>0</v>
      </c>
      <c r="F1018" s="1">
        <v>79</v>
      </c>
      <c r="G1018" s="1">
        <v>0</v>
      </c>
      <c r="H1018" s="1">
        <v>0</v>
      </c>
      <c r="I1018" s="1">
        <v>0</v>
      </c>
      <c r="J1018" s="1">
        <v>3</v>
      </c>
      <c r="K1018" s="1">
        <v>0</v>
      </c>
      <c r="L1018" s="1">
        <v>0</v>
      </c>
      <c r="M1018" s="1">
        <v>25</v>
      </c>
      <c r="N1018" s="1">
        <v>0</v>
      </c>
      <c r="O1018" s="1">
        <v>37</v>
      </c>
      <c r="P1018" s="1">
        <v>744</v>
      </c>
      <c r="Q1018" s="1">
        <v>878</v>
      </c>
      <c r="R1018" s="1">
        <f t="shared" si="15"/>
        <v>888</v>
      </c>
    </row>
    <row r="1019" spans="1:18" x14ac:dyDescent="0.35">
      <c r="A1019" s="2">
        <v>1009</v>
      </c>
      <c r="C1019" s="1" t="s">
        <v>9</v>
      </c>
      <c r="D1019" s="1" t="s">
        <v>7</v>
      </c>
      <c r="E1019" s="1">
        <v>0</v>
      </c>
      <c r="F1019" s="1">
        <v>21</v>
      </c>
      <c r="G1019" s="1">
        <v>0</v>
      </c>
      <c r="H1019" s="1">
        <v>0</v>
      </c>
      <c r="I1019" s="1">
        <v>0</v>
      </c>
      <c r="J1019" s="1">
        <v>0</v>
      </c>
      <c r="K1019" s="1">
        <v>3</v>
      </c>
      <c r="L1019" s="1">
        <v>0</v>
      </c>
      <c r="M1019" s="1">
        <v>22</v>
      </c>
      <c r="N1019" s="1">
        <v>0</v>
      </c>
      <c r="O1019" s="1">
        <v>7</v>
      </c>
      <c r="P1019" s="1">
        <v>175</v>
      </c>
      <c r="Q1019" s="1">
        <v>226</v>
      </c>
      <c r="R1019" s="1">
        <f t="shared" si="15"/>
        <v>228</v>
      </c>
    </row>
    <row r="1020" spans="1:18" x14ac:dyDescent="0.35">
      <c r="A1020" s="2">
        <v>1010</v>
      </c>
      <c r="D1020" s="1" t="s">
        <v>8</v>
      </c>
      <c r="E1020" s="1">
        <v>0</v>
      </c>
      <c r="F1020" s="1">
        <v>29</v>
      </c>
      <c r="G1020" s="1">
        <v>0</v>
      </c>
      <c r="H1020" s="1">
        <v>0</v>
      </c>
      <c r="I1020" s="1">
        <v>0</v>
      </c>
      <c r="J1020" s="1">
        <v>4</v>
      </c>
      <c r="K1020" s="1">
        <v>0</v>
      </c>
      <c r="L1020" s="1">
        <v>0</v>
      </c>
      <c r="M1020" s="1">
        <v>33</v>
      </c>
      <c r="N1020" s="1">
        <v>0</v>
      </c>
      <c r="O1020" s="1">
        <v>9</v>
      </c>
      <c r="P1020" s="1">
        <v>147</v>
      </c>
      <c r="Q1020" s="1">
        <v>208</v>
      </c>
      <c r="R1020" s="1">
        <f t="shared" si="15"/>
        <v>222</v>
      </c>
    </row>
    <row r="1021" spans="1:18" x14ac:dyDescent="0.35">
      <c r="A1021" s="2">
        <v>1011</v>
      </c>
      <c r="D1021" s="1" t="s">
        <v>4</v>
      </c>
      <c r="E1021" s="1">
        <v>4</v>
      </c>
      <c r="F1021" s="1">
        <v>47</v>
      </c>
      <c r="G1021" s="1">
        <v>0</v>
      </c>
      <c r="H1021" s="1">
        <v>0</v>
      </c>
      <c r="I1021" s="1">
        <v>7</v>
      </c>
      <c r="J1021" s="1">
        <v>0</v>
      </c>
      <c r="K1021" s="1">
        <v>3</v>
      </c>
      <c r="L1021" s="1">
        <v>0</v>
      </c>
      <c r="M1021" s="1">
        <v>54</v>
      </c>
      <c r="N1021" s="1">
        <v>0</v>
      </c>
      <c r="O1021" s="1">
        <v>21</v>
      </c>
      <c r="P1021" s="1">
        <v>325</v>
      </c>
      <c r="Q1021" s="1">
        <v>433</v>
      </c>
      <c r="R1021" s="1">
        <f t="shared" si="15"/>
        <v>461</v>
      </c>
    </row>
    <row r="1022" spans="1:18" x14ac:dyDescent="0.35">
      <c r="A1022" s="2">
        <v>1012</v>
      </c>
      <c r="C1022" s="1" t="s">
        <v>10</v>
      </c>
      <c r="D1022" s="1" t="s">
        <v>7</v>
      </c>
      <c r="E1022" s="1">
        <v>148</v>
      </c>
      <c r="F1022" s="1">
        <v>116</v>
      </c>
      <c r="G1022" s="1">
        <v>35</v>
      </c>
      <c r="H1022" s="1">
        <v>0</v>
      </c>
      <c r="I1022" s="1">
        <v>72</v>
      </c>
      <c r="J1022" s="1">
        <v>60</v>
      </c>
      <c r="K1022" s="1">
        <v>14</v>
      </c>
      <c r="L1022" s="1">
        <v>19</v>
      </c>
      <c r="M1022" s="1">
        <v>150</v>
      </c>
      <c r="N1022" s="1">
        <v>13</v>
      </c>
      <c r="O1022" s="1">
        <v>111</v>
      </c>
      <c r="P1022" s="1">
        <v>849</v>
      </c>
      <c r="Q1022" s="1">
        <v>1346</v>
      </c>
      <c r="R1022" s="1">
        <f t="shared" si="15"/>
        <v>1587</v>
      </c>
    </row>
    <row r="1023" spans="1:18" x14ac:dyDescent="0.35">
      <c r="A1023" s="2">
        <v>1013</v>
      </c>
      <c r="D1023" s="1" t="s">
        <v>8</v>
      </c>
      <c r="E1023" s="1">
        <v>171</v>
      </c>
      <c r="F1023" s="1">
        <v>191</v>
      </c>
      <c r="G1023" s="1">
        <v>54</v>
      </c>
      <c r="H1023" s="1">
        <v>0</v>
      </c>
      <c r="I1023" s="1">
        <v>67</v>
      </c>
      <c r="J1023" s="1">
        <v>34</v>
      </c>
      <c r="K1023" s="1">
        <v>9</v>
      </c>
      <c r="L1023" s="1">
        <v>30</v>
      </c>
      <c r="M1023" s="1">
        <v>254</v>
      </c>
      <c r="N1023" s="1">
        <v>15</v>
      </c>
      <c r="O1023" s="1">
        <v>150</v>
      </c>
      <c r="P1023" s="1">
        <v>744</v>
      </c>
      <c r="Q1023" s="1">
        <v>1364</v>
      </c>
      <c r="R1023" s="1">
        <f t="shared" si="15"/>
        <v>1719</v>
      </c>
    </row>
    <row r="1024" spans="1:18" x14ac:dyDescent="0.35">
      <c r="A1024" s="2">
        <v>1014</v>
      </c>
      <c r="D1024" s="1" t="s">
        <v>4</v>
      </c>
      <c r="E1024" s="1">
        <v>320</v>
      </c>
      <c r="F1024" s="1">
        <v>301</v>
      </c>
      <c r="G1024" s="1">
        <v>91</v>
      </c>
      <c r="H1024" s="1">
        <v>4</v>
      </c>
      <c r="I1024" s="1">
        <v>139</v>
      </c>
      <c r="J1024" s="1">
        <v>96</v>
      </c>
      <c r="K1024" s="1">
        <v>23</v>
      </c>
      <c r="L1024" s="1">
        <v>48</v>
      </c>
      <c r="M1024" s="1">
        <v>409</v>
      </c>
      <c r="N1024" s="1">
        <v>27</v>
      </c>
      <c r="O1024" s="1">
        <v>266</v>
      </c>
      <c r="P1024" s="1">
        <v>1597</v>
      </c>
      <c r="Q1024" s="1">
        <v>2709</v>
      </c>
      <c r="R1024" s="1">
        <f t="shared" si="15"/>
        <v>3321</v>
      </c>
    </row>
    <row r="1025" spans="1:18" x14ac:dyDescent="0.35">
      <c r="A1025" s="2">
        <v>1015</v>
      </c>
      <c r="C1025" s="1" t="s">
        <v>11</v>
      </c>
      <c r="D1025" s="1" t="s">
        <v>7</v>
      </c>
      <c r="E1025" s="1">
        <v>200</v>
      </c>
      <c r="F1025" s="1">
        <v>59</v>
      </c>
      <c r="G1025" s="1">
        <v>95</v>
      </c>
      <c r="H1025" s="1">
        <v>17</v>
      </c>
      <c r="I1025" s="1">
        <v>112</v>
      </c>
      <c r="J1025" s="1">
        <v>144</v>
      </c>
      <c r="K1025" s="1">
        <v>24</v>
      </c>
      <c r="L1025" s="1">
        <v>59</v>
      </c>
      <c r="M1025" s="1">
        <v>68</v>
      </c>
      <c r="N1025" s="1">
        <v>24</v>
      </c>
      <c r="O1025" s="1">
        <v>67</v>
      </c>
      <c r="P1025" s="1">
        <v>318</v>
      </c>
      <c r="Q1025" s="1">
        <v>802</v>
      </c>
      <c r="R1025" s="1">
        <f t="shared" si="15"/>
        <v>1187</v>
      </c>
    </row>
    <row r="1026" spans="1:18" x14ac:dyDescent="0.35">
      <c r="A1026" s="2">
        <v>1016</v>
      </c>
      <c r="D1026" s="1" t="s">
        <v>8</v>
      </c>
      <c r="E1026" s="1">
        <v>302</v>
      </c>
      <c r="F1026" s="1">
        <v>76</v>
      </c>
      <c r="G1026" s="1">
        <v>80</v>
      </c>
      <c r="H1026" s="1">
        <v>33</v>
      </c>
      <c r="I1026" s="1">
        <v>80</v>
      </c>
      <c r="J1026" s="1">
        <v>110</v>
      </c>
      <c r="K1026" s="1">
        <v>18</v>
      </c>
      <c r="L1026" s="1">
        <v>52</v>
      </c>
      <c r="M1026" s="1">
        <v>84</v>
      </c>
      <c r="N1026" s="1">
        <v>23</v>
      </c>
      <c r="O1026" s="1">
        <v>104</v>
      </c>
      <c r="P1026" s="1">
        <v>242</v>
      </c>
      <c r="Q1026" s="1">
        <v>766</v>
      </c>
      <c r="R1026" s="1">
        <f t="shared" si="15"/>
        <v>1204</v>
      </c>
    </row>
    <row r="1027" spans="1:18" x14ac:dyDescent="0.35">
      <c r="A1027" s="2">
        <v>1017</v>
      </c>
      <c r="D1027" s="1" t="s">
        <v>4</v>
      </c>
      <c r="E1027" s="1">
        <v>501</v>
      </c>
      <c r="F1027" s="1">
        <v>132</v>
      </c>
      <c r="G1027" s="1">
        <v>169</v>
      </c>
      <c r="H1027" s="1">
        <v>51</v>
      </c>
      <c r="I1027" s="1">
        <v>194</v>
      </c>
      <c r="J1027" s="1">
        <v>252</v>
      </c>
      <c r="K1027" s="1">
        <v>45</v>
      </c>
      <c r="L1027" s="1">
        <v>109</v>
      </c>
      <c r="M1027" s="1">
        <v>149</v>
      </c>
      <c r="N1027" s="1">
        <v>54</v>
      </c>
      <c r="O1027" s="1">
        <v>173</v>
      </c>
      <c r="P1027" s="1">
        <v>564</v>
      </c>
      <c r="Q1027" s="1">
        <v>1564</v>
      </c>
      <c r="R1027" s="1">
        <f t="shared" si="15"/>
        <v>2393</v>
      </c>
    </row>
    <row r="1028" spans="1:18" x14ac:dyDescent="0.35">
      <c r="A1028" s="2">
        <v>1018</v>
      </c>
      <c r="C1028" s="1" t="s">
        <v>4</v>
      </c>
      <c r="D1028" s="1" t="s">
        <v>7</v>
      </c>
      <c r="E1028" s="1">
        <v>347</v>
      </c>
      <c r="F1028" s="1">
        <v>243</v>
      </c>
      <c r="G1028" s="1">
        <v>130</v>
      </c>
      <c r="H1028" s="1">
        <v>21</v>
      </c>
      <c r="I1028" s="1">
        <v>182</v>
      </c>
      <c r="J1028" s="1">
        <v>205</v>
      </c>
      <c r="K1028" s="1">
        <v>40</v>
      </c>
      <c r="L1028" s="1">
        <v>79</v>
      </c>
      <c r="M1028" s="1">
        <v>250</v>
      </c>
      <c r="N1028" s="1">
        <v>39</v>
      </c>
      <c r="O1028" s="1">
        <v>211</v>
      </c>
      <c r="P1028" s="1">
        <v>1721</v>
      </c>
      <c r="Q1028" s="1">
        <v>2813</v>
      </c>
      <c r="R1028" s="1">
        <f t="shared" si="15"/>
        <v>3468</v>
      </c>
    </row>
    <row r="1029" spans="1:18" x14ac:dyDescent="0.35">
      <c r="A1029" s="2">
        <v>1019</v>
      </c>
      <c r="D1029" s="1" t="s">
        <v>8</v>
      </c>
      <c r="E1029" s="1">
        <v>473</v>
      </c>
      <c r="F1029" s="1">
        <v>324</v>
      </c>
      <c r="G1029" s="1">
        <v>131</v>
      </c>
      <c r="H1029" s="1">
        <v>35</v>
      </c>
      <c r="I1029" s="1">
        <v>149</v>
      </c>
      <c r="J1029" s="1">
        <v>149</v>
      </c>
      <c r="K1029" s="1">
        <v>23</v>
      </c>
      <c r="L1029" s="1">
        <v>77</v>
      </c>
      <c r="M1029" s="1">
        <v>386</v>
      </c>
      <c r="N1029" s="1">
        <v>34</v>
      </c>
      <c r="O1029" s="1">
        <v>289</v>
      </c>
      <c r="P1029" s="1">
        <v>1504</v>
      </c>
      <c r="Q1029" s="1">
        <v>2764</v>
      </c>
      <c r="R1029" s="1">
        <f t="shared" si="15"/>
        <v>3574</v>
      </c>
    </row>
    <row r="1030" spans="1:18" x14ac:dyDescent="0.35">
      <c r="A1030" s="2">
        <v>1020</v>
      </c>
      <c r="D1030" s="1" t="s">
        <v>4</v>
      </c>
      <c r="E1030" s="1">
        <v>819</v>
      </c>
      <c r="F1030" s="1">
        <v>565</v>
      </c>
      <c r="G1030" s="1">
        <v>266</v>
      </c>
      <c r="H1030" s="1">
        <v>54</v>
      </c>
      <c r="I1030" s="1">
        <v>330</v>
      </c>
      <c r="J1030" s="1">
        <v>351</v>
      </c>
      <c r="K1030" s="1">
        <v>71</v>
      </c>
      <c r="L1030" s="1">
        <v>159</v>
      </c>
      <c r="M1030" s="1">
        <v>630</v>
      </c>
      <c r="N1030" s="1">
        <v>70</v>
      </c>
      <c r="O1030" s="1">
        <v>495</v>
      </c>
      <c r="P1030" s="1">
        <v>3222</v>
      </c>
      <c r="Q1030" s="1">
        <v>5583</v>
      </c>
      <c r="R1030" s="1">
        <f t="shared" si="15"/>
        <v>7032</v>
      </c>
    </row>
    <row r="1031" spans="1:18" x14ac:dyDescent="0.35">
      <c r="A1031" s="2">
        <v>1021</v>
      </c>
      <c r="B1031" s="1" t="s">
        <v>79</v>
      </c>
      <c r="C1031" s="1" t="s">
        <v>6</v>
      </c>
      <c r="D1031" s="1" t="s">
        <v>7</v>
      </c>
      <c r="E1031" s="1">
        <v>0</v>
      </c>
      <c r="F1031" s="1">
        <v>286</v>
      </c>
      <c r="G1031" s="1">
        <v>6</v>
      </c>
      <c r="H1031" s="1">
        <v>0</v>
      </c>
      <c r="I1031" s="1">
        <v>4</v>
      </c>
      <c r="J1031" s="1">
        <v>5</v>
      </c>
      <c r="K1031" s="1">
        <v>7</v>
      </c>
      <c r="L1031" s="1">
        <v>0</v>
      </c>
      <c r="M1031" s="1">
        <v>76</v>
      </c>
      <c r="N1031" s="1">
        <v>0</v>
      </c>
      <c r="O1031" s="1">
        <v>118</v>
      </c>
      <c r="P1031" s="1">
        <v>1913</v>
      </c>
      <c r="Q1031" s="1">
        <v>2378</v>
      </c>
      <c r="R1031" s="1">
        <f t="shared" si="15"/>
        <v>2415</v>
      </c>
    </row>
    <row r="1032" spans="1:18" x14ac:dyDescent="0.35">
      <c r="A1032" s="2">
        <v>1022</v>
      </c>
      <c r="D1032" s="1" t="s">
        <v>8</v>
      </c>
      <c r="E1032" s="1">
        <v>5</v>
      </c>
      <c r="F1032" s="1">
        <v>202</v>
      </c>
      <c r="G1032" s="1">
        <v>5</v>
      </c>
      <c r="H1032" s="1">
        <v>0</v>
      </c>
      <c r="I1032" s="1">
        <v>7</v>
      </c>
      <c r="J1032" s="1">
        <v>0</v>
      </c>
      <c r="K1032" s="1">
        <v>0</v>
      </c>
      <c r="L1032" s="1">
        <v>3</v>
      </c>
      <c r="M1032" s="1">
        <v>65</v>
      </c>
      <c r="N1032" s="1">
        <v>0</v>
      </c>
      <c r="O1032" s="1">
        <v>93</v>
      </c>
      <c r="P1032" s="1">
        <v>2004</v>
      </c>
      <c r="Q1032" s="1">
        <v>2337</v>
      </c>
      <c r="R1032" s="1">
        <f t="shared" si="15"/>
        <v>2384</v>
      </c>
    </row>
    <row r="1033" spans="1:18" x14ac:dyDescent="0.35">
      <c r="A1033" s="2">
        <v>1023</v>
      </c>
      <c r="D1033" s="1" t="s">
        <v>4</v>
      </c>
      <c r="E1033" s="1">
        <v>3</v>
      </c>
      <c r="F1033" s="1">
        <v>488</v>
      </c>
      <c r="G1033" s="1">
        <v>9</v>
      </c>
      <c r="H1033" s="1">
        <v>0</v>
      </c>
      <c r="I1033" s="1">
        <v>15</v>
      </c>
      <c r="J1033" s="1">
        <v>9</v>
      </c>
      <c r="K1033" s="1">
        <v>7</v>
      </c>
      <c r="L1033" s="1">
        <v>7</v>
      </c>
      <c r="M1033" s="1">
        <v>140</v>
      </c>
      <c r="N1033" s="1">
        <v>0</v>
      </c>
      <c r="O1033" s="1">
        <v>211</v>
      </c>
      <c r="P1033" s="1">
        <v>3920</v>
      </c>
      <c r="Q1033" s="1">
        <v>4711</v>
      </c>
      <c r="R1033" s="1">
        <f t="shared" si="15"/>
        <v>4809</v>
      </c>
    </row>
    <row r="1034" spans="1:18" x14ac:dyDescent="0.35">
      <c r="A1034" s="2">
        <v>1024</v>
      </c>
      <c r="C1034" s="1" t="s">
        <v>9</v>
      </c>
      <c r="D1034" s="1" t="s">
        <v>7</v>
      </c>
      <c r="E1034" s="1">
        <v>6</v>
      </c>
      <c r="F1034" s="1">
        <v>161</v>
      </c>
      <c r="G1034" s="1">
        <v>4</v>
      </c>
      <c r="H1034" s="1">
        <v>0</v>
      </c>
      <c r="I1034" s="1">
        <v>14</v>
      </c>
      <c r="J1034" s="1">
        <v>4</v>
      </c>
      <c r="K1034" s="1">
        <v>4</v>
      </c>
      <c r="L1034" s="1">
        <v>3</v>
      </c>
      <c r="M1034" s="1">
        <v>161</v>
      </c>
      <c r="N1034" s="1">
        <v>0</v>
      </c>
      <c r="O1034" s="1">
        <v>83</v>
      </c>
      <c r="P1034" s="1">
        <v>1057</v>
      </c>
      <c r="Q1034" s="1">
        <v>1406</v>
      </c>
      <c r="R1034" s="1">
        <f t="shared" si="15"/>
        <v>1497</v>
      </c>
    </row>
    <row r="1035" spans="1:18" x14ac:dyDescent="0.35">
      <c r="A1035" s="2">
        <v>1025</v>
      </c>
      <c r="D1035" s="1" t="s">
        <v>8</v>
      </c>
      <c r="E1035" s="1">
        <v>15</v>
      </c>
      <c r="F1035" s="1">
        <v>191</v>
      </c>
      <c r="G1035" s="1">
        <v>0</v>
      </c>
      <c r="H1035" s="1">
        <v>4</v>
      </c>
      <c r="I1035" s="1">
        <v>13</v>
      </c>
      <c r="J1035" s="1">
        <v>3</v>
      </c>
      <c r="K1035" s="1">
        <v>5</v>
      </c>
      <c r="L1035" s="1">
        <v>3</v>
      </c>
      <c r="M1035" s="1">
        <v>304</v>
      </c>
      <c r="N1035" s="1">
        <v>0</v>
      </c>
      <c r="O1035" s="1">
        <v>98</v>
      </c>
      <c r="P1035" s="1">
        <v>904</v>
      </c>
      <c r="Q1035" s="1">
        <v>1390</v>
      </c>
      <c r="R1035" s="1">
        <f t="shared" si="15"/>
        <v>1540</v>
      </c>
    </row>
    <row r="1036" spans="1:18" x14ac:dyDescent="0.35">
      <c r="A1036" s="2">
        <v>1026</v>
      </c>
      <c r="D1036" s="1" t="s">
        <v>4</v>
      </c>
      <c r="E1036" s="1">
        <v>20</v>
      </c>
      <c r="F1036" s="1">
        <v>350</v>
      </c>
      <c r="G1036" s="1">
        <v>0</v>
      </c>
      <c r="H1036" s="1">
        <v>4</v>
      </c>
      <c r="I1036" s="1">
        <v>28</v>
      </c>
      <c r="J1036" s="1">
        <v>10</v>
      </c>
      <c r="K1036" s="1">
        <v>13</v>
      </c>
      <c r="L1036" s="1">
        <v>4</v>
      </c>
      <c r="M1036" s="1">
        <v>466</v>
      </c>
      <c r="N1036" s="1">
        <v>0</v>
      </c>
      <c r="O1036" s="1">
        <v>176</v>
      </c>
      <c r="P1036" s="1">
        <v>1965</v>
      </c>
      <c r="Q1036" s="1">
        <v>2795</v>
      </c>
      <c r="R1036" s="1">
        <f t="shared" ref="R1036:R1099" si="16">SUM(E1036:P1036)</f>
        <v>3036</v>
      </c>
    </row>
    <row r="1037" spans="1:18" x14ac:dyDescent="0.35">
      <c r="A1037" s="2">
        <v>1027</v>
      </c>
      <c r="C1037" s="1" t="s">
        <v>10</v>
      </c>
      <c r="D1037" s="1" t="s">
        <v>7</v>
      </c>
      <c r="E1037" s="1">
        <v>509</v>
      </c>
      <c r="F1037" s="1">
        <v>700</v>
      </c>
      <c r="G1037" s="1">
        <v>152</v>
      </c>
      <c r="H1037" s="1">
        <v>17</v>
      </c>
      <c r="I1037" s="1">
        <v>288</v>
      </c>
      <c r="J1037" s="1">
        <v>228</v>
      </c>
      <c r="K1037" s="1">
        <v>46</v>
      </c>
      <c r="L1037" s="1">
        <v>108</v>
      </c>
      <c r="M1037" s="1">
        <v>790</v>
      </c>
      <c r="N1037" s="1">
        <v>53</v>
      </c>
      <c r="O1037" s="1">
        <v>519</v>
      </c>
      <c r="P1037" s="1">
        <v>3879</v>
      </c>
      <c r="Q1037" s="1">
        <v>6281</v>
      </c>
      <c r="R1037" s="1">
        <f t="shared" si="16"/>
        <v>7289</v>
      </c>
    </row>
    <row r="1038" spans="1:18" x14ac:dyDescent="0.35">
      <c r="A1038" s="2">
        <v>1028</v>
      </c>
      <c r="D1038" s="1" t="s">
        <v>8</v>
      </c>
      <c r="E1038" s="1">
        <v>797</v>
      </c>
      <c r="F1038" s="1">
        <v>1028</v>
      </c>
      <c r="G1038" s="1">
        <v>228</v>
      </c>
      <c r="H1038" s="1">
        <v>10</v>
      </c>
      <c r="I1038" s="1">
        <v>271</v>
      </c>
      <c r="J1038" s="1">
        <v>149</v>
      </c>
      <c r="K1038" s="1">
        <v>59</v>
      </c>
      <c r="L1038" s="1">
        <v>118</v>
      </c>
      <c r="M1038" s="1">
        <v>1251</v>
      </c>
      <c r="N1038" s="1">
        <v>64</v>
      </c>
      <c r="O1038" s="1">
        <v>771</v>
      </c>
      <c r="P1038" s="1">
        <v>3894</v>
      </c>
      <c r="Q1038" s="1">
        <v>6922</v>
      </c>
      <c r="R1038" s="1">
        <f t="shared" si="16"/>
        <v>8640</v>
      </c>
    </row>
    <row r="1039" spans="1:18" x14ac:dyDescent="0.35">
      <c r="A1039" s="2">
        <v>1029</v>
      </c>
      <c r="D1039" s="1" t="s">
        <v>4</v>
      </c>
      <c r="E1039" s="1">
        <v>1302</v>
      </c>
      <c r="F1039" s="1">
        <v>1725</v>
      </c>
      <c r="G1039" s="1">
        <v>381</v>
      </c>
      <c r="H1039" s="1">
        <v>27</v>
      </c>
      <c r="I1039" s="1">
        <v>563</v>
      </c>
      <c r="J1039" s="1">
        <v>380</v>
      </c>
      <c r="K1039" s="1">
        <v>103</v>
      </c>
      <c r="L1039" s="1">
        <v>224</v>
      </c>
      <c r="M1039" s="1">
        <v>2039</v>
      </c>
      <c r="N1039" s="1">
        <v>117</v>
      </c>
      <c r="O1039" s="1">
        <v>1289</v>
      </c>
      <c r="P1039" s="1">
        <v>7774</v>
      </c>
      <c r="Q1039" s="1">
        <v>13201</v>
      </c>
      <c r="R1039" s="1">
        <f t="shared" si="16"/>
        <v>15924</v>
      </c>
    </row>
    <row r="1040" spans="1:18" x14ac:dyDescent="0.35">
      <c r="A1040" s="2">
        <v>1030</v>
      </c>
      <c r="C1040" s="1" t="s">
        <v>11</v>
      </c>
      <c r="D1040" s="1" t="s">
        <v>7</v>
      </c>
      <c r="E1040" s="1">
        <v>833</v>
      </c>
      <c r="F1040" s="1">
        <v>287</v>
      </c>
      <c r="G1040" s="1">
        <v>401</v>
      </c>
      <c r="H1040" s="1">
        <v>78</v>
      </c>
      <c r="I1040" s="1">
        <v>485</v>
      </c>
      <c r="J1040" s="1">
        <v>706</v>
      </c>
      <c r="K1040" s="1">
        <v>100</v>
      </c>
      <c r="L1040" s="1">
        <v>256</v>
      </c>
      <c r="M1040" s="1">
        <v>240</v>
      </c>
      <c r="N1040" s="1">
        <v>159</v>
      </c>
      <c r="O1040" s="1">
        <v>368</v>
      </c>
      <c r="P1040" s="1">
        <v>991</v>
      </c>
      <c r="Q1040" s="1">
        <v>3117</v>
      </c>
      <c r="R1040" s="1">
        <f t="shared" si="16"/>
        <v>4904</v>
      </c>
    </row>
    <row r="1041" spans="1:18" x14ac:dyDescent="0.35">
      <c r="A1041" s="2">
        <v>1031</v>
      </c>
      <c r="D1041" s="1" t="s">
        <v>8</v>
      </c>
      <c r="E1041" s="1">
        <v>1437</v>
      </c>
      <c r="F1041" s="1">
        <v>454</v>
      </c>
      <c r="G1041" s="1">
        <v>324</v>
      </c>
      <c r="H1041" s="1">
        <v>147</v>
      </c>
      <c r="I1041" s="1">
        <v>443</v>
      </c>
      <c r="J1041" s="1">
        <v>517</v>
      </c>
      <c r="K1041" s="1">
        <v>110</v>
      </c>
      <c r="L1041" s="1">
        <v>255</v>
      </c>
      <c r="M1041" s="1">
        <v>290</v>
      </c>
      <c r="N1041" s="1">
        <v>134</v>
      </c>
      <c r="O1041" s="1">
        <v>551</v>
      </c>
      <c r="P1041" s="1">
        <v>1011</v>
      </c>
      <c r="Q1041" s="1">
        <v>3506</v>
      </c>
      <c r="R1041" s="1">
        <f t="shared" si="16"/>
        <v>5673</v>
      </c>
    </row>
    <row r="1042" spans="1:18" x14ac:dyDescent="0.35">
      <c r="A1042" s="2">
        <v>1032</v>
      </c>
      <c r="D1042" s="1" t="s">
        <v>4</v>
      </c>
      <c r="E1042" s="1">
        <v>2275</v>
      </c>
      <c r="F1042" s="1">
        <v>741</v>
      </c>
      <c r="G1042" s="1">
        <v>728</v>
      </c>
      <c r="H1042" s="1">
        <v>221</v>
      </c>
      <c r="I1042" s="1">
        <v>924</v>
      </c>
      <c r="J1042" s="1">
        <v>1223</v>
      </c>
      <c r="K1042" s="1">
        <v>209</v>
      </c>
      <c r="L1042" s="1">
        <v>518</v>
      </c>
      <c r="M1042" s="1">
        <v>532</v>
      </c>
      <c r="N1042" s="1">
        <v>289</v>
      </c>
      <c r="O1042" s="1">
        <v>918</v>
      </c>
      <c r="P1042" s="1">
        <v>2003</v>
      </c>
      <c r="Q1042" s="1">
        <v>6622</v>
      </c>
      <c r="R1042" s="1">
        <f t="shared" si="16"/>
        <v>10581</v>
      </c>
    </row>
    <row r="1043" spans="1:18" x14ac:dyDescent="0.35">
      <c r="A1043" s="2">
        <v>1033</v>
      </c>
      <c r="C1043" s="1" t="s">
        <v>4</v>
      </c>
      <c r="D1043" s="1" t="s">
        <v>7</v>
      </c>
      <c r="E1043" s="1">
        <v>1352</v>
      </c>
      <c r="F1043" s="1">
        <v>1439</v>
      </c>
      <c r="G1043" s="1">
        <v>567</v>
      </c>
      <c r="H1043" s="1">
        <v>95</v>
      </c>
      <c r="I1043" s="1">
        <v>792</v>
      </c>
      <c r="J1043" s="1">
        <v>945</v>
      </c>
      <c r="K1043" s="1">
        <v>153</v>
      </c>
      <c r="L1043" s="1">
        <v>376</v>
      </c>
      <c r="M1043" s="1">
        <v>1272</v>
      </c>
      <c r="N1043" s="1">
        <v>211</v>
      </c>
      <c r="O1043" s="1">
        <v>1090</v>
      </c>
      <c r="P1043" s="1">
        <v>7841</v>
      </c>
      <c r="Q1043" s="1">
        <v>13181</v>
      </c>
      <c r="R1043" s="1">
        <f t="shared" si="16"/>
        <v>16133</v>
      </c>
    </row>
    <row r="1044" spans="1:18" x14ac:dyDescent="0.35">
      <c r="A1044" s="2">
        <v>1034</v>
      </c>
      <c r="D1044" s="1" t="s">
        <v>8</v>
      </c>
      <c r="E1044" s="1">
        <v>2245</v>
      </c>
      <c r="F1044" s="1">
        <v>1867</v>
      </c>
      <c r="G1044" s="1">
        <v>552</v>
      </c>
      <c r="H1044" s="1">
        <v>152</v>
      </c>
      <c r="I1044" s="1">
        <v>731</v>
      </c>
      <c r="J1044" s="1">
        <v>674</v>
      </c>
      <c r="K1044" s="1">
        <v>173</v>
      </c>
      <c r="L1044" s="1">
        <v>384</v>
      </c>
      <c r="M1044" s="1">
        <v>1915</v>
      </c>
      <c r="N1044" s="1">
        <v>198</v>
      </c>
      <c r="O1044" s="1">
        <v>1513</v>
      </c>
      <c r="P1044" s="1">
        <v>7811</v>
      </c>
      <c r="Q1044" s="1">
        <v>14155</v>
      </c>
      <c r="R1044" s="1">
        <f t="shared" si="16"/>
        <v>18215</v>
      </c>
    </row>
    <row r="1045" spans="1:18" x14ac:dyDescent="0.35">
      <c r="A1045" s="2">
        <v>1035</v>
      </c>
      <c r="D1045" s="1" t="s">
        <v>4</v>
      </c>
      <c r="E1045" s="1">
        <v>3599</v>
      </c>
      <c r="F1045" s="1">
        <v>3303</v>
      </c>
      <c r="G1045" s="1">
        <v>1121</v>
      </c>
      <c r="H1045" s="1">
        <v>255</v>
      </c>
      <c r="I1045" s="1">
        <v>1519</v>
      </c>
      <c r="J1045" s="1">
        <v>1618</v>
      </c>
      <c r="K1045" s="1">
        <v>333</v>
      </c>
      <c r="L1045" s="1">
        <v>756</v>
      </c>
      <c r="M1045" s="1">
        <v>3188</v>
      </c>
      <c r="N1045" s="1">
        <v>403</v>
      </c>
      <c r="O1045" s="1">
        <v>2605</v>
      </c>
      <c r="P1045" s="1">
        <v>15652</v>
      </c>
      <c r="Q1045" s="1">
        <v>27335</v>
      </c>
      <c r="R1045" s="1">
        <f t="shared" si="16"/>
        <v>34352</v>
      </c>
    </row>
    <row r="1046" spans="1:18" x14ac:dyDescent="0.35">
      <c r="A1046" s="2">
        <v>1036</v>
      </c>
      <c r="B1046" s="1" t="s">
        <v>80</v>
      </c>
      <c r="C1046" s="1" t="s">
        <v>6</v>
      </c>
      <c r="D1046" s="1" t="s">
        <v>7</v>
      </c>
      <c r="E1046" s="1">
        <v>3</v>
      </c>
      <c r="F1046" s="1">
        <v>303</v>
      </c>
      <c r="G1046" s="1">
        <v>0</v>
      </c>
      <c r="H1046" s="1">
        <v>0</v>
      </c>
      <c r="I1046" s="1">
        <v>6</v>
      </c>
      <c r="J1046" s="1">
        <v>8</v>
      </c>
      <c r="K1046" s="1">
        <v>7</v>
      </c>
      <c r="L1046" s="1">
        <v>8</v>
      </c>
      <c r="M1046" s="1">
        <v>83</v>
      </c>
      <c r="N1046" s="1">
        <v>0</v>
      </c>
      <c r="O1046" s="1">
        <v>156</v>
      </c>
      <c r="P1046" s="1">
        <v>2387</v>
      </c>
      <c r="Q1046" s="1">
        <v>2896</v>
      </c>
      <c r="R1046" s="1">
        <f t="shared" si="16"/>
        <v>2961</v>
      </c>
    </row>
    <row r="1047" spans="1:18" x14ac:dyDescent="0.35">
      <c r="A1047" s="2">
        <v>1037</v>
      </c>
      <c r="D1047" s="1" t="s">
        <v>8</v>
      </c>
      <c r="E1047" s="1">
        <v>0</v>
      </c>
      <c r="F1047" s="1">
        <v>186</v>
      </c>
      <c r="G1047" s="1">
        <v>6</v>
      </c>
      <c r="H1047" s="1">
        <v>0</v>
      </c>
      <c r="I1047" s="1">
        <v>4</v>
      </c>
      <c r="J1047" s="1">
        <v>7</v>
      </c>
      <c r="K1047" s="1">
        <v>0</v>
      </c>
      <c r="L1047" s="1">
        <v>8</v>
      </c>
      <c r="M1047" s="1">
        <v>80</v>
      </c>
      <c r="N1047" s="1">
        <v>0</v>
      </c>
      <c r="O1047" s="1">
        <v>106</v>
      </c>
      <c r="P1047" s="1">
        <v>2315</v>
      </c>
      <c r="Q1047" s="1">
        <v>2669</v>
      </c>
      <c r="R1047" s="1">
        <f t="shared" si="16"/>
        <v>2712</v>
      </c>
    </row>
    <row r="1048" spans="1:18" x14ac:dyDescent="0.35">
      <c r="A1048" s="2">
        <v>1038</v>
      </c>
      <c r="D1048" s="1" t="s">
        <v>4</v>
      </c>
      <c r="E1048" s="1">
        <v>5</v>
      </c>
      <c r="F1048" s="1">
        <v>490</v>
      </c>
      <c r="G1048" s="1">
        <v>9</v>
      </c>
      <c r="H1048" s="1">
        <v>0</v>
      </c>
      <c r="I1048" s="1">
        <v>5</v>
      </c>
      <c r="J1048" s="1">
        <v>17</v>
      </c>
      <c r="K1048" s="1">
        <v>4</v>
      </c>
      <c r="L1048" s="1">
        <v>15</v>
      </c>
      <c r="M1048" s="1">
        <v>164</v>
      </c>
      <c r="N1048" s="1">
        <v>0</v>
      </c>
      <c r="O1048" s="1">
        <v>255</v>
      </c>
      <c r="P1048" s="1">
        <v>4701</v>
      </c>
      <c r="Q1048" s="1">
        <v>5563</v>
      </c>
      <c r="R1048" s="1">
        <f t="shared" si="16"/>
        <v>5665</v>
      </c>
    </row>
    <row r="1049" spans="1:18" x14ac:dyDescent="0.35">
      <c r="A1049" s="2">
        <v>1039</v>
      </c>
      <c r="C1049" s="1" t="s">
        <v>9</v>
      </c>
      <c r="D1049" s="1" t="s">
        <v>7</v>
      </c>
      <c r="E1049" s="1">
        <v>8</v>
      </c>
      <c r="F1049" s="1">
        <v>179</v>
      </c>
      <c r="G1049" s="1">
        <v>0</v>
      </c>
      <c r="H1049" s="1">
        <v>0</v>
      </c>
      <c r="I1049" s="1">
        <v>18</v>
      </c>
      <c r="J1049" s="1">
        <v>6</v>
      </c>
      <c r="K1049" s="1">
        <v>10</v>
      </c>
      <c r="L1049" s="1">
        <v>3</v>
      </c>
      <c r="M1049" s="1">
        <v>190</v>
      </c>
      <c r="N1049" s="1">
        <v>0</v>
      </c>
      <c r="O1049" s="1">
        <v>101</v>
      </c>
      <c r="P1049" s="1">
        <v>1335</v>
      </c>
      <c r="Q1049" s="1">
        <v>1756</v>
      </c>
      <c r="R1049" s="1">
        <f t="shared" si="16"/>
        <v>1850</v>
      </c>
    </row>
    <row r="1050" spans="1:18" x14ac:dyDescent="0.35">
      <c r="A1050" s="2">
        <v>1040</v>
      </c>
      <c r="D1050" s="1" t="s">
        <v>8</v>
      </c>
      <c r="E1050" s="1">
        <v>14</v>
      </c>
      <c r="F1050" s="1">
        <v>224</v>
      </c>
      <c r="G1050" s="1">
        <v>0</v>
      </c>
      <c r="H1050" s="1">
        <v>0</v>
      </c>
      <c r="I1050" s="1">
        <v>20</v>
      </c>
      <c r="J1050" s="1">
        <v>0</v>
      </c>
      <c r="K1050" s="1">
        <v>3</v>
      </c>
      <c r="L1050" s="1">
        <v>0</v>
      </c>
      <c r="M1050" s="1">
        <v>332</v>
      </c>
      <c r="N1050" s="1">
        <v>0</v>
      </c>
      <c r="O1050" s="1">
        <v>131</v>
      </c>
      <c r="P1050" s="1">
        <v>1228</v>
      </c>
      <c r="Q1050" s="1">
        <v>1796</v>
      </c>
      <c r="R1050" s="1">
        <f t="shared" si="16"/>
        <v>1952</v>
      </c>
    </row>
    <row r="1051" spans="1:18" x14ac:dyDescent="0.35">
      <c r="A1051" s="2">
        <v>1041</v>
      </c>
      <c r="D1051" s="1" t="s">
        <v>4</v>
      </c>
      <c r="E1051" s="1">
        <v>18</v>
      </c>
      <c r="F1051" s="1">
        <v>399</v>
      </c>
      <c r="G1051" s="1">
        <v>6</v>
      </c>
      <c r="H1051" s="1">
        <v>0</v>
      </c>
      <c r="I1051" s="1">
        <v>37</v>
      </c>
      <c r="J1051" s="1">
        <v>9</v>
      </c>
      <c r="K1051" s="1">
        <v>17</v>
      </c>
      <c r="L1051" s="1">
        <v>5</v>
      </c>
      <c r="M1051" s="1">
        <v>519</v>
      </c>
      <c r="N1051" s="1">
        <v>0</v>
      </c>
      <c r="O1051" s="1">
        <v>225</v>
      </c>
      <c r="P1051" s="1">
        <v>2558</v>
      </c>
      <c r="Q1051" s="1">
        <v>3551</v>
      </c>
      <c r="R1051" s="1">
        <f t="shared" si="16"/>
        <v>3793</v>
      </c>
    </row>
    <row r="1052" spans="1:18" x14ac:dyDescent="0.35">
      <c r="A1052" s="2">
        <v>1042</v>
      </c>
      <c r="C1052" s="1" t="s">
        <v>10</v>
      </c>
      <c r="D1052" s="1" t="s">
        <v>7</v>
      </c>
      <c r="E1052" s="1">
        <v>445</v>
      </c>
      <c r="F1052" s="1">
        <v>753</v>
      </c>
      <c r="G1052" s="1">
        <v>161</v>
      </c>
      <c r="H1052" s="1">
        <v>13</v>
      </c>
      <c r="I1052" s="1">
        <v>355</v>
      </c>
      <c r="J1052" s="1">
        <v>269</v>
      </c>
      <c r="K1052" s="1">
        <v>63</v>
      </c>
      <c r="L1052" s="1">
        <v>91</v>
      </c>
      <c r="M1052" s="1">
        <v>908</v>
      </c>
      <c r="N1052" s="1">
        <v>60</v>
      </c>
      <c r="O1052" s="1">
        <v>615</v>
      </c>
      <c r="P1052" s="1">
        <v>5029</v>
      </c>
      <c r="Q1052" s="1">
        <v>7719</v>
      </c>
      <c r="R1052" s="1">
        <f t="shared" si="16"/>
        <v>8762</v>
      </c>
    </row>
    <row r="1053" spans="1:18" x14ac:dyDescent="0.35">
      <c r="A1053" s="2">
        <v>1043</v>
      </c>
      <c r="D1053" s="1" t="s">
        <v>8</v>
      </c>
      <c r="E1053" s="1">
        <v>787</v>
      </c>
      <c r="F1053" s="1">
        <v>1116</v>
      </c>
      <c r="G1053" s="1">
        <v>242</v>
      </c>
      <c r="H1053" s="1">
        <v>17</v>
      </c>
      <c r="I1053" s="1">
        <v>371</v>
      </c>
      <c r="J1053" s="1">
        <v>177</v>
      </c>
      <c r="K1053" s="1">
        <v>50</v>
      </c>
      <c r="L1053" s="1">
        <v>133</v>
      </c>
      <c r="M1053" s="1">
        <v>1496</v>
      </c>
      <c r="N1053" s="1">
        <v>68</v>
      </c>
      <c r="O1053" s="1">
        <v>927</v>
      </c>
      <c r="P1053" s="1">
        <v>5118</v>
      </c>
      <c r="Q1053" s="1">
        <v>8617</v>
      </c>
      <c r="R1053" s="1">
        <f t="shared" si="16"/>
        <v>10502</v>
      </c>
    </row>
    <row r="1054" spans="1:18" x14ac:dyDescent="0.35">
      <c r="A1054" s="2">
        <v>1044</v>
      </c>
      <c r="D1054" s="1" t="s">
        <v>4</v>
      </c>
      <c r="E1054" s="1">
        <v>1231</v>
      </c>
      <c r="F1054" s="1">
        <v>1873</v>
      </c>
      <c r="G1054" s="1">
        <v>409</v>
      </c>
      <c r="H1054" s="1">
        <v>30</v>
      </c>
      <c r="I1054" s="1">
        <v>724</v>
      </c>
      <c r="J1054" s="1">
        <v>451</v>
      </c>
      <c r="K1054" s="1">
        <v>117</v>
      </c>
      <c r="L1054" s="1">
        <v>223</v>
      </c>
      <c r="M1054" s="1">
        <v>2406</v>
      </c>
      <c r="N1054" s="1">
        <v>128</v>
      </c>
      <c r="O1054" s="1">
        <v>1544</v>
      </c>
      <c r="P1054" s="1">
        <v>10143</v>
      </c>
      <c r="Q1054" s="1">
        <v>16333</v>
      </c>
      <c r="R1054" s="1">
        <f t="shared" si="16"/>
        <v>19279</v>
      </c>
    </row>
    <row r="1055" spans="1:18" x14ac:dyDescent="0.35">
      <c r="A1055" s="2">
        <v>1045</v>
      </c>
      <c r="C1055" s="1" t="s">
        <v>11</v>
      </c>
      <c r="D1055" s="1" t="s">
        <v>7</v>
      </c>
      <c r="E1055" s="1">
        <v>746</v>
      </c>
      <c r="F1055" s="1">
        <v>270</v>
      </c>
      <c r="G1055" s="1">
        <v>407</v>
      </c>
      <c r="H1055" s="1">
        <v>88</v>
      </c>
      <c r="I1055" s="1">
        <v>519</v>
      </c>
      <c r="J1055" s="1">
        <v>697</v>
      </c>
      <c r="K1055" s="1">
        <v>94</v>
      </c>
      <c r="L1055" s="1">
        <v>197</v>
      </c>
      <c r="M1055" s="1">
        <v>252</v>
      </c>
      <c r="N1055" s="1">
        <v>160</v>
      </c>
      <c r="O1055" s="1">
        <v>359</v>
      </c>
      <c r="P1055" s="1">
        <v>964</v>
      </c>
      <c r="Q1055" s="1">
        <v>3084</v>
      </c>
      <c r="R1055" s="1">
        <f t="shared" si="16"/>
        <v>4753</v>
      </c>
    </row>
    <row r="1056" spans="1:18" x14ac:dyDescent="0.35">
      <c r="A1056" s="2">
        <v>1046</v>
      </c>
      <c r="D1056" s="1" t="s">
        <v>8</v>
      </c>
      <c r="E1056" s="1">
        <v>1424</v>
      </c>
      <c r="F1056" s="1">
        <v>480</v>
      </c>
      <c r="G1056" s="1">
        <v>389</v>
      </c>
      <c r="H1056" s="1">
        <v>155</v>
      </c>
      <c r="I1056" s="1">
        <v>476</v>
      </c>
      <c r="J1056" s="1">
        <v>558</v>
      </c>
      <c r="K1056" s="1">
        <v>132</v>
      </c>
      <c r="L1056" s="1">
        <v>272</v>
      </c>
      <c r="M1056" s="1">
        <v>339</v>
      </c>
      <c r="N1056" s="1">
        <v>150</v>
      </c>
      <c r="O1056" s="1">
        <v>493</v>
      </c>
      <c r="P1056" s="1">
        <v>1180</v>
      </c>
      <c r="Q1056" s="1">
        <v>3798</v>
      </c>
      <c r="R1056" s="1">
        <f t="shared" si="16"/>
        <v>6048</v>
      </c>
    </row>
    <row r="1057" spans="1:18" x14ac:dyDescent="0.35">
      <c r="A1057" s="2">
        <v>1047</v>
      </c>
      <c r="D1057" s="1" t="s">
        <v>4</v>
      </c>
      <c r="E1057" s="1">
        <v>2168</v>
      </c>
      <c r="F1057" s="1">
        <v>747</v>
      </c>
      <c r="G1057" s="1">
        <v>796</v>
      </c>
      <c r="H1057" s="1">
        <v>240</v>
      </c>
      <c r="I1057" s="1">
        <v>990</v>
      </c>
      <c r="J1057" s="1">
        <v>1256</v>
      </c>
      <c r="K1057" s="1">
        <v>223</v>
      </c>
      <c r="L1057" s="1">
        <v>474</v>
      </c>
      <c r="M1057" s="1">
        <v>584</v>
      </c>
      <c r="N1057" s="1">
        <v>314</v>
      </c>
      <c r="O1057" s="1">
        <v>849</v>
      </c>
      <c r="P1057" s="1">
        <v>2150</v>
      </c>
      <c r="Q1057" s="1">
        <v>6888</v>
      </c>
      <c r="R1057" s="1">
        <f t="shared" si="16"/>
        <v>10791</v>
      </c>
    </row>
    <row r="1058" spans="1:18" x14ac:dyDescent="0.35">
      <c r="A1058" s="2">
        <v>1048</v>
      </c>
      <c r="C1058" s="1" t="s">
        <v>4</v>
      </c>
      <c r="D1058" s="1" t="s">
        <v>7</v>
      </c>
      <c r="E1058" s="1">
        <v>1199</v>
      </c>
      <c r="F1058" s="1">
        <v>1502</v>
      </c>
      <c r="G1058" s="1">
        <v>575</v>
      </c>
      <c r="H1058" s="1">
        <v>101</v>
      </c>
      <c r="I1058" s="1">
        <v>895</v>
      </c>
      <c r="J1058" s="1">
        <v>983</v>
      </c>
      <c r="K1058" s="1">
        <v>173</v>
      </c>
      <c r="L1058" s="1">
        <v>299</v>
      </c>
      <c r="M1058" s="1">
        <v>1428</v>
      </c>
      <c r="N1058" s="1">
        <v>222</v>
      </c>
      <c r="O1058" s="1">
        <v>1225</v>
      </c>
      <c r="P1058" s="1">
        <v>9715</v>
      </c>
      <c r="Q1058" s="1">
        <v>15452</v>
      </c>
      <c r="R1058" s="1">
        <f t="shared" si="16"/>
        <v>18317</v>
      </c>
    </row>
    <row r="1059" spans="1:18" x14ac:dyDescent="0.35">
      <c r="A1059" s="2">
        <v>1049</v>
      </c>
      <c r="D1059" s="1" t="s">
        <v>8</v>
      </c>
      <c r="E1059" s="1">
        <v>2227</v>
      </c>
      <c r="F1059" s="1">
        <v>2007</v>
      </c>
      <c r="G1059" s="1">
        <v>640</v>
      </c>
      <c r="H1059" s="1">
        <v>167</v>
      </c>
      <c r="I1059" s="1">
        <v>863</v>
      </c>
      <c r="J1059" s="1">
        <v>750</v>
      </c>
      <c r="K1059" s="1">
        <v>188</v>
      </c>
      <c r="L1059" s="1">
        <v>413</v>
      </c>
      <c r="M1059" s="1">
        <v>2241</v>
      </c>
      <c r="N1059" s="1">
        <v>225</v>
      </c>
      <c r="O1059" s="1">
        <v>1647</v>
      </c>
      <c r="P1059" s="1">
        <v>9840</v>
      </c>
      <c r="Q1059" s="1">
        <v>16882</v>
      </c>
      <c r="R1059" s="1">
        <f t="shared" si="16"/>
        <v>21208</v>
      </c>
    </row>
    <row r="1060" spans="1:18" x14ac:dyDescent="0.35">
      <c r="A1060" s="2">
        <v>1050</v>
      </c>
      <c r="D1060" s="1" t="s">
        <v>4</v>
      </c>
      <c r="E1060" s="1">
        <v>3427</v>
      </c>
      <c r="F1060" s="1">
        <v>3506</v>
      </c>
      <c r="G1060" s="1">
        <v>1208</v>
      </c>
      <c r="H1060" s="1">
        <v>268</v>
      </c>
      <c r="I1060" s="1">
        <v>1764</v>
      </c>
      <c r="J1060" s="1">
        <v>1729</v>
      </c>
      <c r="K1060" s="1">
        <v>362</v>
      </c>
      <c r="L1060" s="1">
        <v>713</v>
      </c>
      <c r="M1060" s="1">
        <v>3678</v>
      </c>
      <c r="N1060" s="1">
        <v>444</v>
      </c>
      <c r="O1060" s="1">
        <v>2878</v>
      </c>
      <c r="P1060" s="1">
        <v>19553</v>
      </c>
      <c r="Q1060" s="1">
        <v>32334</v>
      </c>
      <c r="R1060" s="1">
        <f t="shared" si="16"/>
        <v>39530</v>
      </c>
    </row>
    <row r="1061" spans="1:18" x14ac:dyDescent="0.35">
      <c r="A1061" s="2">
        <v>1051</v>
      </c>
      <c r="B1061" s="1" t="s">
        <v>81</v>
      </c>
      <c r="C1061" s="1" t="s">
        <v>6</v>
      </c>
      <c r="D1061" s="1" t="s">
        <v>7</v>
      </c>
      <c r="E1061" s="1">
        <v>8</v>
      </c>
      <c r="F1061" s="1">
        <v>340</v>
      </c>
      <c r="G1061" s="1">
        <v>9</v>
      </c>
      <c r="H1061" s="1">
        <v>0</v>
      </c>
      <c r="I1061" s="1">
        <v>14</v>
      </c>
      <c r="J1061" s="1">
        <v>6</v>
      </c>
      <c r="K1061" s="1">
        <v>4</v>
      </c>
      <c r="L1061" s="1">
        <v>9</v>
      </c>
      <c r="M1061" s="1">
        <v>105</v>
      </c>
      <c r="N1061" s="1">
        <v>4</v>
      </c>
      <c r="O1061" s="1">
        <v>205</v>
      </c>
      <c r="P1061" s="1">
        <v>2991</v>
      </c>
      <c r="Q1061" s="1">
        <v>3599</v>
      </c>
      <c r="R1061" s="1">
        <f t="shared" si="16"/>
        <v>3695</v>
      </c>
    </row>
    <row r="1062" spans="1:18" x14ac:dyDescent="0.35">
      <c r="A1062" s="2">
        <v>1052</v>
      </c>
      <c r="D1062" s="1" t="s">
        <v>8</v>
      </c>
      <c r="E1062" s="1">
        <v>4</v>
      </c>
      <c r="F1062" s="1">
        <v>247</v>
      </c>
      <c r="G1062" s="1">
        <v>4</v>
      </c>
      <c r="H1062" s="1">
        <v>0</v>
      </c>
      <c r="I1062" s="1">
        <v>3</v>
      </c>
      <c r="J1062" s="1">
        <v>7</v>
      </c>
      <c r="K1062" s="1">
        <v>4</v>
      </c>
      <c r="L1062" s="1">
        <v>0</v>
      </c>
      <c r="M1062" s="1">
        <v>99</v>
      </c>
      <c r="N1062" s="1">
        <v>0</v>
      </c>
      <c r="O1062" s="1">
        <v>118</v>
      </c>
      <c r="P1062" s="1">
        <v>2926</v>
      </c>
      <c r="Q1062" s="1">
        <v>3367</v>
      </c>
      <c r="R1062" s="1">
        <f t="shared" si="16"/>
        <v>3412</v>
      </c>
    </row>
    <row r="1063" spans="1:18" x14ac:dyDescent="0.35">
      <c r="A1063" s="2">
        <v>1053</v>
      </c>
      <c r="D1063" s="1" t="s">
        <v>4</v>
      </c>
      <c r="E1063" s="1">
        <v>13</v>
      </c>
      <c r="F1063" s="1">
        <v>583</v>
      </c>
      <c r="G1063" s="1">
        <v>16</v>
      </c>
      <c r="H1063" s="1">
        <v>0</v>
      </c>
      <c r="I1063" s="1">
        <v>13</v>
      </c>
      <c r="J1063" s="1">
        <v>16</v>
      </c>
      <c r="K1063" s="1">
        <v>6</v>
      </c>
      <c r="L1063" s="1">
        <v>8</v>
      </c>
      <c r="M1063" s="1">
        <v>203</v>
      </c>
      <c r="N1063" s="1">
        <v>4</v>
      </c>
      <c r="O1063" s="1">
        <v>320</v>
      </c>
      <c r="P1063" s="1">
        <v>5920</v>
      </c>
      <c r="Q1063" s="1">
        <v>6967</v>
      </c>
      <c r="R1063" s="1">
        <f t="shared" si="16"/>
        <v>7102</v>
      </c>
    </row>
    <row r="1064" spans="1:18" x14ac:dyDescent="0.35">
      <c r="A1064" s="2">
        <v>1054</v>
      </c>
      <c r="C1064" s="1" t="s">
        <v>9</v>
      </c>
      <c r="D1064" s="1" t="s">
        <v>7</v>
      </c>
      <c r="E1064" s="1">
        <v>9</v>
      </c>
      <c r="F1064" s="1">
        <v>234</v>
      </c>
      <c r="G1064" s="1">
        <v>4</v>
      </c>
      <c r="H1064" s="1">
        <v>0</v>
      </c>
      <c r="I1064" s="1">
        <v>14</v>
      </c>
      <c r="J1064" s="1">
        <v>12</v>
      </c>
      <c r="K1064" s="1">
        <v>0</v>
      </c>
      <c r="L1064" s="1">
        <v>4</v>
      </c>
      <c r="M1064" s="1">
        <v>231</v>
      </c>
      <c r="N1064" s="1">
        <v>4</v>
      </c>
      <c r="O1064" s="1">
        <v>138</v>
      </c>
      <c r="P1064" s="1">
        <v>1621</v>
      </c>
      <c r="Q1064" s="1">
        <v>2155</v>
      </c>
      <c r="R1064" s="1">
        <f t="shared" si="16"/>
        <v>2271</v>
      </c>
    </row>
    <row r="1065" spans="1:18" x14ac:dyDescent="0.35">
      <c r="A1065" s="2">
        <v>1055</v>
      </c>
      <c r="D1065" s="1" t="s">
        <v>8</v>
      </c>
      <c r="E1065" s="1">
        <v>13</v>
      </c>
      <c r="F1065" s="1">
        <v>253</v>
      </c>
      <c r="G1065" s="1">
        <v>4</v>
      </c>
      <c r="H1065" s="1">
        <v>0</v>
      </c>
      <c r="I1065" s="1">
        <v>16</v>
      </c>
      <c r="J1065" s="1">
        <v>0</v>
      </c>
      <c r="K1065" s="1">
        <v>0</v>
      </c>
      <c r="L1065" s="1">
        <v>3</v>
      </c>
      <c r="M1065" s="1">
        <v>373</v>
      </c>
      <c r="N1065" s="1">
        <v>0</v>
      </c>
      <c r="O1065" s="1">
        <v>130</v>
      </c>
      <c r="P1065" s="1">
        <v>1374</v>
      </c>
      <c r="Q1065" s="1">
        <v>1988</v>
      </c>
      <c r="R1065" s="1">
        <f t="shared" si="16"/>
        <v>2166</v>
      </c>
    </row>
    <row r="1066" spans="1:18" x14ac:dyDescent="0.35">
      <c r="A1066" s="2">
        <v>1056</v>
      </c>
      <c r="D1066" s="1" t="s">
        <v>4</v>
      </c>
      <c r="E1066" s="1">
        <v>16</v>
      </c>
      <c r="F1066" s="1">
        <v>484</v>
      </c>
      <c r="G1066" s="1">
        <v>3</v>
      </c>
      <c r="H1066" s="1">
        <v>0</v>
      </c>
      <c r="I1066" s="1">
        <v>30</v>
      </c>
      <c r="J1066" s="1">
        <v>13</v>
      </c>
      <c r="K1066" s="1">
        <v>6</v>
      </c>
      <c r="L1066" s="1">
        <v>7</v>
      </c>
      <c r="M1066" s="1">
        <v>606</v>
      </c>
      <c r="N1066" s="1">
        <v>5</v>
      </c>
      <c r="O1066" s="1">
        <v>271</v>
      </c>
      <c r="P1066" s="1">
        <v>2996</v>
      </c>
      <c r="Q1066" s="1">
        <v>4140</v>
      </c>
      <c r="R1066" s="1">
        <f t="shared" si="16"/>
        <v>4437</v>
      </c>
    </row>
    <row r="1067" spans="1:18" x14ac:dyDescent="0.35">
      <c r="A1067" s="2">
        <v>1057</v>
      </c>
      <c r="C1067" s="1" t="s">
        <v>10</v>
      </c>
      <c r="D1067" s="1" t="s">
        <v>7</v>
      </c>
      <c r="E1067" s="1">
        <v>761</v>
      </c>
      <c r="F1067" s="1">
        <v>877</v>
      </c>
      <c r="G1067" s="1">
        <v>222</v>
      </c>
      <c r="H1067" s="1">
        <v>16</v>
      </c>
      <c r="I1067" s="1">
        <v>539</v>
      </c>
      <c r="J1067" s="1">
        <v>384</v>
      </c>
      <c r="K1067" s="1">
        <v>97</v>
      </c>
      <c r="L1067" s="1">
        <v>234</v>
      </c>
      <c r="M1067" s="1">
        <v>1133</v>
      </c>
      <c r="N1067" s="1">
        <v>101</v>
      </c>
      <c r="O1067" s="1">
        <v>827</v>
      </c>
      <c r="P1067" s="1">
        <v>6034</v>
      </c>
      <c r="Q1067" s="1">
        <v>9508</v>
      </c>
      <c r="R1067" s="1">
        <f t="shared" si="16"/>
        <v>11225</v>
      </c>
    </row>
    <row r="1068" spans="1:18" x14ac:dyDescent="0.35">
      <c r="A1068" s="2">
        <v>1058</v>
      </c>
      <c r="D1068" s="1" t="s">
        <v>8</v>
      </c>
      <c r="E1068" s="1">
        <v>1336</v>
      </c>
      <c r="F1068" s="1">
        <v>1387</v>
      </c>
      <c r="G1068" s="1">
        <v>334</v>
      </c>
      <c r="H1068" s="1">
        <v>13</v>
      </c>
      <c r="I1068" s="1">
        <v>476</v>
      </c>
      <c r="J1068" s="1">
        <v>235</v>
      </c>
      <c r="K1068" s="1">
        <v>99</v>
      </c>
      <c r="L1068" s="1">
        <v>250</v>
      </c>
      <c r="M1068" s="1">
        <v>1865</v>
      </c>
      <c r="N1068" s="1">
        <v>88</v>
      </c>
      <c r="O1068" s="1">
        <v>1233</v>
      </c>
      <c r="P1068" s="1">
        <v>5715</v>
      </c>
      <c r="Q1068" s="1">
        <v>10267</v>
      </c>
      <c r="R1068" s="1">
        <f t="shared" si="16"/>
        <v>13031</v>
      </c>
    </row>
    <row r="1069" spans="1:18" x14ac:dyDescent="0.35">
      <c r="A1069" s="2">
        <v>1059</v>
      </c>
      <c r="D1069" s="1" t="s">
        <v>4</v>
      </c>
      <c r="E1069" s="1">
        <v>2096</v>
      </c>
      <c r="F1069" s="1">
        <v>2267</v>
      </c>
      <c r="G1069" s="1">
        <v>564</v>
      </c>
      <c r="H1069" s="1">
        <v>29</v>
      </c>
      <c r="I1069" s="1">
        <v>1020</v>
      </c>
      <c r="J1069" s="1">
        <v>618</v>
      </c>
      <c r="K1069" s="1">
        <v>191</v>
      </c>
      <c r="L1069" s="1">
        <v>483</v>
      </c>
      <c r="M1069" s="1">
        <v>2997</v>
      </c>
      <c r="N1069" s="1">
        <v>179</v>
      </c>
      <c r="O1069" s="1">
        <v>2052</v>
      </c>
      <c r="P1069" s="1">
        <v>11747</v>
      </c>
      <c r="Q1069" s="1">
        <v>19778</v>
      </c>
      <c r="R1069" s="1">
        <f t="shared" si="16"/>
        <v>24243</v>
      </c>
    </row>
    <row r="1070" spans="1:18" x14ac:dyDescent="0.35">
      <c r="A1070" s="2">
        <v>1060</v>
      </c>
      <c r="C1070" s="1" t="s">
        <v>11</v>
      </c>
      <c r="D1070" s="1" t="s">
        <v>7</v>
      </c>
      <c r="E1070" s="1">
        <v>1233</v>
      </c>
      <c r="F1070" s="1">
        <v>407</v>
      </c>
      <c r="G1070" s="1">
        <v>523</v>
      </c>
      <c r="H1070" s="1">
        <v>129</v>
      </c>
      <c r="I1070" s="1">
        <v>865</v>
      </c>
      <c r="J1070" s="1">
        <v>1140</v>
      </c>
      <c r="K1070" s="1">
        <v>171</v>
      </c>
      <c r="L1070" s="1">
        <v>469</v>
      </c>
      <c r="M1070" s="1">
        <v>418</v>
      </c>
      <c r="N1070" s="1">
        <v>236</v>
      </c>
      <c r="O1070" s="1">
        <v>510</v>
      </c>
      <c r="P1070" s="1">
        <v>1534</v>
      </c>
      <c r="Q1070" s="1">
        <v>4737</v>
      </c>
      <c r="R1070" s="1">
        <f t="shared" si="16"/>
        <v>7635</v>
      </c>
    </row>
    <row r="1071" spans="1:18" x14ac:dyDescent="0.35">
      <c r="A1071" s="2">
        <v>1061</v>
      </c>
      <c r="D1071" s="1" t="s">
        <v>8</v>
      </c>
      <c r="E1071" s="1">
        <v>1920</v>
      </c>
      <c r="F1071" s="1">
        <v>652</v>
      </c>
      <c r="G1071" s="1">
        <v>483</v>
      </c>
      <c r="H1071" s="1">
        <v>146</v>
      </c>
      <c r="I1071" s="1">
        <v>612</v>
      </c>
      <c r="J1071" s="1">
        <v>704</v>
      </c>
      <c r="K1071" s="1">
        <v>155</v>
      </c>
      <c r="L1071" s="1">
        <v>413</v>
      </c>
      <c r="M1071" s="1">
        <v>496</v>
      </c>
      <c r="N1071" s="1">
        <v>207</v>
      </c>
      <c r="O1071" s="1">
        <v>678</v>
      </c>
      <c r="P1071" s="1">
        <v>1512</v>
      </c>
      <c r="Q1071" s="1">
        <v>4916</v>
      </c>
      <c r="R1071" s="1">
        <f t="shared" si="16"/>
        <v>7978</v>
      </c>
    </row>
    <row r="1072" spans="1:18" x14ac:dyDescent="0.35">
      <c r="A1072" s="2">
        <v>1062</v>
      </c>
      <c r="D1072" s="1" t="s">
        <v>4</v>
      </c>
      <c r="E1072" s="1">
        <v>3158</v>
      </c>
      <c r="F1072" s="1">
        <v>1054</v>
      </c>
      <c r="G1072" s="1">
        <v>1005</v>
      </c>
      <c r="H1072" s="1">
        <v>275</v>
      </c>
      <c r="I1072" s="1">
        <v>1474</v>
      </c>
      <c r="J1072" s="1">
        <v>1847</v>
      </c>
      <c r="K1072" s="1">
        <v>328</v>
      </c>
      <c r="L1072" s="1">
        <v>874</v>
      </c>
      <c r="M1072" s="1">
        <v>912</v>
      </c>
      <c r="N1072" s="1">
        <v>441</v>
      </c>
      <c r="O1072" s="1">
        <v>1187</v>
      </c>
      <c r="P1072" s="1">
        <v>3045</v>
      </c>
      <c r="Q1072" s="1">
        <v>9654</v>
      </c>
      <c r="R1072" s="1">
        <f t="shared" si="16"/>
        <v>15600</v>
      </c>
    </row>
    <row r="1073" spans="1:18" x14ac:dyDescent="0.35">
      <c r="A1073" s="2">
        <v>1063</v>
      </c>
      <c r="C1073" s="1" t="s">
        <v>4</v>
      </c>
      <c r="D1073" s="1" t="s">
        <v>7</v>
      </c>
      <c r="E1073" s="1">
        <v>2007</v>
      </c>
      <c r="F1073" s="1">
        <v>1851</v>
      </c>
      <c r="G1073" s="1">
        <v>760</v>
      </c>
      <c r="H1073" s="1">
        <v>150</v>
      </c>
      <c r="I1073" s="1">
        <v>1424</v>
      </c>
      <c r="J1073" s="1">
        <v>1548</v>
      </c>
      <c r="K1073" s="1">
        <v>276</v>
      </c>
      <c r="L1073" s="1">
        <v>714</v>
      </c>
      <c r="M1073" s="1">
        <v>1882</v>
      </c>
      <c r="N1073" s="1">
        <v>337</v>
      </c>
      <c r="O1073" s="1">
        <v>1680</v>
      </c>
      <c r="P1073" s="1">
        <v>12183</v>
      </c>
      <c r="Q1073" s="1">
        <v>19995</v>
      </c>
      <c r="R1073" s="1">
        <f t="shared" si="16"/>
        <v>24812</v>
      </c>
    </row>
    <row r="1074" spans="1:18" x14ac:dyDescent="0.35">
      <c r="A1074" s="2">
        <v>1064</v>
      </c>
      <c r="D1074" s="1" t="s">
        <v>8</v>
      </c>
      <c r="E1074" s="1">
        <v>3278</v>
      </c>
      <c r="F1074" s="1">
        <v>2535</v>
      </c>
      <c r="G1074" s="1">
        <v>829</v>
      </c>
      <c r="H1074" s="1">
        <v>156</v>
      </c>
      <c r="I1074" s="1">
        <v>1113</v>
      </c>
      <c r="J1074" s="1">
        <v>948</v>
      </c>
      <c r="K1074" s="1">
        <v>260</v>
      </c>
      <c r="L1074" s="1">
        <v>659</v>
      </c>
      <c r="M1074" s="1">
        <v>2834</v>
      </c>
      <c r="N1074" s="1">
        <v>298</v>
      </c>
      <c r="O1074" s="1">
        <v>2160</v>
      </c>
      <c r="P1074" s="1">
        <v>11524</v>
      </c>
      <c r="Q1074" s="1">
        <v>20540</v>
      </c>
      <c r="R1074" s="1">
        <f t="shared" si="16"/>
        <v>26594</v>
      </c>
    </row>
    <row r="1075" spans="1:18" x14ac:dyDescent="0.35">
      <c r="A1075" s="2">
        <v>1065</v>
      </c>
      <c r="D1075" s="1" t="s">
        <v>4</v>
      </c>
      <c r="E1075" s="1">
        <v>5279</v>
      </c>
      <c r="F1075" s="1">
        <v>4388</v>
      </c>
      <c r="G1075" s="1">
        <v>1583</v>
      </c>
      <c r="H1075" s="1">
        <v>310</v>
      </c>
      <c r="I1075" s="1">
        <v>2541</v>
      </c>
      <c r="J1075" s="1">
        <v>2493</v>
      </c>
      <c r="K1075" s="1">
        <v>530</v>
      </c>
      <c r="L1075" s="1">
        <v>1379</v>
      </c>
      <c r="M1075" s="1">
        <v>4720</v>
      </c>
      <c r="N1075" s="1">
        <v>636</v>
      </c>
      <c r="O1075" s="1">
        <v>3837</v>
      </c>
      <c r="P1075" s="1">
        <v>23706</v>
      </c>
      <c r="Q1075" s="1">
        <v>40540</v>
      </c>
      <c r="R1075" s="1">
        <f t="shared" si="16"/>
        <v>51402</v>
      </c>
    </row>
    <row r="1076" spans="1:18" x14ac:dyDescent="0.35">
      <c r="A1076" s="2">
        <v>1066</v>
      </c>
      <c r="B1076" s="1" t="s">
        <v>82</v>
      </c>
      <c r="C1076" s="1" t="s">
        <v>6</v>
      </c>
      <c r="D1076" s="1" t="s">
        <v>7</v>
      </c>
      <c r="E1076" s="1">
        <v>0</v>
      </c>
      <c r="F1076" s="1">
        <v>18</v>
      </c>
      <c r="G1076" s="1">
        <v>0</v>
      </c>
      <c r="H1076" s="1">
        <v>0</v>
      </c>
      <c r="I1076" s="1">
        <v>0</v>
      </c>
      <c r="J1076" s="1">
        <v>0</v>
      </c>
      <c r="K1076" s="1">
        <v>4</v>
      </c>
      <c r="L1076" s="1">
        <v>0</v>
      </c>
      <c r="M1076" s="1">
        <v>5</v>
      </c>
      <c r="N1076" s="1">
        <v>0</v>
      </c>
      <c r="O1076" s="1">
        <v>3</v>
      </c>
      <c r="P1076" s="1">
        <v>269</v>
      </c>
      <c r="Q1076" s="1">
        <v>298</v>
      </c>
      <c r="R1076" s="1">
        <f t="shared" si="16"/>
        <v>299</v>
      </c>
    </row>
    <row r="1077" spans="1:18" x14ac:dyDescent="0.35">
      <c r="A1077" s="2">
        <v>1067</v>
      </c>
      <c r="D1077" s="1" t="s">
        <v>8</v>
      </c>
      <c r="E1077" s="1">
        <v>0</v>
      </c>
      <c r="F1077" s="1">
        <v>13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6</v>
      </c>
      <c r="N1077" s="1">
        <v>0</v>
      </c>
      <c r="O1077" s="1">
        <v>12</v>
      </c>
      <c r="P1077" s="1">
        <v>277</v>
      </c>
      <c r="Q1077" s="1">
        <v>303</v>
      </c>
      <c r="R1077" s="1">
        <f t="shared" si="16"/>
        <v>308</v>
      </c>
    </row>
    <row r="1078" spans="1:18" x14ac:dyDescent="0.35">
      <c r="A1078" s="2">
        <v>1068</v>
      </c>
      <c r="D1078" s="1" t="s">
        <v>4</v>
      </c>
      <c r="E1078" s="1">
        <v>0</v>
      </c>
      <c r="F1078" s="1">
        <v>28</v>
      </c>
      <c r="G1078" s="1">
        <v>0</v>
      </c>
      <c r="H1078" s="1">
        <v>0</v>
      </c>
      <c r="I1078" s="1">
        <v>0</v>
      </c>
      <c r="J1078" s="1">
        <v>0</v>
      </c>
      <c r="K1078" s="1">
        <v>4</v>
      </c>
      <c r="L1078" s="1">
        <v>0</v>
      </c>
      <c r="M1078" s="1">
        <v>14</v>
      </c>
      <c r="N1078" s="1">
        <v>0</v>
      </c>
      <c r="O1078" s="1">
        <v>12</v>
      </c>
      <c r="P1078" s="1">
        <v>541</v>
      </c>
      <c r="Q1078" s="1">
        <v>605</v>
      </c>
      <c r="R1078" s="1">
        <f t="shared" si="16"/>
        <v>599</v>
      </c>
    </row>
    <row r="1079" spans="1:18" x14ac:dyDescent="0.35">
      <c r="A1079" s="2">
        <v>1069</v>
      </c>
      <c r="C1079" s="1" t="s">
        <v>9</v>
      </c>
      <c r="D1079" s="1" t="s">
        <v>7</v>
      </c>
      <c r="E1079" s="1">
        <v>0</v>
      </c>
      <c r="F1079" s="1">
        <v>16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11</v>
      </c>
      <c r="N1079" s="1">
        <v>0</v>
      </c>
      <c r="O1079" s="1">
        <v>3</v>
      </c>
      <c r="P1079" s="1">
        <v>121</v>
      </c>
      <c r="Q1079" s="1">
        <v>153</v>
      </c>
      <c r="R1079" s="1">
        <f t="shared" si="16"/>
        <v>151</v>
      </c>
    </row>
    <row r="1080" spans="1:18" x14ac:dyDescent="0.35">
      <c r="A1080" s="2">
        <v>1070</v>
      </c>
      <c r="D1080" s="1" t="s">
        <v>8</v>
      </c>
      <c r="E1080" s="1">
        <v>0</v>
      </c>
      <c r="F1080" s="1">
        <v>9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21</v>
      </c>
      <c r="N1080" s="1">
        <v>0</v>
      </c>
      <c r="O1080" s="1">
        <v>10</v>
      </c>
      <c r="P1080" s="1">
        <v>83</v>
      </c>
      <c r="Q1080" s="1">
        <v>114</v>
      </c>
      <c r="R1080" s="1">
        <f t="shared" si="16"/>
        <v>123</v>
      </c>
    </row>
    <row r="1081" spans="1:18" x14ac:dyDescent="0.35">
      <c r="A1081" s="2">
        <v>1071</v>
      </c>
      <c r="D1081" s="1" t="s">
        <v>4</v>
      </c>
      <c r="E1081" s="1">
        <v>0</v>
      </c>
      <c r="F1081" s="1">
        <v>28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29</v>
      </c>
      <c r="N1081" s="1">
        <v>0</v>
      </c>
      <c r="O1081" s="1">
        <v>20</v>
      </c>
      <c r="P1081" s="1">
        <v>207</v>
      </c>
      <c r="Q1081" s="1">
        <v>270</v>
      </c>
      <c r="R1081" s="1">
        <f t="shared" si="16"/>
        <v>284</v>
      </c>
    </row>
    <row r="1082" spans="1:18" x14ac:dyDescent="0.35">
      <c r="A1082" s="2">
        <v>1072</v>
      </c>
      <c r="C1082" s="1" t="s">
        <v>10</v>
      </c>
      <c r="D1082" s="1" t="s">
        <v>7</v>
      </c>
      <c r="E1082" s="1">
        <v>82</v>
      </c>
      <c r="F1082" s="1">
        <v>72</v>
      </c>
      <c r="G1082" s="1">
        <v>27</v>
      </c>
      <c r="H1082" s="1">
        <v>0</v>
      </c>
      <c r="I1082" s="1">
        <v>49</v>
      </c>
      <c r="J1082" s="1">
        <v>34</v>
      </c>
      <c r="K1082" s="1">
        <v>5</v>
      </c>
      <c r="L1082" s="1">
        <v>23</v>
      </c>
      <c r="M1082" s="1">
        <v>104</v>
      </c>
      <c r="N1082" s="1">
        <v>6</v>
      </c>
      <c r="O1082" s="1">
        <v>78</v>
      </c>
      <c r="P1082" s="1">
        <v>564</v>
      </c>
      <c r="Q1082" s="1">
        <v>888</v>
      </c>
      <c r="R1082" s="1">
        <f t="shared" si="16"/>
        <v>1044</v>
      </c>
    </row>
    <row r="1083" spans="1:18" x14ac:dyDescent="0.35">
      <c r="A1083" s="2">
        <v>1073</v>
      </c>
      <c r="D1083" s="1" t="s">
        <v>8</v>
      </c>
      <c r="E1083" s="1">
        <v>130</v>
      </c>
      <c r="F1083" s="1">
        <v>102</v>
      </c>
      <c r="G1083" s="1">
        <v>29</v>
      </c>
      <c r="H1083" s="1">
        <v>0</v>
      </c>
      <c r="I1083" s="1">
        <v>40</v>
      </c>
      <c r="J1083" s="1">
        <v>13</v>
      </c>
      <c r="K1083" s="1">
        <v>4</v>
      </c>
      <c r="L1083" s="1">
        <v>20</v>
      </c>
      <c r="M1083" s="1">
        <v>138</v>
      </c>
      <c r="N1083" s="1">
        <v>8</v>
      </c>
      <c r="O1083" s="1">
        <v>89</v>
      </c>
      <c r="P1083" s="1">
        <v>529</v>
      </c>
      <c r="Q1083" s="1">
        <v>883</v>
      </c>
      <c r="R1083" s="1">
        <f t="shared" si="16"/>
        <v>1102</v>
      </c>
    </row>
    <row r="1084" spans="1:18" x14ac:dyDescent="0.35">
      <c r="A1084" s="2">
        <v>1074</v>
      </c>
      <c r="D1084" s="1" t="s">
        <v>4</v>
      </c>
      <c r="E1084" s="1">
        <v>211</v>
      </c>
      <c r="F1084" s="1">
        <v>176</v>
      </c>
      <c r="G1084" s="1">
        <v>48</v>
      </c>
      <c r="H1084" s="1">
        <v>0</v>
      </c>
      <c r="I1084" s="1">
        <v>89</v>
      </c>
      <c r="J1084" s="1">
        <v>48</v>
      </c>
      <c r="K1084" s="1">
        <v>9</v>
      </c>
      <c r="L1084" s="1">
        <v>47</v>
      </c>
      <c r="M1084" s="1">
        <v>238</v>
      </c>
      <c r="N1084" s="1">
        <v>14</v>
      </c>
      <c r="O1084" s="1">
        <v>169</v>
      </c>
      <c r="P1084" s="1">
        <v>1100</v>
      </c>
      <c r="Q1084" s="1">
        <v>1771</v>
      </c>
      <c r="R1084" s="1">
        <f t="shared" si="16"/>
        <v>2149</v>
      </c>
    </row>
    <row r="1085" spans="1:18" x14ac:dyDescent="0.35">
      <c r="A1085" s="2">
        <v>1075</v>
      </c>
      <c r="C1085" s="1" t="s">
        <v>11</v>
      </c>
      <c r="D1085" s="1" t="s">
        <v>7</v>
      </c>
      <c r="E1085" s="1">
        <v>139</v>
      </c>
      <c r="F1085" s="1">
        <v>42</v>
      </c>
      <c r="G1085" s="1">
        <v>47</v>
      </c>
      <c r="H1085" s="1">
        <v>10</v>
      </c>
      <c r="I1085" s="1">
        <v>85</v>
      </c>
      <c r="J1085" s="1">
        <v>96</v>
      </c>
      <c r="K1085" s="1">
        <v>9</v>
      </c>
      <c r="L1085" s="1">
        <v>39</v>
      </c>
      <c r="M1085" s="1">
        <v>31</v>
      </c>
      <c r="N1085" s="1">
        <v>19</v>
      </c>
      <c r="O1085" s="1">
        <v>32</v>
      </c>
      <c r="P1085" s="1">
        <v>175</v>
      </c>
      <c r="Q1085" s="1">
        <v>472</v>
      </c>
      <c r="R1085" s="1">
        <f t="shared" si="16"/>
        <v>724</v>
      </c>
    </row>
    <row r="1086" spans="1:18" x14ac:dyDescent="0.35">
      <c r="A1086" s="2">
        <v>1076</v>
      </c>
      <c r="D1086" s="1" t="s">
        <v>8</v>
      </c>
      <c r="E1086" s="1">
        <v>201</v>
      </c>
      <c r="F1086" s="1">
        <v>68</v>
      </c>
      <c r="G1086" s="1">
        <v>33</v>
      </c>
      <c r="H1086" s="1">
        <v>21</v>
      </c>
      <c r="I1086" s="1">
        <v>58</v>
      </c>
      <c r="J1086" s="1">
        <v>72</v>
      </c>
      <c r="K1086" s="1">
        <v>12</v>
      </c>
      <c r="L1086" s="1">
        <v>31</v>
      </c>
      <c r="M1086" s="1">
        <v>43</v>
      </c>
      <c r="N1086" s="1">
        <v>12</v>
      </c>
      <c r="O1086" s="1">
        <v>41</v>
      </c>
      <c r="P1086" s="1">
        <v>158</v>
      </c>
      <c r="Q1086" s="1">
        <v>489</v>
      </c>
      <c r="R1086" s="1">
        <f t="shared" si="16"/>
        <v>750</v>
      </c>
    </row>
    <row r="1087" spans="1:18" x14ac:dyDescent="0.35">
      <c r="A1087" s="2">
        <v>1077</v>
      </c>
      <c r="D1087" s="1" t="s">
        <v>4</v>
      </c>
      <c r="E1087" s="1">
        <v>341</v>
      </c>
      <c r="F1087" s="1">
        <v>115</v>
      </c>
      <c r="G1087" s="1">
        <v>80</v>
      </c>
      <c r="H1087" s="1">
        <v>31</v>
      </c>
      <c r="I1087" s="1">
        <v>144</v>
      </c>
      <c r="J1087" s="1">
        <v>169</v>
      </c>
      <c r="K1087" s="1">
        <v>17</v>
      </c>
      <c r="L1087" s="1">
        <v>69</v>
      </c>
      <c r="M1087" s="1">
        <v>81</v>
      </c>
      <c r="N1087" s="1">
        <v>29</v>
      </c>
      <c r="O1087" s="1">
        <v>77</v>
      </c>
      <c r="P1087" s="1">
        <v>330</v>
      </c>
      <c r="Q1087" s="1">
        <v>964</v>
      </c>
      <c r="R1087" s="1">
        <f t="shared" si="16"/>
        <v>1483</v>
      </c>
    </row>
    <row r="1088" spans="1:18" x14ac:dyDescent="0.35">
      <c r="A1088" s="2">
        <v>1078</v>
      </c>
      <c r="C1088" s="1" t="s">
        <v>4</v>
      </c>
      <c r="D1088" s="1" t="s">
        <v>7</v>
      </c>
      <c r="E1088" s="1">
        <v>223</v>
      </c>
      <c r="F1088" s="1">
        <v>153</v>
      </c>
      <c r="G1088" s="1">
        <v>71</v>
      </c>
      <c r="H1088" s="1">
        <v>10</v>
      </c>
      <c r="I1088" s="1">
        <v>139</v>
      </c>
      <c r="J1088" s="1">
        <v>137</v>
      </c>
      <c r="K1088" s="1">
        <v>10</v>
      </c>
      <c r="L1088" s="1">
        <v>63</v>
      </c>
      <c r="M1088" s="1">
        <v>150</v>
      </c>
      <c r="N1088" s="1">
        <v>31</v>
      </c>
      <c r="O1088" s="1">
        <v>119</v>
      </c>
      <c r="P1088" s="1">
        <v>1126</v>
      </c>
      <c r="Q1088" s="1">
        <v>1815</v>
      </c>
      <c r="R1088" s="1">
        <f t="shared" si="16"/>
        <v>2232</v>
      </c>
    </row>
    <row r="1089" spans="1:18" x14ac:dyDescent="0.35">
      <c r="A1089" s="2">
        <v>1079</v>
      </c>
      <c r="D1089" s="1" t="s">
        <v>8</v>
      </c>
      <c r="E1089" s="1">
        <v>329</v>
      </c>
      <c r="F1089" s="1">
        <v>188</v>
      </c>
      <c r="G1089" s="1">
        <v>59</v>
      </c>
      <c r="H1089" s="1">
        <v>20</v>
      </c>
      <c r="I1089" s="1">
        <v>96</v>
      </c>
      <c r="J1089" s="1">
        <v>87</v>
      </c>
      <c r="K1089" s="1">
        <v>17</v>
      </c>
      <c r="L1089" s="1">
        <v>50</v>
      </c>
      <c r="M1089" s="1">
        <v>211</v>
      </c>
      <c r="N1089" s="1">
        <v>20</v>
      </c>
      <c r="O1089" s="1">
        <v>149</v>
      </c>
      <c r="P1089" s="1">
        <v>1048</v>
      </c>
      <c r="Q1089" s="1">
        <v>1794</v>
      </c>
      <c r="R1089" s="1">
        <f t="shared" si="16"/>
        <v>2274</v>
      </c>
    </row>
    <row r="1090" spans="1:18" x14ac:dyDescent="0.35">
      <c r="A1090" s="2">
        <v>1080</v>
      </c>
      <c r="D1090" s="1" t="s">
        <v>4</v>
      </c>
      <c r="E1090" s="1">
        <v>554</v>
      </c>
      <c r="F1090" s="1">
        <v>345</v>
      </c>
      <c r="G1090" s="1">
        <v>133</v>
      </c>
      <c r="H1090" s="1">
        <v>34</v>
      </c>
      <c r="I1090" s="1">
        <v>236</v>
      </c>
      <c r="J1090" s="1">
        <v>225</v>
      </c>
      <c r="K1090" s="1">
        <v>33</v>
      </c>
      <c r="L1090" s="1">
        <v>110</v>
      </c>
      <c r="M1090" s="1">
        <v>363</v>
      </c>
      <c r="N1090" s="1">
        <v>45</v>
      </c>
      <c r="O1090" s="1">
        <v>271</v>
      </c>
      <c r="P1090" s="1">
        <v>2170</v>
      </c>
      <c r="Q1090" s="1">
        <v>3612</v>
      </c>
      <c r="R1090" s="1">
        <f t="shared" si="16"/>
        <v>4519</v>
      </c>
    </row>
    <row r="1091" spans="1:18" x14ac:dyDescent="0.35">
      <c r="A1091" s="2">
        <v>1081</v>
      </c>
      <c r="B1091" s="1" t="s">
        <v>83</v>
      </c>
      <c r="C1091" s="1" t="s">
        <v>6</v>
      </c>
      <c r="D1091" s="1" t="s">
        <v>7</v>
      </c>
      <c r="E1091" s="1">
        <v>4</v>
      </c>
      <c r="F1091" s="1">
        <v>940</v>
      </c>
      <c r="G1091" s="1">
        <v>9</v>
      </c>
      <c r="H1091" s="1">
        <v>3</v>
      </c>
      <c r="I1091" s="1">
        <v>14</v>
      </c>
      <c r="J1091" s="1">
        <v>25</v>
      </c>
      <c r="K1091" s="1">
        <v>18</v>
      </c>
      <c r="L1091" s="1">
        <v>11</v>
      </c>
      <c r="M1091" s="1">
        <v>261</v>
      </c>
      <c r="N1091" s="1">
        <v>6</v>
      </c>
      <c r="O1091" s="1">
        <v>641</v>
      </c>
      <c r="P1091" s="1">
        <v>11326</v>
      </c>
      <c r="Q1091" s="1">
        <v>13044</v>
      </c>
      <c r="R1091" s="1">
        <f t="shared" si="16"/>
        <v>13258</v>
      </c>
    </row>
    <row r="1092" spans="1:18" x14ac:dyDescent="0.35">
      <c r="A1092" s="2">
        <v>1082</v>
      </c>
      <c r="D1092" s="1" t="s">
        <v>8</v>
      </c>
      <c r="E1092" s="1">
        <v>5</v>
      </c>
      <c r="F1092" s="1">
        <v>623</v>
      </c>
      <c r="G1092" s="1">
        <v>10</v>
      </c>
      <c r="H1092" s="1">
        <v>0</v>
      </c>
      <c r="I1092" s="1">
        <v>17</v>
      </c>
      <c r="J1092" s="1">
        <v>22</v>
      </c>
      <c r="K1092" s="1">
        <v>11</v>
      </c>
      <c r="L1092" s="1">
        <v>13</v>
      </c>
      <c r="M1092" s="1">
        <v>203</v>
      </c>
      <c r="N1092" s="1">
        <v>0</v>
      </c>
      <c r="O1092" s="1">
        <v>410</v>
      </c>
      <c r="P1092" s="1">
        <v>11401</v>
      </c>
      <c r="Q1092" s="1">
        <v>12596</v>
      </c>
      <c r="R1092" s="1">
        <f t="shared" si="16"/>
        <v>12715</v>
      </c>
    </row>
    <row r="1093" spans="1:18" x14ac:dyDescent="0.35">
      <c r="A1093" s="2">
        <v>1083</v>
      </c>
      <c r="D1093" s="1" t="s">
        <v>4</v>
      </c>
      <c r="E1093" s="1">
        <v>9</v>
      </c>
      <c r="F1093" s="1">
        <v>1561</v>
      </c>
      <c r="G1093" s="1">
        <v>20</v>
      </c>
      <c r="H1093" s="1">
        <v>0</v>
      </c>
      <c r="I1093" s="1">
        <v>28</v>
      </c>
      <c r="J1093" s="1">
        <v>51</v>
      </c>
      <c r="K1093" s="1">
        <v>27</v>
      </c>
      <c r="L1093" s="1">
        <v>20</v>
      </c>
      <c r="M1093" s="1">
        <v>467</v>
      </c>
      <c r="N1093" s="1">
        <v>4</v>
      </c>
      <c r="O1093" s="1">
        <v>1053</v>
      </c>
      <c r="P1093" s="1">
        <v>22731</v>
      </c>
      <c r="Q1093" s="1">
        <v>25645</v>
      </c>
      <c r="R1093" s="1">
        <f t="shared" si="16"/>
        <v>25971</v>
      </c>
    </row>
    <row r="1094" spans="1:18" x14ac:dyDescent="0.35">
      <c r="A1094" s="2">
        <v>1084</v>
      </c>
      <c r="C1094" s="1" t="s">
        <v>9</v>
      </c>
      <c r="D1094" s="1" t="s">
        <v>7</v>
      </c>
      <c r="E1094" s="1">
        <v>27</v>
      </c>
      <c r="F1094" s="1">
        <v>955</v>
      </c>
      <c r="G1094" s="1">
        <v>20</v>
      </c>
      <c r="H1094" s="1">
        <v>3</v>
      </c>
      <c r="I1094" s="1">
        <v>53</v>
      </c>
      <c r="J1094" s="1">
        <v>19</v>
      </c>
      <c r="K1094" s="1">
        <v>18</v>
      </c>
      <c r="L1094" s="1">
        <v>12</v>
      </c>
      <c r="M1094" s="1">
        <v>842</v>
      </c>
      <c r="N1094" s="1">
        <v>3</v>
      </c>
      <c r="O1094" s="1">
        <v>581</v>
      </c>
      <c r="P1094" s="1">
        <v>8910</v>
      </c>
      <c r="Q1094" s="1">
        <v>11048</v>
      </c>
      <c r="R1094" s="1">
        <f t="shared" si="16"/>
        <v>11443</v>
      </c>
    </row>
    <row r="1095" spans="1:18" x14ac:dyDescent="0.35">
      <c r="A1095" s="2">
        <v>1085</v>
      </c>
      <c r="D1095" s="1" t="s">
        <v>8</v>
      </c>
      <c r="E1095" s="1">
        <v>40</v>
      </c>
      <c r="F1095" s="1">
        <v>843</v>
      </c>
      <c r="G1095" s="1">
        <v>21</v>
      </c>
      <c r="H1095" s="1">
        <v>0</v>
      </c>
      <c r="I1095" s="1">
        <v>52</v>
      </c>
      <c r="J1095" s="1">
        <v>20</v>
      </c>
      <c r="K1095" s="1">
        <v>15</v>
      </c>
      <c r="L1095" s="1">
        <v>7</v>
      </c>
      <c r="M1095" s="1">
        <v>1560</v>
      </c>
      <c r="N1095" s="1">
        <v>5</v>
      </c>
      <c r="O1095" s="1">
        <v>644</v>
      </c>
      <c r="P1095" s="1">
        <v>7724</v>
      </c>
      <c r="Q1095" s="1">
        <v>10278</v>
      </c>
      <c r="R1095" s="1">
        <f t="shared" si="16"/>
        <v>10931</v>
      </c>
    </row>
    <row r="1096" spans="1:18" x14ac:dyDescent="0.35">
      <c r="A1096" s="2">
        <v>1086</v>
      </c>
      <c r="D1096" s="1" t="s">
        <v>4</v>
      </c>
      <c r="E1096" s="1">
        <v>64</v>
      </c>
      <c r="F1096" s="1">
        <v>1802</v>
      </c>
      <c r="G1096" s="1">
        <v>40</v>
      </c>
      <c r="H1096" s="1">
        <v>6</v>
      </c>
      <c r="I1096" s="1">
        <v>100</v>
      </c>
      <c r="J1096" s="1">
        <v>42</v>
      </c>
      <c r="K1096" s="1">
        <v>32</v>
      </c>
      <c r="L1096" s="1">
        <v>21</v>
      </c>
      <c r="M1096" s="1">
        <v>2399</v>
      </c>
      <c r="N1096" s="1">
        <v>10</v>
      </c>
      <c r="O1096" s="1">
        <v>1224</v>
      </c>
      <c r="P1096" s="1">
        <v>16632</v>
      </c>
      <c r="Q1096" s="1">
        <v>21327</v>
      </c>
      <c r="R1096" s="1">
        <f t="shared" si="16"/>
        <v>22372</v>
      </c>
    </row>
    <row r="1097" spans="1:18" x14ac:dyDescent="0.35">
      <c r="A1097" s="2">
        <v>1087</v>
      </c>
      <c r="C1097" s="1" t="s">
        <v>10</v>
      </c>
      <c r="D1097" s="1" t="s">
        <v>7</v>
      </c>
      <c r="E1097" s="1">
        <v>1297</v>
      </c>
      <c r="F1097" s="1">
        <v>2933</v>
      </c>
      <c r="G1097" s="1">
        <v>551</v>
      </c>
      <c r="H1097" s="1">
        <v>16</v>
      </c>
      <c r="I1097" s="1">
        <v>1608</v>
      </c>
      <c r="J1097" s="1">
        <v>890</v>
      </c>
      <c r="K1097" s="1">
        <v>213</v>
      </c>
      <c r="L1097" s="1">
        <v>223</v>
      </c>
      <c r="M1097" s="1">
        <v>2851</v>
      </c>
      <c r="N1097" s="1">
        <v>168</v>
      </c>
      <c r="O1097" s="1">
        <v>2932</v>
      </c>
      <c r="P1097" s="1">
        <v>30011</v>
      </c>
      <c r="Q1097" s="1">
        <v>40459</v>
      </c>
      <c r="R1097" s="1">
        <f t="shared" si="16"/>
        <v>43693</v>
      </c>
    </row>
    <row r="1098" spans="1:18" x14ac:dyDescent="0.35">
      <c r="A1098" s="2">
        <v>1088</v>
      </c>
      <c r="D1098" s="1" t="s">
        <v>8</v>
      </c>
      <c r="E1098" s="1">
        <v>2358</v>
      </c>
      <c r="F1098" s="1">
        <v>3421</v>
      </c>
      <c r="G1098" s="1">
        <v>1016</v>
      </c>
      <c r="H1098" s="1">
        <v>19</v>
      </c>
      <c r="I1098" s="1">
        <v>1213</v>
      </c>
      <c r="J1098" s="1">
        <v>401</v>
      </c>
      <c r="K1098" s="1">
        <v>190</v>
      </c>
      <c r="L1098" s="1">
        <v>209</v>
      </c>
      <c r="M1098" s="1">
        <v>4423</v>
      </c>
      <c r="N1098" s="1">
        <v>116</v>
      </c>
      <c r="O1098" s="1">
        <v>4084</v>
      </c>
      <c r="P1098" s="1">
        <v>30463</v>
      </c>
      <c r="Q1098" s="1">
        <v>43171</v>
      </c>
      <c r="R1098" s="1">
        <f t="shared" si="16"/>
        <v>47913</v>
      </c>
    </row>
    <row r="1099" spans="1:18" x14ac:dyDescent="0.35">
      <c r="A1099" s="2">
        <v>1089</v>
      </c>
      <c r="D1099" s="1" t="s">
        <v>4</v>
      </c>
      <c r="E1099" s="1">
        <v>3654</v>
      </c>
      <c r="F1099" s="1">
        <v>6354</v>
      </c>
      <c r="G1099" s="1">
        <v>1570</v>
      </c>
      <c r="H1099" s="1">
        <v>37</v>
      </c>
      <c r="I1099" s="1">
        <v>2818</v>
      </c>
      <c r="J1099" s="1">
        <v>1286</v>
      </c>
      <c r="K1099" s="1">
        <v>406</v>
      </c>
      <c r="L1099" s="1">
        <v>431</v>
      </c>
      <c r="M1099" s="1">
        <v>7276</v>
      </c>
      <c r="N1099" s="1">
        <v>283</v>
      </c>
      <c r="O1099" s="1">
        <v>7010</v>
      </c>
      <c r="P1099" s="1">
        <v>60475</v>
      </c>
      <c r="Q1099" s="1">
        <v>83627</v>
      </c>
      <c r="R1099" s="1">
        <f t="shared" si="16"/>
        <v>91600</v>
      </c>
    </row>
    <row r="1100" spans="1:18" x14ac:dyDescent="0.35">
      <c r="A1100" s="2">
        <v>1090</v>
      </c>
      <c r="C1100" s="1" t="s">
        <v>11</v>
      </c>
      <c r="D1100" s="1" t="s">
        <v>7</v>
      </c>
      <c r="E1100" s="1">
        <v>2462</v>
      </c>
      <c r="F1100" s="1">
        <v>927</v>
      </c>
      <c r="G1100" s="1">
        <v>1543</v>
      </c>
      <c r="H1100" s="1">
        <v>435</v>
      </c>
      <c r="I1100" s="1">
        <v>2124</v>
      </c>
      <c r="J1100" s="1">
        <v>2603</v>
      </c>
      <c r="K1100" s="1">
        <v>447</v>
      </c>
      <c r="L1100" s="1">
        <v>638</v>
      </c>
      <c r="M1100" s="1">
        <v>785</v>
      </c>
      <c r="N1100" s="1">
        <v>569</v>
      </c>
      <c r="O1100" s="1">
        <v>1922</v>
      </c>
      <c r="P1100" s="1">
        <v>4421</v>
      </c>
      <c r="Q1100" s="1">
        <v>12725</v>
      </c>
      <c r="R1100" s="1">
        <f t="shared" ref="R1100:R1163" si="17">SUM(E1100:P1100)</f>
        <v>18876</v>
      </c>
    </row>
    <row r="1101" spans="1:18" x14ac:dyDescent="0.35">
      <c r="A1101" s="2">
        <v>1091</v>
      </c>
      <c r="D1101" s="1" t="s">
        <v>8</v>
      </c>
      <c r="E1101" s="1">
        <v>5715</v>
      </c>
      <c r="F1101" s="1">
        <v>1737</v>
      </c>
      <c r="G1101" s="1">
        <v>1599</v>
      </c>
      <c r="H1101" s="1">
        <v>782</v>
      </c>
      <c r="I1101" s="1">
        <v>2064</v>
      </c>
      <c r="J1101" s="1">
        <v>2160</v>
      </c>
      <c r="K1101" s="1">
        <v>447</v>
      </c>
      <c r="L1101" s="1">
        <v>723</v>
      </c>
      <c r="M1101" s="1">
        <v>1569</v>
      </c>
      <c r="N1101" s="1">
        <v>580</v>
      </c>
      <c r="O1101" s="1">
        <v>2944</v>
      </c>
      <c r="P1101" s="1">
        <v>5362</v>
      </c>
      <c r="Q1101" s="1">
        <v>16629</v>
      </c>
      <c r="R1101" s="1">
        <f t="shared" si="17"/>
        <v>25682</v>
      </c>
    </row>
    <row r="1102" spans="1:18" x14ac:dyDescent="0.35">
      <c r="A1102" s="2">
        <v>1092</v>
      </c>
      <c r="D1102" s="1" t="s">
        <v>4</v>
      </c>
      <c r="E1102" s="1">
        <v>8179</v>
      </c>
      <c r="F1102" s="1">
        <v>2664</v>
      </c>
      <c r="G1102" s="1">
        <v>3146</v>
      </c>
      <c r="H1102" s="1">
        <v>1214</v>
      </c>
      <c r="I1102" s="1">
        <v>4188</v>
      </c>
      <c r="J1102" s="1">
        <v>4765</v>
      </c>
      <c r="K1102" s="1">
        <v>890</v>
      </c>
      <c r="L1102" s="1">
        <v>1362</v>
      </c>
      <c r="M1102" s="1">
        <v>2351</v>
      </c>
      <c r="N1102" s="1">
        <v>1151</v>
      </c>
      <c r="O1102" s="1">
        <v>4870</v>
      </c>
      <c r="P1102" s="1">
        <v>9781</v>
      </c>
      <c r="Q1102" s="1">
        <v>29355</v>
      </c>
      <c r="R1102" s="1">
        <f t="shared" si="17"/>
        <v>44561</v>
      </c>
    </row>
    <row r="1103" spans="1:18" x14ac:dyDescent="0.35">
      <c r="A1103" s="2">
        <v>1093</v>
      </c>
      <c r="C1103" s="1" t="s">
        <v>4</v>
      </c>
      <c r="D1103" s="1" t="s">
        <v>7</v>
      </c>
      <c r="E1103" s="1">
        <v>3786</v>
      </c>
      <c r="F1103" s="1">
        <v>5755</v>
      </c>
      <c r="G1103" s="1">
        <v>2128</v>
      </c>
      <c r="H1103" s="1">
        <v>457</v>
      </c>
      <c r="I1103" s="1">
        <v>3799</v>
      </c>
      <c r="J1103" s="1">
        <v>3535</v>
      </c>
      <c r="K1103" s="1">
        <v>693</v>
      </c>
      <c r="L1103" s="1">
        <v>883</v>
      </c>
      <c r="M1103" s="1">
        <v>4736</v>
      </c>
      <c r="N1103" s="1">
        <v>743</v>
      </c>
      <c r="O1103" s="1">
        <v>6078</v>
      </c>
      <c r="P1103" s="1">
        <v>54671</v>
      </c>
      <c r="Q1103" s="1">
        <v>77275</v>
      </c>
      <c r="R1103" s="1">
        <f t="shared" si="17"/>
        <v>87264</v>
      </c>
    </row>
    <row r="1104" spans="1:18" x14ac:dyDescent="0.35">
      <c r="A1104" s="2">
        <v>1094</v>
      </c>
      <c r="D1104" s="1" t="s">
        <v>8</v>
      </c>
      <c r="E1104" s="1">
        <v>8121</v>
      </c>
      <c r="F1104" s="1">
        <v>6625</v>
      </c>
      <c r="G1104" s="1">
        <v>2651</v>
      </c>
      <c r="H1104" s="1">
        <v>806</v>
      </c>
      <c r="I1104" s="1">
        <v>3340</v>
      </c>
      <c r="J1104" s="1">
        <v>2604</v>
      </c>
      <c r="K1104" s="1">
        <v>657</v>
      </c>
      <c r="L1104" s="1">
        <v>952</v>
      </c>
      <c r="M1104" s="1">
        <v>7753</v>
      </c>
      <c r="N1104" s="1">
        <v>702</v>
      </c>
      <c r="O1104" s="1">
        <v>8078</v>
      </c>
      <c r="P1104" s="1">
        <v>54947</v>
      </c>
      <c r="Q1104" s="1">
        <v>82672</v>
      </c>
      <c r="R1104" s="1">
        <f t="shared" si="17"/>
        <v>97236</v>
      </c>
    </row>
    <row r="1105" spans="1:18" x14ac:dyDescent="0.35">
      <c r="A1105" s="2">
        <v>1095</v>
      </c>
      <c r="D1105" s="1" t="s">
        <v>4</v>
      </c>
      <c r="E1105" s="1">
        <v>11911</v>
      </c>
      <c r="F1105" s="1">
        <v>12387</v>
      </c>
      <c r="G1105" s="1">
        <v>4777</v>
      </c>
      <c r="H1105" s="1">
        <v>1261</v>
      </c>
      <c r="I1105" s="1">
        <v>7135</v>
      </c>
      <c r="J1105" s="1">
        <v>6144</v>
      </c>
      <c r="K1105" s="1">
        <v>1351</v>
      </c>
      <c r="L1105" s="1">
        <v>1832</v>
      </c>
      <c r="M1105" s="1">
        <v>12498</v>
      </c>
      <c r="N1105" s="1">
        <v>1445</v>
      </c>
      <c r="O1105" s="1">
        <v>14158</v>
      </c>
      <c r="P1105" s="1">
        <v>109619</v>
      </c>
      <c r="Q1105" s="1">
        <v>159948</v>
      </c>
      <c r="R1105" s="1">
        <f t="shared" si="17"/>
        <v>184518</v>
      </c>
    </row>
    <row r="1106" spans="1:18" x14ac:dyDescent="0.35">
      <c r="A1106" s="2">
        <v>1096</v>
      </c>
      <c r="B1106" s="1" t="s">
        <v>84</v>
      </c>
      <c r="C1106" s="1" t="s">
        <v>6</v>
      </c>
      <c r="D1106" s="1" t="s">
        <v>7</v>
      </c>
      <c r="E1106" s="1">
        <v>21</v>
      </c>
      <c r="F1106" s="1">
        <v>1695</v>
      </c>
      <c r="G1106" s="1">
        <v>28</v>
      </c>
      <c r="H1106" s="1">
        <v>0</v>
      </c>
      <c r="I1106" s="1">
        <v>36</v>
      </c>
      <c r="J1106" s="1">
        <v>49</v>
      </c>
      <c r="K1106" s="1">
        <v>26</v>
      </c>
      <c r="L1106" s="1">
        <v>18</v>
      </c>
      <c r="M1106" s="1">
        <v>330</v>
      </c>
      <c r="N1106" s="1">
        <v>11</v>
      </c>
      <c r="O1106" s="1">
        <v>1010</v>
      </c>
      <c r="P1106" s="1">
        <v>20503</v>
      </c>
      <c r="Q1106" s="1">
        <v>23389</v>
      </c>
      <c r="R1106" s="1">
        <f t="shared" si="17"/>
        <v>23727</v>
      </c>
    </row>
    <row r="1107" spans="1:18" x14ac:dyDescent="0.35">
      <c r="A1107" s="2">
        <v>1097</v>
      </c>
      <c r="D1107" s="1" t="s">
        <v>8</v>
      </c>
      <c r="E1107" s="1">
        <v>19</v>
      </c>
      <c r="F1107" s="1">
        <v>981</v>
      </c>
      <c r="G1107" s="1">
        <v>23</v>
      </c>
      <c r="H1107" s="1">
        <v>0</v>
      </c>
      <c r="I1107" s="1">
        <v>48</v>
      </c>
      <c r="J1107" s="1">
        <v>26</v>
      </c>
      <c r="K1107" s="1">
        <v>13</v>
      </c>
      <c r="L1107" s="1">
        <v>4</v>
      </c>
      <c r="M1107" s="1">
        <v>326</v>
      </c>
      <c r="N1107" s="1">
        <v>8</v>
      </c>
      <c r="O1107" s="1">
        <v>591</v>
      </c>
      <c r="P1107" s="1">
        <v>19905</v>
      </c>
      <c r="Q1107" s="1">
        <v>21751</v>
      </c>
      <c r="R1107" s="1">
        <f t="shared" si="17"/>
        <v>21944</v>
      </c>
    </row>
    <row r="1108" spans="1:18" x14ac:dyDescent="0.35">
      <c r="A1108" s="2">
        <v>1098</v>
      </c>
      <c r="D1108" s="1" t="s">
        <v>4</v>
      </c>
      <c r="E1108" s="1">
        <v>32</v>
      </c>
      <c r="F1108" s="1">
        <v>2678</v>
      </c>
      <c r="G1108" s="1">
        <v>48</v>
      </c>
      <c r="H1108" s="1">
        <v>0</v>
      </c>
      <c r="I1108" s="1">
        <v>86</v>
      </c>
      <c r="J1108" s="1">
        <v>76</v>
      </c>
      <c r="K1108" s="1">
        <v>46</v>
      </c>
      <c r="L1108" s="1">
        <v>26</v>
      </c>
      <c r="M1108" s="1">
        <v>662</v>
      </c>
      <c r="N1108" s="1">
        <v>20</v>
      </c>
      <c r="O1108" s="1">
        <v>1602</v>
      </c>
      <c r="P1108" s="1">
        <v>40407</v>
      </c>
      <c r="Q1108" s="1">
        <v>45146</v>
      </c>
      <c r="R1108" s="1">
        <f t="shared" si="17"/>
        <v>45683</v>
      </c>
    </row>
    <row r="1109" spans="1:18" x14ac:dyDescent="0.35">
      <c r="A1109" s="2">
        <v>1099</v>
      </c>
      <c r="C1109" s="1" t="s">
        <v>9</v>
      </c>
      <c r="D1109" s="1" t="s">
        <v>7</v>
      </c>
      <c r="E1109" s="1">
        <v>40</v>
      </c>
      <c r="F1109" s="1">
        <v>1186</v>
      </c>
      <c r="G1109" s="1">
        <v>27</v>
      </c>
      <c r="H1109" s="1">
        <v>0</v>
      </c>
      <c r="I1109" s="1">
        <v>76</v>
      </c>
      <c r="J1109" s="1">
        <v>35</v>
      </c>
      <c r="K1109" s="1">
        <v>19</v>
      </c>
      <c r="L1109" s="1">
        <v>13</v>
      </c>
      <c r="M1109" s="1">
        <v>733</v>
      </c>
      <c r="N1109" s="1">
        <v>13</v>
      </c>
      <c r="O1109" s="1">
        <v>593</v>
      </c>
      <c r="P1109" s="1">
        <v>10844</v>
      </c>
      <c r="Q1109" s="1">
        <v>13194</v>
      </c>
      <c r="R1109" s="1">
        <f t="shared" si="17"/>
        <v>13579</v>
      </c>
    </row>
    <row r="1110" spans="1:18" x14ac:dyDescent="0.35">
      <c r="A1110" s="2">
        <v>1100</v>
      </c>
      <c r="D1110" s="1" t="s">
        <v>8</v>
      </c>
      <c r="E1110" s="1">
        <v>72</v>
      </c>
      <c r="F1110" s="1">
        <v>1036</v>
      </c>
      <c r="G1110" s="1">
        <v>14</v>
      </c>
      <c r="H1110" s="1">
        <v>0</v>
      </c>
      <c r="I1110" s="1">
        <v>66</v>
      </c>
      <c r="J1110" s="1">
        <v>31</v>
      </c>
      <c r="K1110" s="1">
        <v>25</v>
      </c>
      <c r="L1110" s="1">
        <v>10</v>
      </c>
      <c r="M1110" s="1">
        <v>1425</v>
      </c>
      <c r="N1110" s="1">
        <v>12</v>
      </c>
      <c r="O1110" s="1">
        <v>693</v>
      </c>
      <c r="P1110" s="1">
        <v>9597</v>
      </c>
      <c r="Q1110" s="1">
        <v>12305</v>
      </c>
      <c r="R1110" s="1">
        <f t="shared" si="17"/>
        <v>12981</v>
      </c>
    </row>
    <row r="1111" spans="1:18" x14ac:dyDescent="0.35">
      <c r="A1111" s="2">
        <v>1101</v>
      </c>
      <c r="D1111" s="1" t="s">
        <v>4</v>
      </c>
      <c r="E1111" s="1">
        <v>110</v>
      </c>
      <c r="F1111" s="1">
        <v>2227</v>
      </c>
      <c r="G1111" s="1">
        <v>41</v>
      </c>
      <c r="H1111" s="1">
        <v>3</v>
      </c>
      <c r="I1111" s="1">
        <v>144</v>
      </c>
      <c r="J1111" s="1">
        <v>65</v>
      </c>
      <c r="K1111" s="1">
        <v>42</v>
      </c>
      <c r="L1111" s="1">
        <v>26</v>
      </c>
      <c r="M1111" s="1">
        <v>2157</v>
      </c>
      <c r="N1111" s="1">
        <v>19</v>
      </c>
      <c r="O1111" s="1">
        <v>1284</v>
      </c>
      <c r="P1111" s="1">
        <v>20435</v>
      </c>
      <c r="Q1111" s="1">
        <v>25496</v>
      </c>
      <c r="R1111" s="1">
        <f t="shared" si="17"/>
        <v>26553</v>
      </c>
    </row>
    <row r="1112" spans="1:18" x14ac:dyDescent="0.35">
      <c r="A1112" s="2">
        <v>1102</v>
      </c>
      <c r="C1112" s="1" t="s">
        <v>10</v>
      </c>
      <c r="D1112" s="1" t="s">
        <v>7</v>
      </c>
      <c r="E1112" s="1">
        <v>2336</v>
      </c>
      <c r="F1112" s="1">
        <v>3902</v>
      </c>
      <c r="G1112" s="1">
        <v>690</v>
      </c>
      <c r="H1112" s="1">
        <v>49</v>
      </c>
      <c r="I1112" s="1">
        <v>3354</v>
      </c>
      <c r="J1112" s="1">
        <v>1572</v>
      </c>
      <c r="K1112" s="1">
        <v>399</v>
      </c>
      <c r="L1112" s="1">
        <v>384</v>
      </c>
      <c r="M1112" s="1">
        <v>4201</v>
      </c>
      <c r="N1112" s="1">
        <v>289</v>
      </c>
      <c r="O1112" s="1">
        <v>4054</v>
      </c>
      <c r="P1112" s="1">
        <v>41057</v>
      </c>
      <c r="Q1112" s="1">
        <v>56575</v>
      </c>
      <c r="R1112" s="1">
        <f t="shared" si="17"/>
        <v>62287</v>
      </c>
    </row>
    <row r="1113" spans="1:18" x14ac:dyDescent="0.35">
      <c r="A1113" s="2">
        <v>1103</v>
      </c>
      <c r="D1113" s="1" t="s">
        <v>8</v>
      </c>
      <c r="E1113" s="1">
        <v>4461</v>
      </c>
      <c r="F1113" s="1">
        <v>5381</v>
      </c>
      <c r="G1113" s="1">
        <v>1194</v>
      </c>
      <c r="H1113" s="1">
        <v>43</v>
      </c>
      <c r="I1113" s="1">
        <v>2650</v>
      </c>
      <c r="J1113" s="1">
        <v>782</v>
      </c>
      <c r="K1113" s="1">
        <v>347</v>
      </c>
      <c r="L1113" s="1">
        <v>445</v>
      </c>
      <c r="M1113" s="1">
        <v>6958</v>
      </c>
      <c r="N1113" s="1">
        <v>230</v>
      </c>
      <c r="O1113" s="1">
        <v>5739</v>
      </c>
      <c r="P1113" s="1">
        <v>39400</v>
      </c>
      <c r="Q1113" s="1">
        <v>58738</v>
      </c>
      <c r="R1113" s="1">
        <f t="shared" si="17"/>
        <v>67630</v>
      </c>
    </row>
    <row r="1114" spans="1:18" x14ac:dyDescent="0.35">
      <c r="A1114" s="2">
        <v>1104</v>
      </c>
      <c r="D1114" s="1" t="s">
        <v>4</v>
      </c>
      <c r="E1114" s="1">
        <v>6793</v>
      </c>
      <c r="F1114" s="1">
        <v>9285</v>
      </c>
      <c r="G1114" s="1">
        <v>1887</v>
      </c>
      <c r="H1114" s="1">
        <v>88</v>
      </c>
      <c r="I1114" s="1">
        <v>6007</v>
      </c>
      <c r="J1114" s="1">
        <v>2344</v>
      </c>
      <c r="K1114" s="1">
        <v>747</v>
      </c>
      <c r="L1114" s="1">
        <v>824</v>
      </c>
      <c r="M1114" s="1">
        <v>11160</v>
      </c>
      <c r="N1114" s="1">
        <v>518</v>
      </c>
      <c r="O1114" s="1">
        <v>9793</v>
      </c>
      <c r="P1114" s="1">
        <v>80456</v>
      </c>
      <c r="Q1114" s="1">
        <v>115314</v>
      </c>
      <c r="R1114" s="1">
        <f t="shared" si="17"/>
        <v>129902</v>
      </c>
    </row>
    <row r="1115" spans="1:18" x14ac:dyDescent="0.35">
      <c r="A1115" s="2">
        <v>1105</v>
      </c>
      <c r="C1115" s="1" t="s">
        <v>11</v>
      </c>
      <c r="D1115" s="1" t="s">
        <v>7</v>
      </c>
      <c r="E1115" s="1">
        <v>2943</v>
      </c>
      <c r="F1115" s="1">
        <v>855</v>
      </c>
      <c r="G1115" s="1">
        <v>1252</v>
      </c>
      <c r="H1115" s="1">
        <v>431</v>
      </c>
      <c r="I1115" s="1">
        <v>3071</v>
      </c>
      <c r="J1115" s="1">
        <v>2725</v>
      </c>
      <c r="K1115" s="1">
        <v>563</v>
      </c>
      <c r="L1115" s="1">
        <v>742</v>
      </c>
      <c r="M1115" s="1">
        <v>935</v>
      </c>
      <c r="N1115" s="1">
        <v>678</v>
      </c>
      <c r="O1115" s="1">
        <v>1738</v>
      </c>
      <c r="P1115" s="1">
        <v>4038</v>
      </c>
      <c r="Q1115" s="1">
        <v>12515</v>
      </c>
      <c r="R1115" s="1">
        <f t="shared" si="17"/>
        <v>19971</v>
      </c>
    </row>
    <row r="1116" spans="1:18" x14ac:dyDescent="0.35">
      <c r="A1116" s="2">
        <v>1106</v>
      </c>
      <c r="D1116" s="1" t="s">
        <v>8</v>
      </c>
      <c r="E1116" s="1">
        <v>5930</v>
      </c>
      <c r="F1116" s="1">
        <v>1621</v>
      </c>
      <c r="G1116" s="1">
        <v>1260</v>
      </c>
      <c r="H1116" s="1">
        <v>720</v>
      </c>
      <c r="I1116" s="1">
        <v>2911</v>
      </c>
      <c r="J1116" s="1">
        <v>1907</v>
      </c>
      <c r="K1116" s="1">
        <v>563</v>
      </c>
      <c r="L1116" s="1">
        <v>762</v>
      </c>
      <c r="M1116" s="1">
        <v>1781</v>
      </c>
      <c r="N1116" s="1">
        <v>528</v>
      </c>
      <c r="O1116" s="1">
        <v>2493</v>
      </c>
      <c r="P1116" s="1">
        <v>4188</v>
      </c>
      <c r="Q1116" s="1">
        <v>14661</v>
      </c>
      <c r="R1116" s="1">
        <f t="shared" si="17"/>
        <v>24664</v>
      </c>
    </row>
    <row r="1117" spans="1:18" x14ac:dyDescent="0.35">
      <c r="A1117" s="2">
        <v>1107</v>
      </c>
      <c r="D1117" s="1" t="s">
        <v>4</v>
      </c>
      <c r="E1117" s="1">
        <v>8878</v>
      </c>
      <c r="F1117" s="1">
        <v>2481</v>
      </c>
      <c r="G1117" s="1">
        <v>2515</v>
      </c>
      <c r="H1117" s="1">
        <v>1148</v>
      </c>
      <c r="I1117" s="1">
        <v>5988</v>
      </c>
      <c r="J1117" s="1">
        <v>4635</v>
      </c>
      <c r="K1117" s="1">
        <v>1129</v>
      </c>
      <c r="L1117" s="1">
        <v>1511</v>
      </c>
      <c r="M1117" s="1">
        <v>2719</v>
      </c>
      <c r="N1117" s="1">
        <v>1203</v>
      </c>
      <c r="O1117" s="1">
        <v>4232</v>
      </c>
      <c r="P1117" s="1">
        <v>8234</v>
      </c>
      <c r="Q1117" s="1">
        <v>27177</v>
      </c>
      <c r="R1117" s="1">
        <f t="shared" si="17"/>
        <v>44673</v>
      </c>
    </row>
    <row r="1118" spans="1:18" x14ac:dyDescent="0.35">
      <c r="A1118" s="2">
        <v>1108</v>
      </c>
      <c r="C1118" s="1" t="s">
        <v>4</v>
      </c>
      <c r="D1118" s="1" t="s">
        <v>7</v>
      </c>
      <c r="E1118" s="1">
        <v>5337</v>
      </c>
      <c r="F1118" s="1">
        <v>7636</v>
      </c>
      <c r="G1118" s="1">
        <v>2001</v>
      </c>
      <c r="H1118" s="1">
        <v>477</v>
      </c>
      <c r="I1118" s="1">
        <v>6541</v>
      </c>
      <c r="J1118" s="1">
        <v>4375</v>
      </c>
      <c r="K1118" s="1">
        <v>1018</v>
      </c>
      <c r="L1118" s="1">
        <v>1158</v>
      </c>
      <c r="M1118" s="1">
        <v>6201</v>
      </c>
      <c r="N1118" s="1">
        <v>991</v>
      </c>
      <c r="O1118" s="1">
        <v>7394</v>
      </c>
      <c r="P1118" s="1">
        <v>76436</v>
      </c>
      <c r="Q1118" s="1">
        <v>105681</v>
      </c>
      <c r="R1118" s="1">
        <f t="shared" si="17"/>
        <v>119565</v>
      </c>
    </row>
    <row r="1119" spans="1:18" x14ac:dyDescent="0.35">
      <c r="A1119" s="2">
        <v>1109</v>
      </c>
      <c r="D1119" s="1" t="s">
        <v>8</v>
      </c>
      <c r="E1119" s="1">
        <v>10483</v>
      </c>
      <c r="F1119" s="1">
        <v>9021</v>
      </c>
      <c r="G1119" s="1">
        <v>2495</v>
      </c>
      <c r="H1119" s="1">
        <v>766</v>
      </c>
      <c r="I1119" s="1">
        <v>5677</v>
      </c>
      <c r="J1119" s="1">
        <v>2745</v>
      </c>
      <c r="K1119" s="1">
        <v>940</v>
      </c>
      <c r="L1119" s="1">
        <v>1224</v>
      </c>
      <c r="M1119" s="1">
        <v>10492</v>
      </c>
      <c r="N1119" s="1">
        <v>779</v>
      </c>
      <c r="O1119" s="1">
        <v>9518</v>
      </c>
      <c r="P1119" s="1">
        <v>73093</v>
      </c>
      <c r="Q1119" s="1">
        <v>107443</v>
      </c>
      <c r="R1119" s="1">
        <f t="shared" si="17"/>
        <v>127233</v>
      </c>
    </row>
    <row r="1120" spans="1:18" x14ac:dyDescent="0.35">
      <c r="A1120" s="2">
        <v>1110</v>
      </c>
      <c r="D1120" s="1" t="s">
        <v>4</v>
      </c>
      <c r="E1120" s="1">
        <v>15814</v>
      </c>
      <c r="F1120" s="1">
        <v>16661</v>
      </c>
      <c r="G1120" s="1">
        <v>4496</v>
      </c>
      <c r="H1120" s="1">
        <v>1245</v>
      </c>
      <c r="I1120" s="1">
        <v>12220</v>
      </c>
      <c r="J1120" s="1">
        <v>7119</v>
      </c>
      <c r="K1120" s="1">
        <v>1962</v>
      </c>
      <c r="L1120" s="1">
        <v>2385</v>
      </c>
      <c r="M1120" s="1">
        <v>16693</v>
      </c>
      <c r="N1120" s="1">
        <v>1772</v>
      </c>
      <c r="O1120" s="1">
        <v>16910</v>
      </c>
      <c r="P1120" s="1">
        <v>149534</v>
      </c>
      <c r="Q1120" s="1">
        <v>213133</v>
      </c>
      <c r="R1120" s="1">
        <f t="shared" si="17"/>
        <v>246811</v>
      </c>
    </row>
    <row r="1121" spans="1:18" x14ac:dyDescent="0.35">
      <c r="A1121" s="2">
        <v>1111</v>
      </c>
      <c r="B1121" s="1" t="s">
        <v>85</v>
      </c>
      <c r="C1121" s="1" t="s">
        <v>6</v>
      </c>
      <c r="D1121" s="1" t="s">
        <v>7</v>
      </c>
      <c r="E1121" s="1">
        <v>11</v>
      </c>
      <c r="F1121" s="1">
        <v>397</v>
      </c>
      <c r="G1121" s="1">
        <v>8</v>
      </c>
      <c r="H1121" s="1">
        <v>0</v>
      </c>
      <c r="I1121" s="1">
        <v>0</v>
      </c>
      <c r="J1121" s="1">
        <v>16</v>
      </c>
      <c r="K1121" s="1">
        <v>10</v>
      </c>
      <c r="L1121" s="1">
        <v>14</v>
      </c>
      <c r="M1121" s="1">
        <v>163</v>
      </c>
      <c r="N1121" s="1">
        <v>0</v>
      </c>
      <c r="O1121" s="1">
        <v>303</v>
      </c>
      <c r="P1121" s="1">
        <v>3204</v>
      </c>
      <c r="Q1121" s="1">
        <v>3962</v>
      </c>
      <c r="R1121" s="1">
        <f t="shared" si="17"/>
        <v>4126</v>
      </c>
    </row>
    <row r="1122" spans="1:18" x14ac:dyDescent="0.35">
      <c r="A1122" s="2">
        <v>1112</v>
      </c>
      <c r="D1122" s="1" t="s">
        <v>8</v>
      </c>
      <c r="E1122" s="1">
        <v>0</v>
      </c>
      <c r="F1122" s="1">
        <v>342</v>
      </c>
      <c r="G1122" s="1">
        <v>3</v>
      </c>
      <c r="H1122" s="1">
        <v>0</v>
      </c>
      <c r="I1122" s="1">
        <v>13</v>
      </c>
      <c r="J1122" s="1">
        <v>14</v>
      </c>
      <c r="K1122" s="1">
        <v>0</v>
      </c>
      <c r="L1122" s="1">
        <v>8</v>
      </c>
      <c r="M1122" s="1">
        <v>165</v>
      </c>
      <c r="N1122" s="1">
        <v>0</v>
      </c>
      <c r="O1122" s="1">
        <v>214</v>
      </c>
      <c r="P1122" s="1">
        <v>3302</v>
      </c>
      <c r="Q1122" s="1">
        <v>3954</v>
      </c>
      <c r="R1122" s="1">
        <f t="shared" si="17"/>
        <v>4061</v>
      </c>
    </row>
    <row r="1123" spans="1:18" x14ac:dyDescent="0.35">
      <c r="A1123" s="2">
        <v>1113</v>
      </c>
      <c r="D1123" s="1" t="s">
        <v>4</v>
      </c>
      <c r="E1123" s="1">
        <v>11</v>
      </c>
      <c r="F1123" s="1">
        <v>735</v>
      </c>
      <c r="G1123" s="1">
        <v>8</v>
      </c>
      <c r="H1123" s="1">
        <v>0</v>
      </c>
      <c r="I1123" s="1">
        <v>13</v>
      </c>
      <c r="J1123" s="1">
        <v>29</v>
      </c>
      <c r="K1123" s="1">
        <v>8</v>
      </c>
      <c r="L1123" s="1">
        <v>20</v>
      </c>
      <c r="M1123" s="1">
        <v>329</v>
      </c>
      <c r="N1123" s="1">
        <v>0</v>
      </c>
      <c r="O1123" s="1">
        <v>513</v>
      </c>
      <c r="P1123" s="1">
        <v>6505</v>
      </c>
      <c r="Q1123" s="1">
        <v>7915</v>
      </c>
      <c r="R1123" s="1">
        <f t="shared" si="17"/>
        <v>8171</v>
      </c>
    </row>
    <row r="1124" spans="1:18" x14ac:dyDescent="0.35">
      <c r="A1124" s="2">
        <v>1114</v>
      </c>
      <c r="C1124" s="1" t="s">
        <v>9</v>
      </c>
      <c r="D1124" s="1" t="s">
        <v>7</v>
      </c>
      <c r="E1124" s="1">
        <v>10</v>
      </c>
      <c r="F1124" s="1">
        <v>280</v>
      </c>
      <c r="G1124" s="1">
        <v>10</v>
      </c>
      <c r="H1124" s="1">
        <v>4</v>
      </c>
      <c r="I1124" s="1">
        <v>16</v>
      </c>
      <c r="J1124" s="1">
        <v>17</v>
      </c>
      <c r="K1124" s="1">
        <v>6</v>
      </c>
      <c r="L1124" s="1">
        <v>3</v>
      </c>
      <c r="M1124" s="1">
        <v>288</v>
      </c>
      <c r="N1124" s="1">
        <v>0</v>
      </c>
      <c r="O1124" s="1">
        <v>161</v>
      </c>
      <c r="P1124" s="1">
        <v>1951</v>
      </c>
      <c r="Q1124" s="1">
        <v>2586</v>
      </c>
      <c r="R1124" s="1">
        <f t="shared" si="17"/>
        <v>2746</v>
      </c>
    </row>
    <row r="1125" spans="1:18" x14ac:dyDescent="0.35">
      <c r="A1125" s="2">
        <v>1115</v>
      </c>
      <c r="D1125" s="1" t="s">
        <v>8</v>
      </c>
      <c r="E1125" s="1">
        <v>14</v>
      </c>
      <c r="F1125" s="1">
        <v>324</v>
      </c>
      <c r="G1125" s="1">
        <v>5</v>
      </c>
      <c r="H1125" s="1">
        <v>0</v>
      </c>
      <c r="I1125" s="1">
        <v>20</v>
      </c>
      <c r="J1125" s="1">
        <v>16</v>
      </c>
      <c r="K1125" s="1">
        <v>0</v>
      </c>
      <c r="L1125" s="1">
        <v>6</v>
      </c>
      <c r="M1125" s="1">
        <v>491</v>
      </c>
      <c r="N1125" s="1">
        <v>3</v>
      </c>
      <c r="O1125" s="1">
        <v>167</v>
      </c>
      <c r="P1125" s="1">
        <v>1500</v>
      </c>
      <c r="Q1125" s="1">
        <v>2305</v>
      </c>
      <c r="R1125" s="1">
        <f t="shared" si="17"/>
        <v>2546</v>
      </c>
    </row>
    <row r="1126" spans="1:18" x14ac:dyDescent="0.35">
      <c r="A1126" s="2">
        <v>1116</v>
      </c>
      <c r="D1126" s="1" t="s">
        <v>4</v>
      </c>
      <c r="E1126" s="1">
        <v>25</v>
      </c>
      <c r="F1126" s="1">
        <v>607</v>
      </c>
      <c r="G1126" s="1">
        <v>15</v>
      </c>
      <c r="H1126" s="1">
        <v>4</v>
      </c>
      <c r="I1126" s="1">
        <v>31</v>
      </c>
      <c r="J1126" s="1">
        <v>30</v>
      </c>
      <c r="K1126" s="1">
        <v>8</v>
      </c>
      <c r="L1126" s="1">
        <v>7</v>
      </c>
      <c r="M1126" s="1">
        <v>781</v>
      </c>
      <c r="N1126" s="1">
        <v>7</v>
      </c>
      <c r="O1126" s="1">
        <v>327</v>
      </c>
      <c r="P1126" s="1">
        <v>3456</v>
      </c>
      <c r="Q1126" s="1">
        <v>4893</v>
      </c>
      <c r="R1126" s="1">
        <f t="shared" si="17"/>
        <v>5298</v>
      </c>
    </row>
    <row r="1127" spans="1:18" x14ac:dyDescent="0.35">
      <c r="A1127" s="2">
        <v>1117</v>
      </c>
      <c r="C1127" s="1" t="s">
        <v>10</v>
      </c>
      <c r="D1127" s="1" t="s">
        <v>7</v>
      </c>
      <c r="E1127" s="1">
        <v>724</v>
      </c>
      <c r="F1127" s="1">
        <v>1011</v>
      </c>
      <c r="G1127" s="1">
        <v>199</v>
      </c>
      <c r="H1127" s="1">
        <v>14</v>
      </c>
      <c r="I1127" s="1">
        <v>518</v>
      </c>
      <c r="J1127" s="1">
        <v>355</v>
      </c>
      <c r="K1127" s="1">
        <v>83</v>
      </c>
      <c r="L1127" s="1">
        <v>146</v>
      </c>
      <c r="M1127" s="1">
        <v>1355</v>
      </c>
      <c r="N1127" s="1">
        <v>69</v>
      </c>
      <c r="O1127" s="1">
        <v>912</v>
      </c>
      <c r="P1127" s="1">
        <v>5886</v>
      </c>
      <c r="Q1127" s="1">
        <v>9511</v>
      </c>
      <c r="R1127" s="1">
        <f t="shared" si="17"/>
        <v>11272</v>
      </c>
    </row>
    <row r="1128" spans="1:18" x14ac:dyDescent="0.35">
      <c r="A1128" s="2">
        <v>1118</v>
      </c>
      <c r="D1128" s="1" t="s">
        <v>8</v>
      </c>
      <c r="E1128" s="1">
        <v>1162</v>
      </c>
      <c r="F1128" s="1">
        <v>1570</v>
      </c>
      <c r="G1128" s="1">
        <v>334</v>
      </c>
      <c r="H1128" s="1">
        <v>8</v>
      </c>
      <c r="I1128" s="1">
        <v>509</v>
      </c>
      <c r="J1128" s="1">
        <v>242</v>
      </c>
      <c r="K1128" s="1">
        <v>91</v>
      </c>
      <c r="L1128" s="1">
        <v>233</v>
      </c>
      <c r="M1128" s="1">
        <v>2233</v>
      </c>
      <c r="N1128" s="1">
        <v>74</v>
      </c>
      <c r="O1128" s="1">
        <v>1325</v>
      </c>
      <c r="P1128" s="1">
        <v>5565</v>
      </c>
      <c r="Q1128" s="1">
        <v>10408</v>
      </c>
      <c r="R1128" s="1">
        <f t="shared" si="17"/>
        <v>13346</v>
      </c>
    </row>
    <row r="1129" spans="1:18" x14ac:dyDescent="0.35">
      <c r="A1129" s="2">
        <v>1119</v>
      </c>
      <c r="D1129" s="1" t="s">
        <v>4</v>
      </c>
      <c r="E1129" s="1">
        <v>1882</v>
      </c>
      <c r="F1129" s="1">
        <v>2585</v>
      </c>
      <c r="G1129" s="1">
        <v>539</v>
      </c>
      <c r="H1129" s="1">
        <v>29</v>
      </c>
      <c r="I1129" s="1">
        <v>1021</v>
      </c>
      <c r="J1129" s="1">
        <v>592</v>
      </c>
      <c r="K1129" s="1">
        <v>176</v>
      </c>
      <c r="L1129" s="1">
        <v>379</v>
      </c>
      <c r="M1129" s="1">
        <v>3584</v>
      </c>
      <c r="N1129" s="1">
        <v>146</v>
      </c>
      <c r="O1129" s="1">
        <v>2237</v>
      </c>
      <c r="P1129" s="1">
        <v>11450</v>
      </c>
      <c r="Q1129" s="1">
        <v>19918</v>
      </c>
      <c r="R1129" s="1">
        <f t="shared" si="17"/>
        <v>24620</v>
      </c>
    </row>
    <row r="1130" spans="1:18" x14ac:dyDescent="0.35">
      <c r="A1130" s="2">
        <v>1120</v>
      </c>
      <c r="C1130" s="1" t="s">
        <v>11</v>
      </c>
      <c r="D1130" s="1" t="s">
        <v>7</v>
      </c>
      <c r="E1130" s="1">
        <v>921</v>
      </c>
      <c r="F1130" s="1">
        <v>274</v>
      </c>
      <c r="G1130" s="1">
        <v>454</v>
      </c>
      <c r="H1130" s="1">
        <v>143</v>
      </c>
      <c r="I1130" s="1">
        <v>639</v>
      </c>
      <c r="J1130" s="1">
        <v>796</v>
      </c>
      <c r="K1130" s="1">
        <v>145</v>
      </c>
      <c r="L1130" s="1">
        <v>280</v>
      </c>
      <c r="M1130" s="1">
        <v>364</v>
      </c>
      <c r="N1130" s="1">
        <v>173</v>
      </c>
      <c r="O1130" s="1">
        <v>494</v>
      </c>
      <c r="P1130" s="1">
        <v>939</v>
      </c>
      <c r="Q1130" s="1">
        <v>3286</v>
      </c>
      <c r="R1130" s="1">
        <f t="shared" si="17"/>
        <v>5622</v>
      </c>
    </row>
    <row r="1131" spans="1:18" x14ac:dyDescent="0.35">
      <c r="A1131" s="2">
        <v>1121</v>
      </c>
      <c r="D1131" s="1" t="s">
        <v>8</v>
      </c>
      <c r="E1131" s="1">
        <v>1601</v>
      </c>
      <c r="F1131" s="1">
        <v>540</v>
      </c>
      <c r="G1131" s="1">
        <v>437</v>
      </c>
      <c r="H1131" s="1">
        <v>131</v>
      </c>
      <c r="I1131" s="1">
        <v>517</v>
      </c>
      <c r="J1131" s="1">
        <v>587</v>
      </c>
      <c r="K1131" s="1">
        <v>174</v>
      </c>
      <c r="L1131" s="1">
        <v>313</v>
      </c>
      <c r="M1131" s="1">
        <v>473</v>
      </c>
      <c r="N1131" s="1">
        <v>141</v>
      </c>
      <c r="O1131" s="1">
        <v>698</v>
      </c>
      <c r="P1131" s="1">
        <v>1065</v>
      </c>
      <c r="Q1131" s="1">
        <v>3860</v>
      </c>
      <c r="R1131" s="1">
        <f t="shared" si="17"/>
        <v>6677</v>
      </c>
    </row>
    <row r="1132" spans="1:18" x14ac:dyDescent="0.35">
      <c r="A1132" s="2">
        <v>1122</v>
      </c>
      <c r="D1132" s="1" t="s">
        <v>4</v>
      </c>
      <c r="E1132" s="1">
        <v>2519</v>
      </c>
      <c r="F1132" s="1">
        <v>810</v>
      </c>
      <c r="G1132" s="1">
        <v>892</v>
      </c>
      <c r="H1132" s="1">
        <v>279</v>
      </c>
      <c r="I1132" s="1">
        <v>1157</v>
      </c>
      <c r="J1132" s="1">
        <v>1384</v>
      </c>
      <c r="K1132" s="1">
        <v>321</v>
      </c>
      <c r="L1132" s="1">
        <v>587</v>
      </c>
      <c r="M1132" s="1">
        <v>841</v>
      </c>
      <c r="N1132" s="1">
        <v>315</v>
      </c>
      <c r="O1132" s="1">
        <v>1190</v>
      </c>
      <c r="P1132" s="1">
        <v>2005</v>
      </c>
      <c r="Q1132" s="1">
        <v>7147</v>
      </c>
      <c r="R1132" s="1">
        <f t="shared" si="17"/>
        <v>12300</v>
      </c>
    </row>
    <row r="1133" spans="1:18" x14ac:dyDescent="0.35">
      <c r="A1133" s="2">
        <v>1123</v>
      </c>
      <c r="C1133" s="1" t="s">
        <v>4</v>
      </c>
      <c r="D1133" s="1" t="s">
        <v>7</v>
      </c>
      <c r="E1133" s="1">
        <v>1663</v>
      </c>
      <c r="F1133" s="1">
        <v>1952</v>
      </c>
      <c r="G1133" s="1">
        <v>663</v>
      </c>
      <c r="H1133" s="1">
        <v>161</v>
      </c>
      <c r="I1133" s="1">
        <v>1168</v>
      </c>
      <c r="J1133" s="1">
        <v>1182</v>
      </c>
      <c r="K1133" s="1">
        <v>244</v>
      </c>
      <c r="L1133" s="1">
        <v>441</v>
      </c>
      <c r="M1133" s="1">
        <v>2173</v>
      </c>
      <c r="N1133" s="1">
        <v>248</v>
      </c>
      <c r="O1133" s="1">
        <v>1862</v>
      </c>
      <c r="P1133" s="1">
        <v>11979</v>
      </c>
      <c r="Q1133" s="1">
        <v>19349</v>
      </c>
      <c r="R1133" s="1">
        <f t="shared" si="17"/>
        <v>23736</v>
      </c>
    </row>
    <row r="1134" spans="1:18" x14ac:dyDescent="0.35">
      <c r="A1134" s="2">
        <v>1124</v>
      </c>
      <c r="D1134" s="1" t="s">
        <v>8</v>
      </c>
      <c r="E1134" s="1">
        <v>2778</v>
      </c>
      <c r="F1134" s="1">
        <v>2778</v>
      </c>
      <c r="G1134" s="1">
        <v>783</v>
      </c>
      <c r="H1134" s="1">
        <v>142</v>
      </c>
      <c r="I1134" s="1">
        <v>1051</v>
      </c>
      <c r="J1134" s="1">
        <v>852</v>
      </c>
      <c r="K1134" s="1">
        <v>263</v>
      </c>
      <c r="L1134" s="1">
        <v>557</v>
      </c>
      <c r="M1134" s="1">
        <v>3358</v>
      </c>
      <c r="N1134" s="1">
        <v>221</v>
      </c>
      <c r="O1134" s="1">
        <v>2406</v>
      </c>
      <c r="P1134" s="1">
        <v>11434</v>
      </c>
      <c r="Q1134" s="1">
        <v>20527</v>
      </c>
      <c r="R1134" s="1">
        <f t="shared" si="17"/>
        <v>26623</v>
      </c>
    </row>
    <row r="1135" spans="1:18" x14ac:dyDescent="0.35">
      <c r="A1135" s="2">
        <v>1125</v>
      </c>
      <c r="D1135" s="1" t="s">
        <v>4</v>
      </c>
      <c r="E1135" s="1">
        <v>4440</v>
      </c>
      <c r="F1135" s="1">
        <v>4731</v>
      </c>
      <c r="G1135" s="1">
        <v>1452</v>
      </c>
      <c r="H1135" s="1">
        <v>308</v>
      </c>
      <c r="I1135" s="1">
        <v>2222</v>
      </c>
      <c r="J1135" s="1">
        <v>2039</v>
      </c>
      <c r="K1135" s="1">
        <v>508</v>
      </c>
      <c r="L1135" s="1">
        <v>997</v>
      </c>
      <c r="M1135" s="1">
        <v>5535</v>
      </c>
      <c r="N1135" s="1">
        <v>468</v>
      </c>
      <c r="O1135" s="1">
        <v>4264</v>
      </c>
      <c r="P1135" s="1">
        <v>23414</v>
      </c>
      <c r="Q1135" s="1">
        <v>39871</v>
      </c>
      <c r="R1135" s="1">
        <f t="shared" si="17"/>
        <v>50378</v>
      </c>
    </row>
    <row r="1136" spans="1:18" x14ac:dyDescent="0.35">
      <c r="A1136" s="2">
        <v>1126</v>
      </c>
      <c r="B1136" s="1" t="s">
        <v>86</v>
      </c>
      <c r="C1136" s="1" t="s">
        <v>6</v>
      </c>
      <c r="D1136" s="1" t="s">
        <v>7</v>
      </c>
      <c r="E1136" s="1">
        <v>25</v>
      </c>
      <c r="F1136" s="1">
        <v>2214</v>
      </c>
      <c r="G1136" s="1">
        <v>22</v>
      </c>
      <c r="H1136" s="1">
        <v>0</v>
      </c>
      <c r="I1136" s="1">
        <v>44</v>
      </c>
      <c r="J1136" s="1">
        <v>64</v>
      </c>
      <c r="K1136" s="1">
        <v>54</v>
      </c>
      <c r="L1136" s="1">
        <v>25</v>
      </c>
      <c r="M1136" s="1">
        <v>579</v>
      </c>
      <c r="N1136" s="1">
        <v>15</v>
      </c>
      <c r="O1136" s="1">
        <v>1586</v>
      </c>
      <c r="P1136" s="1">
        <v>30966</v>
      </c>
      <c r="Q1136" s="1">
        <v>35093</v>
      </c>
      <c r="R1136" s="1">
        <f t="shared" si="17"/>
        <v>35594</v>
      </c>
    </row>
    <row r="1137" spans="1:18" x14ac:dyDescent="0.35">
      <c r="A1137" s="2">
        <v>1127</v>
      </c>
      <c r="D1137" s="1" t="s">
        <v>8</v>
      </c>
      <c r="E1137" s="1">
        <v>24</v>
      </c>
      <c r="F1137" s="1">
        <v>1349</v>
      </c>
      <c r="G1137" s="1">
        <v>34</v>
      </c>
      <c r="H1137" s="1">
        <v>0</v>
      </c>
      <c r="I1137" s="1">
        <v>51</v>
      </c>
      <c r="J1137" s="1">
        <v>45</v>
      </c>
      <c r="K1137" s="1">
        <v>37</v>
      </c>
      <c r="L1137" s="1">
        <v>22</v>
      </c>
      <c r="M1137" s="1">
        <v>410</v>
      </c>
      <c r="N1137" s="1">
        <v>6</v>
      </c>
      <c r="O1137" s="1">
        <v>944</v>
      </c>
      <c r="P1137" s="1">
        <v>30559</v>
      </c>
      <c r="Q1137" s="1">
        <v>33163</v>
      </c>
      <c r="R1137" s="1">
        <f t="shared" si="17"/>
        <v>33481</v>
      </c>
    </row>
    <row r="1138" spans="1:18" x14ac:dyDescent="0.35">
      <c r="A1138" s="2">
        <v>1128</v>
      </c>
      <c r="D1138" s="1" t="s">
        <v>4</v>
      </c>
      <c r="E1138" s="1">
        <v>48</v>
      </c>
      <c r="F1138" s="1">
        <v>3561</v>
      </c>
      <c r="G1138" s="1">
        <v>54</v>
      </c>
      <c r="H1138" s="1">
        <v>0</v>
      </c>
      <c r="I1138" s="1">
        <v>99</v>
      </c>
      <c r="J1138" s="1">
        <v>103</v>
      </c>
      <c r="K1138" s="1">
        <v>96</v>
      </c>
      <c r="L1138" s="1">
        <v>45</v>
      </c>
      <c r="M1138" s="1">
        <v>994</v>
      </c>
      <c r="N1138" s="1">
        <v>24</v>
      </c>
      <c r="O1138" s="1">
        <v>2534</v>
      </c>
      <c r="P1138" s="1">
        <v>61518</v>
      </c>
      <c r="Q1138" s="1">
        <v>68253</v>
      </c>
      <c r="R1138" s="1">
        <f t="shared" si="17"/>
        <v>69076</v>
      </c>
    </row>
    <row r="1139" spans="1:18" x14ac:dyDescent="0.35">
      <c r="A1139" s="2">
        <v>1129</v>
      </c>
      <c r="C1139" s="1" t="s">
        <v>9</v>
      </c>
      <c r="D1139" s="1" t="s">
        <v>7</v>
      </c>
      <c r="E1139" s="1">
        <v>51</v>
      </c>
      <c r="F1139" s="1">
        <v>1237</v>
      </c>
      <c r="G1139" s="1">
        <v>35</v>
      </c>
      <c r="H1139" s="1">
        <v>4</v>
      </c>
      <c r="I1139" s="1">
        <v>95</v>
      </c>
      <c r="J1139" s="1">
        <v>38</v>
      </c>
      <c r="K1139" s="1">
        <v>16</v>
      </c>
      <c r="L1139" s="1">
        <v>19</v>
      </c>
      <c r="M1139" s="1">
        <v>932</v>
      </c>
      <c r="N1139" s="1">
        <v>8</v>
      </c>
      <c r="O1139" s="1">
        <v>701</v>
      </c>
      <c r="P1139" s="1">
        <v>13774</v>
      </c>
      <c r="Q1139" s="1">
        <v>16409</v>
      </c>
      <c r="R1139" s="1">
        <f t="shared" si="17"/>
        <v>16910</v>
      </c>
    </row>
    <row r="1140" spans="1:18" x14ac:dyDescent="0.35">
      <c r="A1140" s="2">
        <v>1130</v>
      </c>
      <c r="D1140" s="1" t="s">
        <v>8</v>
      </c>
      <c r="E1140" s="1">
        <v>60</v>
      </c>
      <c r="F1140" s="1">
        <v>1280</v>
      </c>
      <c r="G1140" s="1">
        <v>21</v>
      </c>
      <c r="H1140" s="1">
        <v>0</v>
      </c>
      <c r="I1140" s="1">
        <v>96</v>
      </c>
      <c r="J1140" s="1">
        <v>38</v>
      </c>
      <c r="K1140" s="1">
        <v>23</v>
      </c>
      <c r="L1140" s="1">
        <v>13</v>
      </c>
      <c r="M1140" s="1">
        <v>1711</v>
      </c>
      <c r="N1140" s="1">
        <v>4</v>
      </c>
      <c r="O1140" s="1">
        <v>752</v>
      </c>
      <c r="P1140" s="1">
        <v>11417</v>
      </c>
      <c r="Q1140" s="1">
        <v>14636</v>
      </c>
      <c r="R1140" s="1">
        <f t="shared" si="17"/>
        <v>15415</v>
      </c>
    </row>
    <row r="1141" spans="1:18" x14ac:dyDescent="0.35">
      <c r="A1141" s="2">
        <v>1131</v>
      </c>
      <c r="D1141" s="1" t="s">
        <v>4</v>
      </c>
      <c r="E1141" s="1">
        <v>109</v>
      </c>
      <c r="F1141" s="1">
        <v>2517</v>
      </c>
      <c r="G1141" s="1">
        <v>56</v>
      </c>
      <c r="H1141" s="1">
        <v>4</v>
      </c>
      <c r="I1141" s="1">
        <v>191</v>
      </c>
      <c r="J1141" s="1">
        <v>80</v>
      </c>
      <c r="K1141" s="1">
        <v>36</v>
      </c>
      <c r="L1141" s="1">
        <v>39</v>
      </c>
      <c r="M1141" s="1">
        <v>2643</v>
      </c>
      <c r="N1141" s="1">
        <v>8</v>
      </c>
      <c r="O1141" s="1">
        <v>1454</v>
      </c>
      <c r="P1141" s="1">
        <v>25192</v>
      </c>
      <c r="Q1141" s="1">
        <v>31042</v>
      </c>
      <c r="R1141" s="1">
        <f t="shared" si="17"/>
        <v>32329</v>
      </c>
    </row>
    <row r="1142" spans="1:18" x14ac:dyDescent="0.35">
      <c r="A1142" s="2">
        <v>1132</v>
      </c>
      <c r="C1142" s="1" t="s">
        <v>10</v>
      </c>
      <c r="D1142" s="1" t="s">
        <v>7</v>
      </c>
      <c r="E1142" s="1">
        <v>2368</v>
      </c>
      <c r="F1142" s="1">
        <v>4453</v>
      </c>
      <c r="G1142" s="1">
        <v>722</v>
      </c>
      <c r="H1142" s="1">
        <v>37</v>
      </c>
      <c r="I1142" s="1">
        <v>4580</v>
      </c>
      <c r="J1142" s="1">
        <v>1722</v>
      </c>
      <c r="K1142" s="1">
        <v>374</v>
      </c>
      <c r="L1142" s="1">
        <v>445</v>
      </c>
      <c r="M1142" s="1">
        <v>4097</v>
      </c>
      <c r="N1142" s="1">
        <v>293</v>
      </c>
      <c r="O1142" s="1">
        <v>4351</v>
      </c>
      <c r="P1142" s="1">
        <v>56466</v>
      </c>
      <c r="Q1142" s="1">
        <v>73990</v>
      </c>
      <c r="R1142" s="1">
        <f t="shared" si="17"/>
        <v>79908</v>
      </c>
    </row>
    <row r="1143" spans="1:18" x14ac:dyDescent="0.35">
      <c r="A1143" s="2">
        <v>1133</v>
      </c>
      <c r="D1143" s="1" t="s">
        <v>8</v>
      </c>
      <c r="E1143" s="1">
        <v>4492</v>
      </c>
      <c r="F1143" s="1">
        <v>6495</v>
      </c>
      <c r="G1143" s="1">
        <v>1176</v>
      </c>
      <c r="H1143" s="1">
        <v>44</v>
      </c>
      <c r="I1143" s="1">
        <v>3462</v>
      </c>
      <c r="J1143" s="1">
        <v>901</v>
      </c>
      <c r="K1143" s="1">
        <v>381</v>
      </c>
      <c r="L1143" s="1">
        <v>571</v>
      </c>
      <c r="M1143" s="1">
        <v>7030</v>
      </c>
      <c r="N1143" s="1">
        <v>272</v>
      </c>
      <c r="O1143" s="1">
        <v>6111</v>
      </c>
      <c r="P1143" s="1">
        <v>53969</v>
      </c>
      <c r="Q1143" s="1">
        <v>75169</v>
      </c>
      <c r="R1143" s="1">
        <f t="shared" si="17"/>
        <v>84904</v>
      </c>
    </row>
    <row r="1144" spans="1:18" x14ac:dyDescent="0.35">
      <c r="A1144" s="2">
        <v>1134</v>
      </c>
      <c r="D1144" s="1" t="s">
        <v>4</v>
      </c>
      <c r="E1144" s="1">
        <v>6867</v>
      </c>
      <c r="F1144" s="1">
        <v>10950</v>
      </c>
      <c r="G1144" s="1">
        <v>1894</v>
      </c>
      <c r="H1144" s="1">
        <v>82</v>
      </c>
      <c r="I1144" s="1">
        <v>8044</v>
      </c>
      <c r="J1144" s="1">
        <v>2625</v>
      </c>
      <c r="K1144" s="1">
        <v>753</v>
      </c>
      <c r="L1144" s="1">
        <v>1015</v>
      </c>
      <c r="M1144" s="1">
        <v>11133</v>
      </c>
      <c r="N1144" s="1">
        <v>564</v>
      </c>
      <c r="O1144" s="1">
        <v>10462</v>
      </c>
      <c r="P1144" s="1">
        <v>110432</v>
      </c>
      <c r="Q1144" s="1">
        <v>149162</v>
      </c>
      <c r="R1144" s="1">
        <f t="shared" si="17"/>
        <v>164821</v>
      </c>
    </row>
    <row r="1145" spans="1:18" x14ac:dyDescent="0.35">
      <c r="A1145" s="2">
        <v>1135</v>
      </c>
      <c r="C1145" s="1" t="s">
        <v>11</v>
      </c>
      <c r="D1145" s="1" t="s">
        <v>7</v>
      </c>
      <c r="E1145" s="1">
        <v>2170</v>
      </c>
      <c r="F1145" s="1">
        <v>733</v>
      </c>
      <c r="G1145" s="1">
        <v>973</v>
      </c>
      <c r="H1145" s="1">
        <v>281</v>
      </c>
      <c r="I1145" s="1">
        <v>2418</v>
      </c>
      <c r="J1145" s="1">
        <v>2082</v>
      </c>
      <c r="K1145" s="1">
        <v>395</v>
      </c>
      <c r="L1145" s="1">
        <v>632</v>
      </c>
      <c r="M1145" s="1">
        <v>709</v>
      </c>
      <c r="N1145" s="1">
        <v>472</v>
      </c>
      <c r="O1145" s="1">
        <v>1301</v>
      </c>
      <c r="P1145" s="1">
        <v>3148</v>
      </c>
      <c r="Q1145" s="1">
        <v>9673</v>
      </c>
      <c r="R1145" s="1">
        <f t="shared" si="17"/>
        <v>15314</v>
      </c>
    </row>
    <row r="1146" spans="1:18" x14ac:dyDescent="0.35">
      <c r="A1146" s="2">
        <v>1136</v>
      </c>
      <c r="D1146" s="1" t="s">
        <v>8</v>
      </c>
      <c r="E1146" s="1">
        <v>4125</v>
      </c>
      <c r="F1146" s="1">
        <v>1343</v>
      </c>
      <c r="G1146" s="1">
        <v>938</v>
      </c>
      <c r="H1146" s="1">
        <v>445</v>
      </c>
      <c r="I1146" s="1">
        <v>2077</v>
      </c>
      <c r="J1146" s="1">
        <v>1381</v>
      </c>
      <c r="K1146" s="1">
        <v>342</v>
      </c>
      <c r="L1146" s="1">
        <v>712</v>
      </c>
      <c r="M1146" s="1">
        <v>1147</v>
      </c>
      <c r="N1146" s="1">
        <v>420</v>
      </c>
      <c r="O1146" s="1">
        <v>1829</v>
      </c>
      <c r="P1146" s="1">
        <v>3372</v>
      </c>
      <c r="Q1146" s="1">
        <v>11027</v>
      </c>
      <c r="R1146" s="1">
        <f t="shared" si="17"/>
        <v>18131</v>
      </c>
    </row>
    <row r="1147" spans="1:18" x14ac:dyDescent="0.35">
      <c r="A1147" s="2">
        <v>1137</v>
      </c>
      <c r="D1147" s="1" t="s">
        <v>4</v>
      </c>
      <c r="E1147" s="1">
        <v>6292</v>
      </c>
      <c r="F1147" s="1">
        <v>2074</v>
      </c>
      <c r="G1147" s="1">
        <v>1905</v>
      </c>
      <c r="H1147" s="1">
        <v>727</v>
      </c>
      <c r="I1147" s="1">
        <v>4488</v>
      </c>
      <c r="J1147" s="1">
        <v>3460</v>
      </c>
      <c r="K1147" s="1">
        <v>743</v>
      </c>
      <c r="L1147" s="1">
        <v>1348</v>
      </c>
      <c r="M1147" s="1">
        <v>1855</v>
      </c>
      <c r="N1147" s="1">
        <v>894</v>
      </c>
      <c r="O1147" s="1">
        <v>3127</v>
      </c>
      <c r="P1147" s="1">
        <v>6523</v>
      </c>
      <c r="Q1147" s="1">
        <v>20695</v>
      </c>
      <c r="R1147" s="1">
        <f t="shared" si="17"/>
        <v>33436</v>
      </c>
    </row>
    <row r="1148" spans="1:18" x14ac:dyDescent="0.35">
      <c r="A1148" s="2">
        <v>1138</v>
      </c>
      <c r="C1148" s="1" t="s">
        <v>4</v>
      </c>
      <c r="D1148" s="1" t="s">
        <v>7</v>
      </c>
      <c r="E1148" s="1">
        <v>4605</v>
      </c>
      <c r="F1148" s="1">
        <v>8639</v>
      </c>
      <c r="G1148" s="1">
        <v>1743</v>
      </c>
      <c r="H1148" s="1">
        <v>323</v>
      </c>
      <c r="I1148" s="1">
        <v>7142</v>
      </c>
      <c r="J1148" s="1">
        <v>3912</v>
      </c>
      <c r="K1148" s="1">
        <v>847</v>
      </c>
      <c r="L1148" s="1">
        <v>1121</v>
      </c>
      <c r="M1148" s="1">
        <v>6326</v>
      </c>
      <c r="N1148" s="1">
        <v>788</v>
      </c>
      <c r="O1148" s="1">
        <v>7945</v>
      </c>
      <c r="P1148" s="1">
        <v>104352</v>
      </c>
      <c r="Q1148" s="1">
        <v>135159</v>
      </c>
      <c r="R1148" s="1">
        <f t="shared" si="17"/>
        <v>147743</v>
      </c>
    </row>
    <row r="1149" spans="1:18" x14ac:dyDescent="0.35">
      <c r="A1149" s="2">
        <v>1139</v>
      </c>
      <c r="D1149" s="1" t="s">
        <v>8</v>
      </c>
      <c r="E1149" s="1">
        <v>8705</v>
      </c>
      <c r="F1149" s="1">
        <v>10463</v>
      </c>
      <c r="G1149" s="1">
        <v>2167</v>
      </c>
      <c r="H1149" s="1">
        <v>487</v>
      </c>
      <c r="I1149" s="1">
        <v>5682</v>
      </c>
      <c r="J1149" s="1">
        <v>2360</v>
      </c>
      <c r="K1149" s="1">
        <v>783</v>
      </c>
      <c r="L1149" s="1">
        <v>1313</v>
      </c>
      <c r="M1149" s="1">
        <v>10296</v>
      </c>
      <c r="N1149" s="1">
        <v>697</v>
      </c>
      <c r="O1149" s="1">
        <v>9636</v>
      </c>
      <c r="P1149" s="1">
        <v>99313</v>
      </c>
      <c r="Q1149" s="1">
        <v>133988</v>
      </c>
      <c r="R1149" s="1">
        <f t="shared" si="17"/>
        <v>151902</v>
      </c>
    </row>
    <row r="1150" spans="1:18" x14ac:dyDescent="0.35">
      <c r="A1150" s="2">
        <v>1140</v>
      </c>
      <c r="D1150" s="1" t="s">
        <v>4</v>
      </c>
      <c r="E1150" s="1">
        <v>13314</v>
      </c>
      <c r="F1150" s="1">
        <v>19105</v>
      </c>
      <c r="G1150" s="1">
        <v>3906</v>
      </c>
      <c r="H1150" s="1">
        <v>806</v>
      </c>
      <c r="I1150" s="1">
        <v>12826</v>
      </c>
      <c r="J1150" s="1">
        <v>6271</v>
      </c>
      <c r="K1150" s="1">
        <v>1628</v>
      </c>
      <c r="L1150" s="1">
        <v>2435</v>
      </c>
      <c r="M1150" s="1">
        <v>16628</v>
      </c>
      <c r="N1150" s="1">
        <v>1490</v>
      </c>
      <c r="O1150" s="1">
        <v>17575</v>
      </c>
      <c r="P1150" s="1">
        <v>203670</v>
      </c>
      <c r="Q1150" s="1">
        <v>269148</v>
      </c>
      <c r="R1150" s="1">
        <f t="shared" si="17"/>
        <v>299654</v>
      </c>
    </row>
    <row r="1151" spans="1:18" x14ac:dyDescent="0.35">
      <c r="A1151" s="2">
        <v>1141</v>
      </c>
      <c r="B1151" s="1" t="s">
        <v>87</v>
      </c>
      <c r="C1151" s="1" t="s">
        <v>6</v>
      </c>
      <c r="D1151" s="1" t="s">
        <v>7</v>
      </c>
      <c r="E1151" s="1">
        <v>4</v>
      </c>
      <c r="F1151" s="1">
        <v>310</v>
      </c>
      <c r="G1151" s="1">
        <v>10</v>
      </c>
      <c r="H1151" s="1">
        <v>0</v>
      </c>
      <c r="I1151" s="1">
        <v>9</v>
      </c>
      <c r="J1151" s="1">
        <v>8</v>
      </c>
      <c r="K1151" s="1">
        <v>0</v>
      </c>
      <c r="L1151" s="1">
        <v>0</v>
      </c>
      <c r="M1151" s="1">
        <v>70</v>
      </c>
      <c r="N1151" s="1">
        <v>3</v>
      </c>
      <c r="O1151" s="1">
        <v>191</v>
      </c>
      <c r="P1151" s="1">
        <v>3812</v>
      </c>
      <c r="Q1151" s="1">
        <v>4351</v>
      </c>
      <c r="R1151" s="1">
        <f t="shared" si="17"/>
        <v>4417</v>
      </c>
    </row>
    <row r="1152" spans="1:18" x14ac:dyDescent="0.35">
      <c r="A1152" s="2">
        <v>1142</v>
      </c>
      <c r="D1152" s="1" t="s">
        <v>8</v>
      </c>
      <c r="E1152" s="1">
        <v>0</v>
      </c>
      <c r="F1152" s="1">
        <v>197</v>
      </c>
      <c r="G1152" s="1">
        <v>4</v>
      </c>
      <c r="H1152" s="1">
        <v>0</v>
      </c>
      <c r="I1152" s="1">
        <v>6</v>
      </c>
      <c r="J1152" s="1">
        <v>5</v>
      </c>
      <c r="K1152" s="1">
        <v>8</v>
      </c>
      <c r="L1152" s="1">
        <v>5</v>
      </c>
      <c r="M1152" s="1">
        <v>72</v>
      </c>
      <c r="N1152" s="1">
        <v>0</v>
      </c>
      <c r="O1152" s="1">
        <v>131</v>
      </c>
      <c r="P1152" s="1">
        <v>4040</v>
      </c>
      <c r="Q1152" s="1">
        <v>4424</v>
      </c>
      <c r="R1152" s="1">
        <f t="shared" si="17"/>
        <v>4468</v>
      </c>
    </row>
    <row r="1153" spans="1:18" x14ac:dyDescent="0.35">
      <c r="A1153" s="2">
        <v>1143</v>
      </c>
      <c r="D1153" s="1" t="s">
        <v>4</v>
      </c>
      <c r="E1153" s="1">
        <v>6</v>
      </c>
      <c r="F1153" s="1">
        <v>508</v>
      </c>
      <c r="G1153" s="1">
        <v>10</v>
      </c>
      <c r="H1153" s="1">
        <v>0</v>
      </c>
      <c r="I1153" s="1">
        <v>19</v>
      </c>
      <c r="J1153" s="1">
        <v>12</v>
      </c>
      <c r="K1153" s="1">
        <v>9</v>
      </c>
      <c r="L1153" s="1">
        <v>0</v>
      </c>
      <c r="M1153" s="1">
        <v>135</v>
      </c>
      <c r="N1153" s="1">
        <v>3</v>
      </c>
      <c r="O1153" s="1">
        <v>325</v>
      </c>
      <c r="P1153" s="1">
        <v>7851</v>
      </c>
      <c r="Q1153" s="1">
        <v>8780</v>
      </c>
      <c r="R1153" s="1">
        <f t="shared" si="17"/>
        <v>8878</v>
      </c>
    </row>
    <row r="1154" spans="1:18" x14ac:dyDescent="0.35">
      <c r="A1154" s="2">
        <v>1144</v>
      </c>
      <c r="C1154" s="1" t="s">
        <v>9</v>
      </c>
      <c r="D1154" s="1" t="s">
        <v>7</v>
      </c>
      <c r="E1154" s="1">
        <v>13</v>
      </c>
      <c r="F1154" s="1">
        <v>396</v>
      </c>
      <c r="G1154" s="1">
        <v>9</v>
      </c>
      <c r="H1154" s="1">
        <v>3</v>
      </c>
      <c r="I1154" s="1">
        <v>29</v>
      </c>
      <c r="J1154" s="1">
        <v>12</v>
      </c>
      <c r="K1154" s="1">
        <v>4</v>
      </c>
      <c r="L1154" s="1">
        <v>10</v>
      </c>
      <c r="M1154" s="1">
        <v>352</v>
      </c>
      <c r="N1154" s="1">
        <v>0</v>
      </c>
      <c r="O1154" s="1">
        <v>158</v>
      </c>
      <c r="P1154" s="1">
        <v>2921</v>
      </c>
      <c r="Q1154" s="1">
        <v>3759</v>
      </c>
      <c r="R1154" s="1">
        <f t="shared" si="17"/>
        <v>3907</v>
      </c>
    </row>
    <row r="1155" spans="1:18" x14ac:dyDescent="0.35">
      <c r="A1155" s="2">
        <v>1145</v>
      </c>
      <c r="D1155" s="1" t="s">
        <v>8</v>
      </c>
      <c r="E1155" s="1">
        <v>36</v>
      </c>
      <c r="F1155" s="1">
        <v>503</v>
      </c>
      <c r="G1155" s="1">
        <v>6</v>
      </c>
      <c r="H1155" s="1">
        <v>0</v>
      </c>
      <c r="I1155" s="1">
        <v>15</v>
      </c>
      <c r="J1155" s="1">
        <v>12</v>
      </c>
      <c r="K1155" s="1">
        <v>6</v>
      </c>
      <c r="L1155" s="1">
        <v>6</v>
      </c>
      <c r="M1155" s="1">
        <v>1037</v>
      </c>
      <c r="N1155" s="1">
        <v>0</v>
      </c>
      <c r="O1155" s="1">
        <v>353</v>
      </c>
      <c r="P1155" s="1">
        <v>3102</v>
      </c>
      <c r="Q1155" s="1">
        <v>4674</v>
      </c>
      <c r="R1155" s="1">
        <f t="shared" si="17"/>
        <v>5076</v>
      </c>
    </row>
    <row r="1156" spans="1:18" x14ac:dyDescent="0.35">
      <c r="A1156" s="2">
        <v>1146</v>
      </c>
      <c r="D1156" s="1" t="s">
        <v>4</v>
      </c>
      <c r="E1156" s="1">
        <v>45</v>
      </c>
      <c r="F1156" s="1">
        <v>898</v>
      </c>
      <c r="G1156" s="1">
        <v>26</v>
      </c>
      <c r="H1156" s="1">
        <v>3</v>
      </c>
      <c r="I1156" s="1">
        <v>41</v>
      </c>
      <c r="J1156" s="1">
        <v>23</v>
      </c>
      <c r="K1156" s="1">
        <v>9</v>
      </c>
      <c r="L1156" s="1">
        <v>13</v>
      </c>
      <c r="M1156" s="1">
        <v>1387</v>
      </c>
      <c r="N1156" s="1">
        <v>5</v>
      </c>
      <c r="O1156" s="1">
        <v>513</v>
      </c>
      <c r="P1156" s="1">
        <v>6019</v>
      </c>
      <c r="Q1156" s="1">
        <v>8425</v>
      </c>
      <c r="R1156" s="1">
        <f t="shared" si="17"/>
        <v>8982</v>
      </c>
    </row>
    <row r="1157" spans="1:18" x14ac:dyDescent="0.35">
      <c r="A1157" s="2">
        <v>1147</v>
      </c>
      <c r="C1157" s="1" t="s">
        <v>10</v>
      </c>
      <c r="D1157" s="1" t="s">
        <v>7</v>
      </c>
      <c r="E1157" s="1">
        <v>800</v>
      </c>
      <c r="F1157" s="1">
        <v>2855</v>
      </c>
      <c r="G1157" s="1">
        <v>417</v>
      </c>
      <c r="H1157" s="1">
        <v>16</v>
      </c>
      <c r="I1157" s="1">
        <v>651</v>
      </c>
      <c r="J1157" s="1">
        <v>436</v>
      </c>
      <c r="K1157" s="1">
        <v>119</v>
      </c>
      <c r="L1157" s="1">
        <v>149</v>
      </c>
      <c r="M1157" s="1">
        <v>3325</v>
      </c>
      <c r="N1157" s="1">
        <v>98</v>
      </c>
      <c r="O1157" s="1">
        <v>1935</v>
      </c>
      <c r="P1157" s="1">
        <v>19656</v>
      </c>
      <c r="Q1157" s="1">
        <v>28014</v>
      </c>
      <c r="R1157" s="1">
        <f t="shared" si="17"/>
        <v>30457</v>
      </c>
    </row>
    <row r="1158" spans="1:18" x14ac:dyDescent="0.35">
      <c r="A1158" s="2">
        <v>1148</v>
      </c>
      <c r="D1158" s="1" t="s">
        <v>8</v>
      </c>
      <c r="E1158" s="1">
        <v>1212</v>
      </c>
      <c r="F1158" s="1">
        <v>3158</v>
      </c>
      <c r="G1158" s="1">
        <v>556</v>
      </c>
      <c r="H1158" s="1">
        <v>15</v>
      </c>
      <c r="I1158" s="1">
        <v>452</v>
      </c>
      <c r="J1158" s="1">
        <v>163</v>
      </c>
      <c r="K1158" s="1">
        <v>101</v>
      </c>
      <c r="L1158" s="1">
        <v>99</v>
      </c>
      <c r="M1158" s="1">
        <v>4862</v>
      </c>
      <c r="N1158" s="1">
        <v>57</v>
      </c>
      <c r="O1158" s="1">
        <v>2887</v>
      </c>
      <c r="P1158" s="1">
        <v>18144</v>
      </c>
      <c r="Q1158" s="1">
        <v>28253</v>
      </c>
      <c r="R1158" s="1">
        <f t="shared" si="17"/>
        <v>31706</v>
      </c>
    </row>
    <row r="1159" spans="1:18" x14ac:dyDescent="0.35">
      <c r="A1159" s="2">
        <v>1149</v>
      </c>
      <c r="D1159" s="1" t="s">
        <v>4</v>
      </c>
      <c r="E1159" s="1">
        <v>2009</v>
      </c>
      <c r="F1159" s="1">
        <v>6010</v>
      </c>
      <c r="G1159" s="1">
        <v>972</v>
      </c>
      <c r="H1159" s="1">
        <v>31</v>
      </c>
      <c r="I1159" s="1">
        <v>1102</v>
      </c>
      <c r="J1159" s="1">
        <v>597</v>
      </c>
      <c r="K1159" s="1">
        <v>217</v>
      </c>
      <c r="L1159" s="1">
        <v>251</v>
      </c>
      <c r="M1159" s="1">
        <v>8186</v>
      </c>
      <c r="N1159" s="1">
        <v>159</v>
      </c>
      <c r="O1159" s="1">
        <v>4821</v>
      </c>
      <c r="P1159" s="1">
        <v>37800</v>
      </c>
      <c r="Q1159" s="1">
        <v>56266</v>
      </c>
      <c r="R1159" s="1">
        <f t="shared" si="17"/>
        <v>62155</v>
      </c>
    </row>
    <row r="1160" spans="1:18" x14ac:dyDescent="0.35">
      <c r="A1160" s="2">
        <v>1150</v>
      </c>
      <c r="C1160" s="1" t="s">
        <v>11</v>
      </c>
      <c r="D1160" s="1" t="s">
        <v>7</v>
      </c>
      <c r="E1160" s="1">
        <v>825</v>
      </c>
      <c r="F1160" s="1">
        <v>341</v>
      </c>
      <c r="G1160" s="1">
        <v>588</v>
      </c>
      <c r="H1160" s="1">
        <v>145</v>
      </c>
      <c r="I1160" s="1">
        <v>623</v>
      </c>
      <c r="J1160" s="1">
        <v>834</v>
      </c>
      <c r="K1160" s="1">
        <v>161</v>
      </c>
      <c r="L1160" s="1">
        <v>224</v>
      </c>
      <c r="M1160" s="1">
        <v>342</v>
      </c>
      <c r="N1160" s="1">
        <v>185</v>
      </c>
      <c r="O1160" s="1">
        <v>693</v>
      </c>
      <c r="P1160" s="1">
        <v>1564</v>
      </c>
      <c r="Q1160" s="1">
        <v>4406</v>
      </c>
      <c r="R1160" s="1">
        <f t="shared" si="17"/>
        <v>6525</v>
      </c>
    </row>
    <row r="1161" spans="1:18" x14ac:dyDescent="0.35">
      <c r="A1161" s="2">
        <v>1151</v>
      </c>
      <c r="D1161" s="1" t="s">
        <v>8</v>
      </c>
      <c r="E1161" s="1">
        <v>1875</v>
      </c>
      <c r="F1161" s="1">
        <v>598</v>
      </c>
      <c r="G1161" s="1">
        <v>510</v>
      </c>
      <c r="H1161" s="1">
        <v>257</v>
      </c>
      <c r="I1161" s="1">
        <v>596</v>
      </c>
      <c r="J1161" s="1">
        <v>625</v>
      </c>
      <c r="K1161" s="1">
        <v>158</v>
      </c>
      <c r="L1161" s="1">
        <v>257</v>
      </c>
      <c r="M1161" s="1">
        <v>624</v>
      </c>
      <c r="N1161" s="1">
        <v>163</v>
      </c>
      <c r="O1161" s="1">
        <v>1063</v>
      </c>
      <c r="P1161" s="1">
        <v>1754</v>
      </c>
      <c r="Q1161" s="1">
        <v>5468</v>
      </c>
      <c r="R1161" s="1">
        <f t="shared" si="17"/>
        <v>8480</v>
      </c>
    </row>
    <row r="1162" spans="1:18" x14ac:dyDescent="0.35">
      <c r="A1162" s="2">
        <v>1152</v>
      </c>
      <c r="D1162" s="1" t="s">
        <v>4</v>
      </c>
      <c r="E1162" s="1">
        <v>2695</v>
      </c>
      <c r="F1162" s="1">
        <v>934</v>
      </c>
      <c r="G1162" s="1">
        <v>1096</v>
      </c>
      <c r="H1162" s="1">
        <v>403</v>
      </c>
      <c r="I1162" s="1">
        <v>1225</v>
      </c>
      <c r="J1162" s="1">
        <v>1462</v>
      </c>
      <c r="K1162" s="1">
        <v>313</v>
      </c>
      <c r="L1162" s="1">
        <v>484</v>
      </c>
      <c r="M1162" s="1">
        <v>962</v>
      </c>
      <c r="N1162" s="1">
        <v>348</v>
      </c>
      <c r="O1162" s="1">
        <v>1755</v>
      </c>
      <c r="P1162" s="1">
        <v>3315</v>
      </c>
      <c r="Q1162" s="1">
        <v>9869</v>
      </c>
      <c r="R1162" s="1">
        <f t="shared" si="17"/>
        <v>14992</v>
      </c>
    </row>
    <row r="1163" spans="1:18" x14ac:dyDescent="0.35">
      <c r="A1163" s="2">
        <v>1153</v>
      </c>
      <c r="C1163" s="1" t="s">
        <v>4</v>
      </c>
      <c r="D1163" s="1" t="s">
        <v>7</v>
      </c>
      <c r="E1163" s="1">
        <v>1640</v>
      </c>
      <c r="F1163" s="1">
        <v>3904</v>
      </c>
      <c r="G1163" s="1">
        <v>1023</v>
      </c>
      <c r="H1163" s="1">
        <v>168</v>
      </c>
      <c r="I1163" s="1">
        <v>1309</v>
      </c>
      <c r="J1163" s="1">
        <v>1290</v>
      </c>
      <c r="K1163" s="1">
        <v>281</v>
      </c>
      <c r="L1163" s="1">
        <v>386</v>
      </c>
      <c r="M1163" s="1">
        <v>4087</v>
      </c>
      <c r="N1163" s="1">
        <v>288</v>
      </c>
      <c r="O1163" s="1">
        <v>2983</v>
      </c>
      <c r="P1163" s="1">
        <v>27949</v>
      </c>
      <c r="Q1163" s="1">
        <v>40537</v>
      </c>
      <c r="R1163" s="1">
        <f t="shared" si="17"/>
        <v>45308</v>
      </c>
    </row>
    <row r="1164" spans="1:18" x14ac:dyDescent="0.35">
      <c r="A1164" s="2">
        <v>1154</v>
      </c>
      <c r="D1164" s="1" t="s">
        <v>8</v>
      </c>
      <c r="E1164" s="1">
        <v>3124</v>
      </c>
      <c r="F1164" s="1">
        <v>4453</v>
      </c>
      <c r="G1164" s="1">
        <v>1080</v>
      </c>
      <c r="H1164" s="1">
        <v>268</v>
      </c>
      <c r="I1164" s="1">
        <v>1073</v>
      </c>
      <c r="J1164" s="1">
        <v>805</v>
      </c>
      <c r="K1164" s="1">
        <v>266</v>
      </c>
      <c r="L1164" s="1">
        <v>363</v>
      </c>
      <c r="M1164" s="1">
        <v>6591</v>
      </c>
      <c r="N1164" s="1">
        <v>225</v>
      </c>
      <c r="O1164" s="1">
        <v>4433</v>
      </c>
      <c r="P1164" s="1">
        <v>27036</v>
      </c>
      <c r="Q1164" s="1">
        <v>42814</v>
      </c>
      <c r="R1164" s="1">
        <f t="shared" ref="R1164:R1209" si="18">SUM(E1164:P1164)</f>
        <v>49717</v>
      </c>
    </row>
    <row r="1165" spans="1:18" x14ac:dyDescent="0.35">
      <c r="A1165" s="2">
        <v>1155</v>
      </c>
      <c r="D1165" s="1" t="s">
        <v>4</v>
      </c>
      <c r="E1165" s="1">
        <v>4764</v>
      </c>
      <c r="F1165" s="1">
        <v>8350</v>
      </c>
      <c r="G1165" s="1">
        <v>2101</v>
      </c>
      <c r="H1165" s="1">
        <v>435</v>
      </c>
      <c r="I1165" s="1">
        <v>2383</v>
      </c>
      <c r="J1165" s="1">
        <v>2095</v>
      </c>
      <c r="K1165" s="1">
        <v>547</v>
      </c>
      <c r="L1165" s="1">
        <v>743</v>
      </c>
      <c r="M1165" s="1">
        <v>10678</v>
      </c>
      <c r="N1165" s="1">
        <v>519</v>
      </c>
      <c r="O1165" s="1">
        <v>7416</v>
      </c>
      <c r="P1165" s="1">
        <v>54987</v>
      </c>
      <c r="Q1165" s="1">
        <v>83349</v>
      </c>
      <c r="R1165" s="1">
        <f t="shared" si="18"/>
        <v>95018</v>
      </c>
    </row>
    <row r="1166" spans="1:18" x14ac:dyDescent="0.35">
      <c r="A1166" s="2">
        <v>1156</v>
      </c>
      <c r="B1166" s="1" t="s">
        <v>88</v>
      </c>
      <c r="C1166" s="1" t="s">
        <v>6</v>
      </c>
      <c r="D1166" s="1" t="s">
        <v>7</v>
      </c>
      <c r="E1166" s="1">
        <v>19</v>
      </c>
      <c r="F1166" s="1">
        <v>1186</v>
      </c>
      <c r="G1166" s="1">
        <v>20</v>
      </c>
      <c r="H1166" s="1">
        <v>0</v>
      </c>
      <c r="I1166" s="1">
        <v>35</v>
      </c>
      <c r="J1166" s="1">
        <v>37</v>
      </c>
      <c r="K1166" s="1">
        <v>13</v>
      </c>
      <c r="L1166" s="1">
        <v>16</v>
      </c>
      <c r="M1166" s="1">
        <v>415</v>
      </c>
      <c r="N1166" s="1">
        <v>10</v>
      </c>
      <c r="O1166" s="1">
        <v>741</v>
      </c>
      <c r="P1166" s="1">
        <v>11820</v>
      </c>
      <c r="Q1166" s="1">
        <v>13991</v>
      </c>
      <c r="R1166" s="1">
        <f t="shared" si="18"/>
        <v>14312</v>
      </c>
    </row>
    <row r="1167" spans="1:18" x14ac:dyDescent="0.35">
      <c r="A1167" s="2">
        <v>1157</v>
      </c>
      <c r="D1167" s="1" t="s">
        <v>8</v>
      </c>
      <c r="E1167" s="1">
        <v>22</v>
      </c>
      <c r="F1167" s="1">
        <v>840</v>
      </c>
      <c r="G1167" s="1">
        <v>12</v>
      </c>
      <c r="H1167" s="1">
        <v>4</v>
      </c>
      <c r="I1167" s="1">
        <v>17</v>
      </c>
      <c r="J1167" s="1">
        <v>29</v>
      </c>
      <c r="K1167" s="1">
        <v>10</v>
      </c>
      <c r="L1167" s="1">
        <v>13</v>
      </c>
      <c r="M1167" s="1">
        <v>433</v>
      </c>
      <c r="N1167" s="1">
        <v>0</v>
      </c>
      <c r="O1167" s="1">
        <v>528</v>
      </c>
      <c r="P1167" s="1">
        <v>11302</v>
      </c>
      <c r="Q1167" s="1">
        <v>12951</v>
      </c>
      <c r="R1167" s="1">
        <f t="shared" si="18"/>
        <v>13210</v>
      </c>
    </row>
    <row r="1168" spans="1:18" x14ac:dyDescent="0.35">
      <c r="A1168" s="2">
        <v>1158</v>
      </c>
      <c r="D1168" s="1" t="s">
        <v>4</v>
      </c>
      <c r="E1168" s="1">
        <v>41</v>
      </c>
      <c r="F1168" s="1">
        <v>2026</v>
      </c>
      <c r="G1168" s="1">
        <v>32</v>
      </c>
      <c r="H1168" s="1">
        <v>8</v>
      </c>
      <c r="I1168" s="1">
        <v>47</v>
      </c>
      <c r="J1168" s="1">
        <v>67</v>
      </c>
      <c r="K1168" s="1">
        <v>23</v>
      </c>
      <c r="L1168" s="1">
        <v>30</v>
      </c>
      <c r="M1168" s="1">
        <v>851</v>
      </c>
      <c r="N1168" s="1">
        <v>13</v>
      </c>
      <c r="O1168" s="1">
        <v>1265</v>
      </c>
      <c r="P1168" s="1">
        <v>23116</v>
      </c>
      <c r="Q1168" s="1">
        <v>26940</v>
      </c>
      <c r="R1168" s="1">
        <f t="shared" si="18"/>
        <v>27519</v>
      </c>
    </row>
    <row r="1169" spans="1:18" x14ac:dyDescent="0.35">
      <c r="A1169" s="2">
        <v>1159</v>
      </c>
      <c r="C1169" s="1" t="s">
        <v>9</v>
      </c>
      <c r="D1169" s="1" t="s">
        <v>7</v>
      </c>
      <c r="E1169" s="1">
        <v>49</v>
      </c>
      <c r="F1169" s="1">
        <v>869</v>
      </c>
      <c r="G1169" s="1">
        <v>22</v>
      </c>
      <c r="H1169" s="1">
        <v>4</v>
      </c>
      <c r="I1169" s="1">
        <v>60</v>
      </c>
      <c r="J1169" s="1">
        <v>33</v>
      </c>
      <c r="K1169" s="1">
        <v>21</v>
      </c>
      <c r="L1169" s="1">
        <v>22</v>
      </c>
      <c r="M1169" s="1">
        <v>859</v>
      </c>
      <c r="N1169" s="1">
        <v>8</v>
      </c>
      <c r="O1169" s="1">
        <v>547</v>
      </c>
      <c r="P1169" s="1">
        <v>6600</v>
      </c>
      <c r="Q1169" s="1">
        <v>8647</v>
      </c>
      <c r="R1169" s="1">
        <f t="shared" si="18"/>
        <v>9094</v>
      </c>
    </row>
    <row r="1170" spans="1:18" x14ac:dyDescent="0.35">
      <c r="A1170" s="2">
        <v>1160</v>
      </c>
      <c r="D1170" s="1" t="s">
        <v>8</v>
      </c>
      <c r="E1170" s="1">
        <v>43</v>
      </c>
      <c r="F1170" s="1">
        <v>838</v>
      </c>
      <c r="G1170" s="1">
        <v>11</v>
      </c>
      <c r="H1170" s="1">
        <v>0</v>
      </c>
      <c r="I1170" s="1">
        <v>55</v>
      </c>
      <c r="J1170" s="1">
        <v>23</v>
      </c>
      <c r="K1170" s="1">
        <v>11</v>
      </c>
      <c r="L1170" s="1">
        <v>6</v>
      </c>
      <c r="M1170" s="1">
        <v>1561</v>
      </c>
      <c r="N1170" s="1">
        <v>4</v>
      </c>
      <c r="O1170" s="1">
        <v>597</v>
      </c>
      <c r="P1170" s="1">
        <v>5561</v>
      </c>
      <c r="Q1170" s="1">
        <v>8096</v>
      </c>
      <c r="R1170" s="1">
        <f t="shared" si="18"/>
        <v>8710</v>
      </c>
    </row>
    <row r="1171" spans="1:18" x14ac:dyDescent="0.35">
      <c r="A1171" s="2">
        <v>1161</v>
      </c>
      <c r="D1171" s="1" t="s">
        <v>4</v>
      </c>
      <c r="E1171" s="1">
        <v>90</v>
      </c>
      <c r="F1171" s="1">
        <v>1705</v>
      </c>
      <c r="G1171" s="1">
        <v>38</v>
      </c>
      <c r="H1171" s="1">
        <v>7</v>
      </c>
      <c r="I1171" s="1">
        <v>113</v>
      </c>
      <c r="J1171" s="1">
        <v>54</v>
      </c>
      <c r="K1171" s="1">
        <v>36</v>
      </c>
      <c r="L1171" s="1">
        <v>23</v>
      </c>
      <c r="M1171" s="1">
        <v>2417</v>
      </c>
      <c r="N1171" s="1">
        <v>15</v>
      </c>
      <c r="O1171" s="1">
        <v>1144</v>
      </c>
      <c r="P1171" s="1">
        <v>12160</v>
      </c>
      <c r="Q1171" s="1">
        <v>16742</v>
      </c>
      <c r="R1171" s="1">
        <f t="shared" si="18"/>
        <v>17802</v>
      </c>
    </row>
    <row r="1172" spans="1:18" x14ac:dyDescent="0.35">
      <c r="A1172" s="2">
        <v>1162</v>
      </c>
      <c r="C1172" s="1" t="s">
        <v>10</v>
      </c>
      <c r="D1172" s="1" t="s">
        <v>7</v>
      </c>
      <c r="E1172" s="1">
        <v>2305</v>
      </c>
      <c r="F1172" s="1">
        <v>3528</v>
      </c>
      <c r="G1172" s="1">
        <v>725</v>
      </c>
      <c r="H1172" s="1">
        <v>36</v>
      </c>
      <c r="I1172" s="1">
        <v>1630</v>
      </c>
      <c r="J1172" s="1">
        <v>1147</v>
      </c>
      <c r="K1172" s="1">
        <v>227</v>
      </c>
      <c r="L1172" s="1">
        <v>394</v>
      </c>
      <c r="M1172" s="1">
        <v>3922</v>
      </c>
      <c r="N1172" s="1">
        <v>215</v>
      </c>
      <c r="O1172" s="1">
        <v>3025</v>
      </c>
      <c r="P1172" s="1">
        <v>24280</v>
      </c>
      <c r="Q1172" s="1">
        <v>36830</v>
      </c>
      <c r="R1172" s="1">
        <f t="shared" si="18"/>
        <v>41434</v>
      </c>
    </row>
    <row r="1173" spans="1:18" x14ac:dyDescent="0.35">
      <c r="A1173" s="2">
        <v>1163</v>
      </c>
      <c r="D1173" s="1" t="s">
        <v>8</v>
      </c>
      <c r="E1173" s="1">
        <v>3828</v>
      </c>
      <c r="F1173" s="1">
        <v>4964</v>
      </c>
      <c r="G1173" s="1">
        <v>1122</v>
      </c>
      <c r="H1173" s="1">
        <v>28</v>
      </c>
      <c r="I1173" s="1">
        <v>1297</v>
      </c>
      <c r="J1173" s="1">
        <v>575</v>
      </c>
      <c r="K1173" s="1">
        <v>234</v>
      </c>
      <c r="L1173" s="1">
        <v>454</v>
      </c>
      <c r="M1173" s="1">
        <v>6662</v>
      </c>
      <c r="N1173" s="1">
        <v>204</v>
      </c>
      <c r="O1173" s="1">
        <v>4624</v>
      </c>
      <c r="P1173" s="1">
        <v>22606</v>
      </c>
      <c r="Q1173" s="1">
        <v>38966</v>
      </c>
      <c r="R1173" s="1">
        <f t="shared" si="18"/>
        <v>46598</v>
      </c>
    </row>
    <row r="1174" spans="1:18" x14ac:dyDescent="0.35">
      <c r="A1174" s="2">
        <v>1164</v>
      </c>
      <c r="D1174" s="1" t="s">
        <v>4</v>
      </c>
      <c r="E1174" s="1">
        <v>6131</v>
      </c>
      <c r="F1174" s="1">
        <v>8495</v>
      </c>
      <c r="G1174" s="1">
        <v>1847</v>
      </c>
      <c r="H1174" s="1">
        <v>62</v>
      </c>
      <c r="I1174" s="1">
        <v>2924</v>
      </c>
      <c r="J1174" s="1">
        <v>1720</v>
      </c>
      <c r="K1174" s="1">
        <v>459</v>
      </c>
      <c r="L1174" s="1">
        <v>847</v>
      </c>
      <c r="M1174" s="1">
        <v>10588</v>
      </c>
      <c r="N1174" s="1">
        <v>420</v>
      </c>
      <c r="O1174" s="1">
        <v>7646</v>
      </c>
      <c r="P1174" s="1">
        <v>46885</v>
      </c>
      <c r="Q1174" s="1">
        <v>75795</v>
      </c>
      <c r="R1174" s="1">
        <f t="shared" si="18"/>
        <v>88024</v>
      </c>
    </row>
    <row r="1175" spans="1:18" x14ac:dyDescent="0.35">
      <c r="A1175" s="2">
        <v>1165</v>
      </c>
      <c r="C1175" s="1" t="s">
        <v>11</v>
      </c>
      <c r="D1175" s="1" t="s">
        <v>7</v>
      </c>
      <c r="E1175" s="1">
        <v>3093</v>
      </c>
      <c r="F1175" s="1">
        <v>1029</v>
      </c>
      <c r="G1175" s="1">
        <v>1594</v>
      </c>
      <c r="H1175" s="1">
        <v>341</v>
      </c>
      <c r="I1175" s="1">
        <v>1997</v>
      </c>
      <c r="J1175" s="1">
        <v>2668</v>
      </c>
      <c r="K1175" s="1">
        <v>434</v>
      </c>
      <c r="L1175" s="1">
        <v>873</v>
      </c>
      <c r="M1175" s="1">
        <v>844</v>
      </c>
      <c r="N1175" s="1">
        <v>589</v>
      </c>
      <c r="O1175" s="1">
        <v>1568</v>
      </c>
      <c r="P1175" s="1">
        <v>3961</v>
      </c>
      <c r="Q1175" s="1">
        <v>12164</v>
      </c>
      <c r="R1175" s="1">
        <f t="shared" si="18"/>
        <v>18991</v>
      </c>
    </row>
    <row r="1176" spans="1:18" x14ac:dyDescent="0.35">
      <c r="A1176" s="2">
        <v>1166</v>
      </c>
      <c r="D1176" s="1" t="s">
        <v>8</v>
      </c>
      <c r="E1176" s="1">
        <v>5365</v>
      </c>
      <c r="F1176" s="1">
        <v>1683</v>
      </c>
      <c r="G1176" s="1">
        <v>1423</v>
      </c>
      <c r="H1176" s="1">
        <v>468</v>
      </c>
      <c r="I1176" s="1">
        <v>1615</v>
      </c>
      <c r="J1176" s="1">
        <v>1632</v>
      </c>
      <c r="K1176" s="1">
        <v>353</v>
      </c>
      <c r="L1176" s="1">
        <v>871</v>
      </c>
      <c r="M1176" s="1">
        <v>1347</v>
      </c>
      <c r="N1176" s="1">
        <v>439</v>
      </c>
      <c r="O1176" s="1">
        <v>2210</v>
      </c>
      <c r="P1176" s="1">
        <v>4208</v>
      </c>
      <c r="Q1176" s="1">
        <v>13699</v>
      </c>
      <c r="R1176" s="1">
        <f t="shared" si="18"/>
        <v>21614</v>
      </c>
    </row>
    <row r="1177" spans="1:18" x14ac:dyDescent="0.35">
      <c r="A1177" s="2">
        <v>1167</v>
      </c>
      <c r="D1177" s="1" t="s">
        <v>4</v>
      </c>
      <c r="E1177" s="1">
        <v>8462</v>
      </c>
      <c r="F1177" s="1">
        <v>2714</v>
      </c>
      <c r="G1177" s="1">
        <v>3016</v>
      </c>
      <c r="H1177" s="1">
        <v>808</v>
      </c>
      <c r="I1177" s="1">
        <v>3608</v>
      </c>
      <c r="J1177" s="1">
        <v>4308</v>
      </c>
      <c r="K1177" s="1">
        <v>785</v>
      </c>
      <c r="L1177" s="1">
        <v>1737</v>
      </c>
      <c r="M1177" s="1">
        <v>2192</v>
      </c>
      <c r="N1177" s="1">
        <v>1031</v>
      </c>
      <c r="O1177" s="1">
        <v>3779</v>
      </c>
      <c r="P1177" s="1">
        <v>8174</v>
      </c>
      <c r="Q1177" s="1">
        <v>25865</v>
      </c>
      <c r="R1177" s="1">
        <f t="shared" si="18"/>
        <v>40614</v>
      </c>
    </row>
    <row r="1178" spans="1:18" x14ac:dyDescent="0.35">
      <c r="A1178" s="2">
        <v>1168</v>
      </c>
      <c r="C1178" s="1" t="s">
        <v>4</v>
      </c>
      <c r="D1178" s="1" t="s">
        <v>7</v>
      </c>
      <c r="E1178" s="1">
        <v>5466</v>
      </c>
      <c r="F1178" s="1">
        <v>6621</v>
      </c>
      <c r="G1178" s="1">
        <v>2361</v>
      </c>
      <c r="H1178" s="1">
        <v>383</v>
      </c>
      <c r="I1178" s="1">
        <v>3714</v>
      </c>
      <c r="J1178" s="1">
        <v>3887</v>
      </c>
      <c r="K1178" s="1">
        <v>698</v>
      </c>
      <c r="L1178" s="1">
        <v>1300</v>
      </c>
      <c r="M1178" s="1">
        <v>6043</v>
      </c>
      <c r="N1178" s="1">
        <v>824</v>
      </c>
      <c r="O1178" s="1">
        <v>5882</v>
      </c>
      <c r="P1178" s="1">
        <v>46659</v>
      </c>
      <c r="Q1178" s="1">
        <v>71629</v>
      </c>
      <c r="R1178" s="1">
        <f t="shared" si="18"/>
        <v>83838</v>
      </c>
    </row>
    <row r="1179" spans="1:18" x14ac:dyDescent="0.35">
      <c r="A1179" s="2">
        <v>1169</v>
      </c>
      <c r="D1179" s="1" t="s">
        <v>8</v>
      </c>
      <c r="E1179" s="1">
        <v>9255</v>
      </c>
      <c r="F1179" s="1">
        <v>8323</v>
      </c>
      <c r="G1179" s="1">
        <v>2565</v>
      </c>
      <c r="H1179" s="1">
        <v>498</v>
      </c>
      <c r="I1179" s="1">
        <v>2982</v>
      </c>
      <c r="J1179" s="1">
        <v>2256</v>
      </c>
      <c r="K1179" s="1">
        <v>603</v>
      </c>
      <c r="L1179" s="1">
        <v>1339</v>
      </c>
      <c r="M1179" s="1">
        <v>10005</v>
      </c>
      <c r="N1179" s="1">
        <v>650</v>
      </c>
      <c r="O1179" s="1">
        <v>7951</v>
      </c>
      <c r="P1179" s="1">
        <v>43672</v>
      </c>
      <c r="Q1179" s="1">
        <v>73712</v>
      </c>
      <c r="R1179" s="1">
        <f t="shared" si="18"/>
        <v>90099</v>
      </c>
    </row>
    <row r="1180" spans="1:18" x14ac:dyDescent="0.35">
      <c r="A1180" s="2">
        <v>1170</v>
      </c>
      <c r="D1180" s="1" t="s">
        <v>4</v>
      </c>
      <c r="E1180" s="1">
        <v>14719</v>
      </c>
      <c r="F1180" s="1">
        <v>14944</v>
      </c>
      <c r="G1180" s="1">
        <v>4927</v>
      </c>
      <c r="H1180" s="1">
        <v>876</v>
      </c>
      <c r="I1180" s="1">
        <v>6699</v>
      </c>
      <c r="J1180" s="1">
        <v>6142</v>
      </c>
      <c r="K1180" s="1">
        <v>1301</v>
      </c>
      <c r="L1180" s="1">
        <v>2642</v>
      </c>
      <c r="M1180" s="1">
        <v>16047</v>
      </c>
      <c r="N1180" s="1">
        <v>1481</v>
      </c>
      <c r="O1180" s="1">
        <v>13838</v>
      </c>
      <c r="P1180" s="1">
        <v>90334</v>
      </c>
      <c r="Q1180" s="1">
        <v>145340</v>
      </c>
      <c r="R1180" s="1">
        <f t="shared" si="18"/>
        <v>173950</v>
      </c>
    </row>
    <row r="1181" spans="1:18" x14ac:dyDescent="0.35">
      <c r="A1181" s="2">
        <v>1171</v>
      </c>
      <c r="B1181" s="1" t="s">
        <v>89</v>
      </c>
      <c r="C1181" s="1" t="s">
        <v>6</v>
      </c>
      <c r="D1181" s="1" t="s">
        <v>7</v>
      </c>
      <c r="E1181" s="1">
        <v>0</v>
      </c>
      <c r="F1181" s="1">
        <v>75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27</v>
      </c>
      <c r="N1181" s="1">
        <v>0</v>
      </c>
      <c r="O1181" s="1">
        <v>27</v>
      </c>
      <c r="P1181" s="1">
        <v>392</v>
      </c>
      <c r="Q1181" s="1">
        <v>502</v>
      </c>
      <c r="R1181" s="1">
        <f t="shared" si="18"/>
        <v>521</v>
      </c>
    </row>
    <row r="1182" spans="1:18" x14ac:dyDescent="0.35">
      <c r="A1182" s="2">
        <v>1172</v>
      </c>
      <c r="D1182" s="1" t="s">
        <v>8</v>
      </c>
      <c r="E1182" s="1">
        <v>0</v>
      </c>
      <c r="F1182" s="1">
        <v>39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21</v>
      </c>
      <c r="N1182" s="1">
        <v>0</v>
      </c>
      <c r="O1182" s="1">
        <v>15</v>
      </c>
      <c r="P1182" s="1">
        <v>355</v>
      </c>
      <c r="Q1182" s="1">
        <v>422</v>
      </c>
      <c r="R1182" s="1">
        <f t="shared" si="18"/>
        <v>430</v>
      </c>
    </row>
    <row r="1183" spans="1:18" x14ac:dyDescent="0.35">
      <c r="A1183" s="2">
        <v>1173</v>
      </c>
      <c r="D1183" s="1" t="s">
        <v>4</v>
      </c>
      <c r="E1183" s="1">
        <v>0</v>
      </c>
      <c r="F1183" s="1">
        <v>113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44</v>
      </c>
      <c r="N1183" s="1">
        <v>0</v>
      </c>
      <c r="O1183" s="1">
        <v>49</v>
      </c>
      <c r="P1183" s="1">
        <v>741</v>
      </c>
      <c r="Q1183" s="1">
        <v>925</v>
      </c>
      <c r="R1183" s="1">
        <f t="shared" si="18"/>
        <v>947</v>
      </c>
    </row>
    <row r="1184" spans="1:18" x14ac:dyDescent="0.35">
      <c r="A1184" s="2">
        <v>1174</v>
      </c>
      <c r="C1184" s="1" t="s">
        <v>9</v>
      </c>
      <c r="D1184" s="1" t="s">
        <v>7</v>
      </c>
      <c r="E1184" s="1">
        <v>5</v>
      </c>
      <c r="F1184" s="1">
        <v>39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37</v>
      </c>
      <c r="N1184" s="1">
        <v>3</v>
      </c>
      <c r="O1184" s="1">
        <v>20</v>
      </c>
      <c r="P1184" s="1">
        <v>215</v>
      </c>
      <c r="Q1184" s="1">
        <v>285</v>
      </c>
      <c r="R1184" s="1">
        <f t="shared" si="18"/>
        <v>319</v>
      </c>
    </row>
    <row r="1185" spans="1:18" x14ac:dyDescent="0.35">
      <c r="A1185" s="2">
        <v>1175</v>
      </c>
      <c r="D1185" s="1" t="s">
        <v>8</v>
      </c>
      <c r="E1185" s="1">
        <v>6</v>
      </c>
      <c r="F1185" s="1">
        <v>44</v>
      </c>
      <c r="G1185" s="1">
        <v>0</v>
      </c>
      <c r="H1185" s="1">
        <v>0</v>
      </c>
      <c r="I1185" s="1">
        <v>3</v>
      </c>
      <c r="J1185" s="1">
        <v>0</v>
      </c>
      <c r="K1185" s="1">
        <v>0</v>
      </c>
      <c r="L1185" s="1">
        <v>0</v>
      </c>
      <c r="M1185" s="1">
        <v>53</v>
      </c>
      <c r="N1185" s="1">
        <v>0</v>
      </c>
      <c r="O1185" s="1">
        <v>24</v>
      </c>
      <c r="P1185" s="1">
        <v>137</v>
      </c>
      <c r="Q1185" s="1">
        <v>236</v>
      </c>
      <c r="R1185" s="1">
        <f t="shared" si="18"/>
        <v>267</v>
      </c>
    </row>
    <row r="1186" spans="1:18" x14ac:dyDescent="0.35">
      <c r="A1186" s="2">
        <v>1176</v>
      </c>
      <c r="D1186" s="1" t="s">
        <v>4</v>
      </c>
      <c r="E1186" s="1">
        <v>9</v>
      </c>
      <c r="F1186" s="1">
        <v>81</v>
      </c>
      <c r="G1186" s="1">
        <v>3</v>
      </c>
      <c r="H1186" s="1">
        <v>0</v>
      </c>
      <c r="I1186" s="1">
        <v>5</v>
      </c>
      <c r="J1186" s="1">
        <v>0</v>
      </c>
      <c r="K1186" s="1">
        <v>3</v>
      </c>
      <c r="L1186" s="1">
        <v>0</v>
      </c>
      <c r="M1186" s="1">
        <v>84</v>
      </c>
      <c r="N1186" s="1">
        <v>3</v>
      </c>
      <c r="O1186" s="1">
        <v>42</v>
      </c>
      <c r="P1186" s="1">
        <v>349</v>
      </c>
      <c r="Q1186" s="1">
        <v>523</v>
      </c>
      <c r="R1186" s="1">
        <f t="shared" si="18"/>
        <v>579</v>
      </c>
    </row>
    <row r="1187" spans="1:18" x14ac:dyDescent="0.35">
      <c r="A1187" s="2">
        <v>1177</v>
      </c>
      <c r="C1187" s="1" t="s">
        <v>10</v>
      </c>
      <c r="D1187" s="1" t="s">
        <v>7</v>
      </c>
      <c r="E1187" s="1">
        <v>166</v>
      </c>
      <c r="F1187" s="1">
        <v>186</v>
      </c>
      <c r="G1187" s="1">
        <v>26</v>
      </c>
      <c r="H1187" s="1">
        <v>3</v>
      </c>
      <c r="I1187" s="1">
        <v>100</v>
      </c>
      <c r="J1187" s="1">
        <v>82</v>
      </c>
      <c r="K1187" s="1">
        <v>3</v>
      </c>
      <c r="L1187" s="1">
        <v>34</v>
      </c>
      <c r="M1187" s="1">
        <v>209</v>
      </c>
      <c r="N1187" s="1">
        <v>16</v>
      </c>
      <c r="O1187" s="1">
        <v>146</v>
      </c>
      <c r="P1187" s="1">
        <v>775</v>
      </c>
      <c r="Q1187" s="1">
        <v>1367</v>
      </c>
      <c r="R1187" s="1">
        <f t="shared" si="18"/>
        <v>1746</v>
      </c>
    </row>
    <row r="1188" spans="1:18" x14ac:dyDescent="0.35">
      <c r="A1188" s="2">
        <v>1178</v>
      </c>
      <c r="D1188" s="1" t="s">
        <v>8</v>
      </c>
      <c r="E1188" s="1">
        <v>208</v>
      </c>
      <c r="F1188" s="1">
        <v>208</v>
      </c>
      <c r="G1188" s="1">
        <v>39</v>
      </c>
      <c r="H1188" s="1">
        <v>3</v>
      </c>
      <c r="I1188" s="1">
        <v>78</v>
      </c>
      <c r="J1188" s="1">
        <v>42</v>
      </c>
      <c r="K1188" s="1">
        <v>10</v>
      </c>
      <c r="L1188" s="1">
        <v>52</v>
      </c>
      <c r="M1188" s="1">
        <v>282</v>
      </c>
      <c r="N1188" s="1">
        <v>13</v>
      </c>
      <c r="O1188" s="1">
        <v>172</v>
      </c>
      <c r="P1188" s="1">
        <v>734</v>
      </c>
      <c r="Q1188" s="1">
        <v>1387</v>
      </c>
      <c r="R1188" s="1">
        <f t="shared" si="18"/>
        <v>1841</v>
      </c>
    </row>
    <row r="1189" spans="1:18" x14ac:dyDescent="0.35">
      <c r="A1189" s="2">
        <v>1179</v>
      </c>
      <c r="D1189" s="1" t="s">
        <v>4</v>
      </c>
      <c r="E1189" s="1">
        <v>377</v>
      </c>
      <c r="F1189" s="1">
        <v>390</v>
      </c>
      <c r="G1189" s="1">
        <v>66</v>
      </c>
      <c r="H1189" s="1">
        <v>9</v>
      </c>
      <c r="I1189" s="1">
        <v>179</v>
      </c>
      <c r="J1189" s="1">
        <v>127</v>
      </c>
      <c r="K1189" s="1">
        <v>17</v>
      </c>
      <c r="L1189" s="1">
        <v>87</v>
      </c>
      <c r="M1189" s="1">
        <v>490</v>
      </c>
      <c r="N1189" s="1">
        <v>31</v>
      </c>
      <c r="O1189" s="1">
        <v>314</v>
      </c>
      <c r="P1189" s="1">
        <v>1511</v>
      </c>
      <c r="Q1189" s="1">
        <v>2756</v>
      </c>
      <c r="R1189" s="1">
        <f t="shared" si="18"/>
        <v>3598</v>
      </c>
    </row>
    <row r="1190" spans="1:18" x14ac:dyDescent="0.35">
      <c r="A1190" s="2">
        <v>1180</v>
      </c>
      <c r="C1190" s="1" t="s">
        <v>11</v>
      </c>
      <c r="D1190" s="1" t="s">
        <v>7</v>
      </c>
      <c r="E1190" s="1">
        <v>253</v>
      </c>
      <c r="F1190" s="1">
        <v>82</v>
      </c>
      <c r="G1190" s="1">
        <v>103</v>
      </c>
      <c r="H1190" s="1">
        <v>22</v>
      </c>
      <c r="I1190" s="1">
        <v>161</v>
      </c>
      <c r="J1190" s="1">
        <v>174</v>
      </c>
      <c r="K1190" s="1">
        <v>32</v>
      </c>
      <c r="L1190" s="1">
        <v>57</v>
      </c>
      <c r="M1190" s="1">
        <v>78</v>
      </c>
      <c r="N1190" s="1">
        <v>48</v>
      </c>
      <c r="O1190" s="1">
        <v>96</v>
      </c>
      <c r="P1190" s="1">
        <v>236</v>
      </c>
      <c r="Q1190" s="1">
        <v>821</v>
      </c>
      <c r="R1190" s="1">
        <f t="shared" si="18"/>
        <v>1342</v>
      </c>
    </row>
    <row r="1191" spans="1:18" x14ac:dyDescent="0.35">
      <c r="A1191" s="2">
        <v>1181</v>
      </c>
      <c r="D1191" s="1" t="s">
        <v>8</v>
      </c>
      <c r="E1191" s="1">
        <v>399</v>
      </c>
      <c r="F1191" s="1">
        <v>110</v>
      </c>
      <c r="G1191" s="1">
        <v>92</v>
      </c>
      <c r="H1191" s="1">
        <v>29</v>
      </c>
      <c r="I1191" s="1">
        <v>118</v>
      </c>
      <c r="J1191" s="1">
        <v>122</v>
      </c>
      <c r="K1191" s="1">
        <v>25</v>
      </c>
      <c r="L1191" s="1">
        <v>67</v>
      </c>
      <c r="M1191" s="1">
        <v>82</v>
      </c>
      <c r="N1191" s="1">
        <v>22</v>
      </c>
      <c r="O1191" s="1">
        <v>103</v>
      </c>
      <c r="P1191" s="1">
        <v>229</v>
      </c>
      <c r="Q1191" s="1">
        <v>851</v>
      </c>
      <c r="R1191" s="1">
        <f t="shared" si="18"/>
        <v>1398</v>
      </c>
    </row>
    <row r="1192" spans="1:18" x14ac:dyDescent="0.35">
      <c r="A1192" s="2">
        <v>1182</v>
      </c>
      <c r="D1192" s="1" t="s">
        <v>4</v>
      </c>
      <c r="E1192" s="1">
        <v>655</v>
      </c>
      <c r="F1192" s="1">
        <v>198</v>
      </c>
      <c r="G1192" s="1">
        <v>194</v>
      </c>
      <c r="H1192" s="1">
        <v>54</v>
      </c>
      <c r="I1192" s="1">
        <v>280</v>
      </c>
      <c r="J1192" s="1">
        <v>292</v>
      </c>
      <c r="K1192" s="1">
        <v>56</v>
      </c>
      <c r="L1192" s="1">
        <v>130</v>
      </c>
      <c r="M1192" s="1">
        <v>158</v>
      </c>
      <c r="N1192" s="1">
        <v>71</v>
      </c>
      <c r="O1192" s="1">
        <v>194</v>
      </c>
      <c r="P1192" s="1">
        <v>455</v>
      </c>
      <c r="Q1192" s="1">
        <v>1678</v>
      </c>
      <c r="R1192" s="1">
        <f t="shared" si="18"/>
        <v>2737</v>
      </c>
    </row>
    <row r="1193" spans="1:18" x14ac:dyDescent="0.35">
      <c r="A1193" s="2">
        <v>1183</v>
      </c>
      <c r="C1193" s="1" t="s">
        <v>4</v>
      </c>
      <c r="D1193" s="1" t="s">
        <v>7</v>
      </c>
      <c r="E1193" s="1">
        <v>425</v>
      </c>
      <c r="F1193" s="1">
        <v>381</v>
      </c>
      <c r="G1193" s="1">
        <v>131</v>
      </c>
      <c r="H1193" s="1">
        <v>27</v>
      </c>
      <c r="I1193" s="1">
        <v>269</v>
      </c>
      <c r="J1193" s="1">
        <v>255</v>
      </c>
      <c r="K1193" s="1">
        <v>42</v>
      </c>
      <c r="L1193" s="1">
        <v>96</v>
      </c>
      <c r="M1193" s="1">
        <v>344</v>
      </c>
      <c r="N1193" s="1">
        <v>64</v>
      </c>
      <c r="O1193" s="1">
        <v>287</v>
      </c>
      <c r="P1193" s="1">
        <v>1605</v>
      </c>
      <c r="Q1193" s="1">
        <v>2979</v>
      </c>
      <c r="R1193" s="1">
        <f t="shared" si="18"/>
        <v>3926</v>
      </c>
    </row>
    <row r="1194" spans="1:18" x14ac:dyDescent="0.35">
      <c r="A1194" s="2">
        <v>1184</v>
      </c>
      <c r="D1194" s="1" t="s">
        <v>8</v>
      </c>
      <c r="E1194" s="1">
        <v>613</v>
      </c>
      <c r="F1194" s="1">
        <v>394</v>
      </c>
      <c r="G1194" s="1">
        <v>134</v>
      </c>
      <c r="H1194" s="1">
        <v>31</v>
      </c>
      <c r="I1194" s="1">
        <v>195</v>
      </c>
      <c r="J1194" s="1">
        <v>165</v>
      </c>
      <c r="K1194" s="1">
        <v>39</v>
      </c>
      <c r="L1194" s="1">
        <v>116</v>
      </c>
      <c r="M1194" s="1">
        <v>437</v>
      </c>
      <c r="N1194" s="1">
        <v>42</v>
      </c>
      <c r="O1194" s="1">
        <v>310</v>
      </c>
      <c r="P1194" s="1">
        <v>1453</v>
      </c>
      <c r="Q1194" s="1">
        <v>2898</v>
      </c>
      <c r="R1194" s="1">
        <f t="shared" si="18"/>
        <v>3929</v>
      </c>
    </row>
    <row r="1195" spans="1:18" x14ac:dyDescent="0.35">
      <c r="A1195" s="2">
        <v>1185</v>
      </c>
      <c r="D1195" s="1" t="s">
        <v>4</v>
      </c>
      <c r="E1195" s="1">
        <v>1039</v>
      </c>
      <c r="F1195" s="1">
        <v>779</v>
      </c>
      <c r="G1195" s="1">
        <v>271</v>
      </c>
      <c r="H1195" s="1">
        <v>60</v>
      </c>
      <c r="I1195" s="1">
        <v>466</v>
      </c>
      <c r="J1195" s="1">
        <v>420</v>
      </c>
      <c r="K1195" s="1">
        <v>78</v>
      </c>
      <c r="L1195" s="1">
        <v>217</v>
      </c>
      <c r="M1195" s="1">
        <v>780</v>
      </c>
      <c r="N1195" s="1">
        <v>103</v>
      </c>
      <c r="O1195" s="1">
        <v>602</v>
      </c>
      <c r="P1195" s="1">
        <v>3056</v>
      </c>
      <c r="Q1195" s="1">
        <v>5875</v>
      </c>
      <c r="R1195" s="1">
        <f t="shared" si="18"/>
        <v>7871</v>
      </c>
    </row>
    <row r="1196" spans="1:18" x14ac:dyDescent="0.35">
      <c r="A1196" s="2">
        <v>1186</v>
      </c>
      <c r="B1196" s="1" t="s">
        <v>4</v>
      </c>
      <c r="C1196" s="1" t="s">
        <v>6</v>
      </c>
      <c r="D1196" s="1" t="s">
        <v>7</v>
      </c>
      <c r="E1196" s="1">
        <v>410</v>
      </c>
      <c r="F1196" s="1">
        <v>45163</v>
      </c>
      <c r="G1196" s="1">
        <v>618</v>
      </c>
      <c r="H1196" s="1">
        <v>53</v>
      </c>
      <c r="I1196" s="1">
        <v>935</v>
      </c>
      <c r="J1196" s="1">
        <v>1197</v>
      </c>
      <c r="K1196" s="1">
        <v>783</v>
      </c>
      <c r="L1196" s="1">
        <v>613</v>
      </c>
      <c r="M1196" s="1">
        <v>12142</v>
      </c>
      <c r="N1196" s="1">
        <v>253</v>
      </c>
      <c r="O1196" s="1">
        <v>27287</v>
      </c>
      <c r="P1196" s="1">
        <v>475019</v>
      </c>
      <c r="Q1196" s="1">
        <v>553901</v>
      </c>
      <c r="R1196" s="1">
        <f t="shared" si="18"/>
        <v>564473</v>
      </c>
    </row>
    <row r="1197" spans="1:18" x14ac:dyDescent="0.35">
      <c r="A1197" s="2">
        <v>1187</v>
      </c>
      <c r="D1197" s="1" t="s">
        <v>8</v>
      </c>
      <c r="E1197" s="1">
        <v>447</v>
      </c>
      <c r="F1197" s="1">
        <v>29210</v>
      </c>
      <c r="G1197" s="1">
        <v>478</v>
      </c>
      <c r="H1197" s="1">
        <v>32</v>
      </c>
      <c r="I1197" s="1">
        <v>854</v>
      </c>
      <c r="J1197" s="1">
        <v>894</v>
      </c>
      <c r="K1197" s="1">
        <v>462</v>
      </c>
      <c r="L1197" s="1">
        <v>479</v>
      </c>
      <c r="M1197" s="1">
        <v>10918</v>
      </c>
      <c r="N1197" s="1">
        <v>146</v>
      </c>
      <c r="O1197" s="1">
        <v>17655</v>
      </c>
      <c r="P1197" s="1">
        <v>469773</v>
      </c>
      <c r="Q1197" s="1">
        <v>524516</v>
      </c>
      <c r="R1197" s="1">
        <f t="shared" si="18"/>
        <v>531348</v>
      </c>
    </row>
    <row r="1198" spans="1:18" x14ac:dyDescent="0.35">
      <c r="A1198" s="2">
        <v>1188</v>
      </c>
      <c r="D1198" s="1" t="s">
        <v>4</v>
      </c>
      <c r="E1198" s="1">
        <v>858</v>
      </c>
      <c r="F1198" s="1">
        <v>74376</v>
      </c>
      <c r="G1198" s="1">
        <v>1096</v>
      </c>
      <c r="H1198" s="1">
        <v>80</v>
      </c>
      <c r="I1198" s="1">
        <v>1789</v>
      </c>
      <c r="J1198" s="1">
        <v>2088</v>
      </c>
      <c r="K1198" s="1">
        <v>1245</v>
      </c>
      <c r="L1198" s="1">
        <v>1092</v>
      </c>
      <c r="M1198" s="1">
        <v>23062</v>
      </c>
      <c r="N1198" s="1">
        <v>403</v>
      </c>
      <c r="O1198" s="1">
        <v>44941</v>
      </c>
      <c r="P1198" s="1">
        <v>944791</v>
      </c>
      <c r="Q1198" s="1">
        <v>1078414</v>
      </c>
      <c r="R1198" s="1">
        <f t="shared" si="18"/>
        <v>1095821</v>
      </c>
    </row>
    <row r="1199" spans="1:18" x14ac:dyDescent="0.35">
      <c r="A1199" s="2">
        <v>1189</v>
      </c>
      <c r="C1199" s="1" t="s">
        <v>9</v>
      </c>
      <c r="D1199" s="1" t="s">
        <v>7</v>
      </c>
      <c r="E1199" s="1">
        <v>1250</v>
      </c>
      <c r="F1199" s="1">
        <v>33445</v>
      </c>
      <c r="G1199" s="1">
        <v>762</v>
      </c>
      <c r="H1199" s="1">
        <v>63</v>
      </c>
      <c r="I1199" s="1">
        <v>2023</v>
      </c>
      <c r="J1199" s="1">
        <v>925</v>
      </c>
      <c r="K1199" s="1">
        <v>542</v>
      </c>
      <c r="L1199" s="1">
        <v>460</v>
      </c>
      <c r="M1199" s="1">
        <v>27856</v>
      </c>
      <c r="N1199" s="1">
        <v>208</v>
      </c>
      <c r="O1199" s="1">
        <v>18303</v>
      </c>
      <c r="P1199" s="1">
        <v>291594</v>
      </c>
      <c r="Q1199" s="1">
        <v>364075</v>
      </c>
      <c r="R1199" s="1">
        <f t="shared" si="18"/>
        <v>377431</v>
      </c>
    </row>
    <row r="1200" spans="1:18" x14ac:dyDescent="0.35">
      <c r="A1200" s="2">
        <v>1190</v>
      </c>
      <c r="D1200" s="1" t="s">
        <v>8</v>
      </c>
      <c r="E1200" s="1">
        <v>2032</v>
      </c>
      <c r="F1200" s="1">
        <v>33795</v>
      </c>
      <c r="G1200" s="1">
        <v>667</v>
      </c>
      <c r="H1200" s="1">
        <v>50</v>
      </c>
      <c r="I1200" s="1">
        <v>1919</v>
      </c>
      <c r="J1200" s="1">
        <v>821</v>
      </c>
      <c r="K1200" s="1">
        <v>521</v>
      </c>
      <c r="L1200" s="1">
        <v>385</v>
      </c>
      <c r="M1200" s="1">
        <v>54180</v>
      </c>
      <c r="N1200" s="1">
        <v>211</v>
      </c>
      <c r="O1200" s="1">
        <v>21757</v>
      </c>
      <c r="P1200" s="1">
        <v>254803</v>
      </c>
      <c r="Q1200" s="1">
        <v>347600</v>
      </c>
      <c r="R1200" s="1">
        <f t="shared" si="18"/>
        <v>371141</v>
      </c>
    </row>
    <row r="1201" spans="1:18" x14ac:dyDescent="0.35">
      <c r="A1201" s="2">
        <v>1191</v>
      </c>
      <c r="D1201" s="1" t="s">
        <v>4</v>
      </c>
      <c r="E1201" s="1">
        <v>3279</v>
      </c>
      <c r="F1201" s="1">
        <v>67238</v>
      </c>
      <c r="G1201" s="1">
        <v>1424</v>
      </c>
      <c r="H1201" s="1">
        <v>113</v>
      </c>
      <c r="I1201" s="1">
        <v>3945</v>
      </c>
      <c r="J1201" s="1">
        <v>1750</v>
      </c>
      <c r="K1201" s="1">
        <v>1061</v>
      </c>
      <c r="L1201" s="1">
        <v>848</v>
      </c>
      <c r="M1201" s="1">
        <v>82040</v>
      </c>
      <c r="N1201" s="1">
        <v>419</v>
      </c>
      <c r="O1201" s="1">
        <v>40061</v>
      </c>
      <c r="P1201" s="1">
        <v>546394</v>
      </c>
      <c r="Q1201" s="1">
        <v>711675</v>
      </c>
      <c r="R1201" s="1">
        <f t="shared" si="18"/>
        <v>748572</v>
      </c>
    </row>
    <row r="1202" spans="1:18" x14ac:dyDescent="0.35">
      <c r="A1202" s="2">
        <v>1192</v>
      </c>
      <c r="C1202" s="1" t="s">
        <v>10</v>
      </c>
      <c r="D1202" s="1" t="s">
        <v>7</v>
      </c>
      <c r="E1202" s="1">
        <v>73679</v>
      </c>
      <c r="F1202" s="1">
        <v>129244</v>
      </c>
      <c r="G1202" s="1">
        <v>26597</v>
      </c>
      <c r="H1202" s="1">
        <v>1392</v>
      </c>
      <c r="I1202" s="1">
        <v>75317</v>
      </c>
      <c r="J1202" s="1">
        <v>44646</v>
      </c>
      <c r="K1202" s="1">
        <v>9907</v>
      </c>
      <c r="L1202" s="1">
        <v>14480</v>
      </c>
      <c r="M1202" s="1">
        <v>142713</v>
      </c>
      <c r="N1202" s="1">
        <v>9023</v>
      </c>
      <c r="O1202" s="1">
        <v>115931</v>
      </c>
      <c r="P1202" s="1">
        <v>1092310</v>
      </c>
      <c r="Q1202" s="1">
        <v>1561296</v>
      </c>
      <c r="R1202" s="1">
        <f t="shared" si="18"/>
        <v>1735239</v>
      </c>
    </row>
    <row r="1203" spans="1:18" x14ac:dyDescent="0.35">
      <c r="A1203" s="2">
        <v>1193</v>
      </c>
      <c r="D1203" s="1" t="s">
        <v>8</v>
      </c>
      <c r="E1203" s="1">
        <v>127133</v>
      </c>
      <c r="F1203" s="1">
        <v>173544</v>
      </c>
      <c r="G1203" s="1">
        <v>39911</v>
      </c>
      <c r="H1203" s="1">
        <v>1218</v>
      </c>
      <c r="I1203" s="1">
        <v>60613</v>
      </c>
      <c r="J1203" s="1">
        <v>22802</v>
      </c>
      <c r="K1203" s="1">
        <v>9554</v>
      </c>
      <c r="L1203" s="1">
        <v>16405</v>
      </c>
      <c r="M1203" s="1">
        <v>229400</v>
      </c>
      <c r="N1203" s="1">
        <v>7669</v>
      </c>
      <c r="O1203" s="1">
        <v>166649</v>
      </c>
      <c r="P1203" s="1">
        <v>1060326</v>
      </c>
      <c r="Q1203" s="1">
        <v>1643853</v>
      </c>
      <c r="R1203" s="1">
        <f t="shared" si="18"/>
        <v>1915224</v>
      </c>
    </row>
    <row r="1204" spans="1:18" x14ac:dyDescent="0.35">
      <c r="A1204" s="2">
        <v>1194</v>
      </c>
      <c r="D1204" s="1" t="s">
        <v>4</v>
      </c>
      <c r="E1204" s="1">
        <v>200815</v>
      </c>
      <c r="F1204" s="1">
        <v>302785</v>
      </c>
      <c r="G1204" s="1">
        <v>66506</v>
      </c>
      <c r="H1204" s="1">
        <v>2608</v>
      </c>
      <c r="I1204" s="1">
        <v>135936</v>
      </c>
      <c r="J1204" s="1">
        <v>67443</v>
      </c>
      <c r="K1204" s="1">
        <v>19467</v>
      </c>
      <c r="L1204" s="1">
        <v>30885</v>
      </c>
      <c r="M1204" s="1">
        <v>372120</v>
      </c>
      <c r="N1204" s="1">
        <v>16688</v>
      </c>
      <c r="O1204" s="1">
        <v>282578</v>
      </c>
      <c r="P1204" s="1">
        <v>2152628</v>
      </c>
      <c r="Q1204" s="1">
        <v>3205150</v>
      </c>
      <c r="R1204" s="1">
        <f t="shared" si="18"/>
        <v>3650459</v>
      </c>
    </row>
    <row r="1205" spans="1:18" x14ac:dyDescent="0.35">
      <c r="A1205" s="2">
        <v>1195</v>
      </c>
      <c r="C1205" s="1" t="s">
        <v>11</v>
      </c>
      <c r="D1205" s="1" t="s">
        <v>7</v>
      </c>
      <c r="E1205" s="1">
        <v>107687</v>
      </c>
      <c r="F1205" s="1">
        <v>35825</v>
      </c>
      <c r="G1205" s="1">
        <v>57308</v>
      </c>
      <c r="H1205" s="1">
        <v>16714</v>
      </c>
      <c r="I1205" s="1">
        <v>86635</v>
      </c>
      <c r="J1205" s="1">
        <v>100256</v>
      </c>
      <c r="K1205" s="1">
        <v>18238</v>
      </c>
      <c r="L1205" s="1">
        <v>31246</v>
      </c>
      <c r="M1205" s="1">
        <v>35253</v>
      </c>
      <c r="N1205" s="1">
        <v>22982</v>
      </c>
      <c r="O1205" s="1">
        <v>61775</v>
      </c>
      <c r="P1205" s="1">
        <v>154593</v>
      </c>
      <c r="Q1205" s="1">
        <v>465473</v>
      </c>
      <c r="R1205" s="1">
        <f t="shared" si="18"/>
        <v>728512</v>
      </c>
    </row>
    <row r="1206" spans="1:18" x14ac:dyDescent="0.35">
      <c r="A1206" s="2">
        <v>1196</v>
      </c>
      <c r="D1206" s="1" t="s">
        <v>8</v>
      </c>
      <c r="E1206" s="1">
        <v>205469</v>
      </c>
      <c r="F1206" s="1">
        <v>62085</v>
      </c>
      <c r="G1206" s="1">
        <v>52830</v>
      </c>
      <c r="H1206" s="1">
        <v>26396</v>
      </c>
      <c r="I1206" s="1">
        <v>74834</v>
      </c>
      <c r="J1206" s="1">
        <v>71344</v>
      </c>
      <c r="K1206" s="1">
        <v>17353</v>
      </c>
      <c r="L1206" s="1">
        <v>33042</v>
      </c>
      <c r="M1206" s="1">
        <v>57156</v>
      </c>
      <c r="N1206" s="1">
        <v>19284</v>
      </c>
      <c r="O1206" s="1">
        <v>88935</v>
      </c>
      <c r="P1206" s="1">
        <v>167797</v>
      </c>
      <c r="Q1206" s="1">
        <v>544069</v>
      </c>
      <c r="R1206" s="1">
        <f t="shared" si="18"/>
        <v>876525</v>
      </c>
    </row>
    <row r="1207" spans="1:18" x14ac:dyDescent="0.35">
      <c r="A1207" s="2">
        <v>1197</v>
      </c>
      <c r="D1207" s="1" t="s">
        <v>4</v>
      </c>
      <c r="E1207" s="1">
        <v>313154</v>
      </c>
      <c r="F1207" s="1">
        <v>97910</v>
      </c>
      <c r="G1207" s="1">
        <v>110137</v>
      </c>
      <c r="H1207" s="1">
        <v>43113</v>
      </c>
      <c r="I1207" s="1">
        <v>161469</v>
      </c>
      <c r="J1207" s="1">
        <v>171599</v>
      </c>
      <c r="K1207" s="1">
        <v>35593</v>
      </c>
      <c r="L1207" s="1">
        <v>64282</v>
      </c>
      <c r="M1207" s="1">
        <v>92412</v>
      </c>
      <c r="N1207" s="1">
        <v>42267</v>
      </c>
      <c r="O1207" s="1">
        <v>150713</v>
      </c>
      <c r="P1207" s="1">
        <v>322393</v>
      </c>
      <c r="Q1207" s="1">
        <v>1009543</v>
      </c>
      <c r="R1207" s="1">
        <f t="shared" si="18"/>
        <v>1605042</v>
      </c>
    </row>
    <row r="1208" spans="1:18" x14ac:dyDescent="0.35">
      <c r="A1208" s="2">
        <v>1198</v>
      </c>
      <c r="C1208" s="1" t="s">
        <v>4</v>
      </c>
      <c r="D1208" s="1" t="s">
        <v>7</v>
      </c>
      <c r="E1208" s="1">
        <v>183022</v>
      </c>
      <c r="F1208" s="1">
        <v>243677</v>
      </c>
      <c r="G1208" s="1">
        <v>85277</v>
      </c>
      <c r="H1208" s="1">
        <v>18218</v>
      </c>
      <c r="I1208" s="1">
        <v>164913</v>
      </c>
      <c r="J1208" s="1">
        <v>147020</v>
      </c>
      <c r="K1208" s="1">
        <v>29473</v>
      </c>
      <c r="L1208" s="1">
        <v>46801</v>
      </c>
      <c r="M1208" s="1">
        <v>217973</v>
      </c>
      <c r="N1208" s="1">
        <v>32471</v>
      </c>
      <c r="O1208" s="1">
        <v>223299</v>
      </c>
      <c r="P1208" s="1">
        <v>2013518</v>
      </c>
      <c r="Q1208" s="1">
        <v>2944750</v>
      </c>
      <c r="R1208" s="1">
        <f t="shared" si="18"/>
        <v>3405662</v>
      </c>
    </row>
    <row r="1209" spans="1:18" x14ac:dyDescent="0.35">
      <c r="A1209" s="2">
        <v>1199</v>
      </c>
      <c r="D1209" s="1" t="s">
        <v>8</v>
      </c>
      <c r="E1209" s="1">
        <v>335085</v>
      </c>
      <c r="F1209" s="1">
        <v>298633</v>
      </c>
      <c r="G1209" s="1">
        <v>93880</v>
      </c>
      <c r="H1209" s="1">
        <v>27700</v>
      </c>
      <c r="I1209" s="1">
        <v>138221</v>
      </c>
      <c r="J1209" s="1">
        <v>95864</v>
      </c>
      <c r="K1209" s="1">
        <v>27886</v>
      </c>
      <c r="L1209" s="1">
        <v>50314</v>
      </c>
      <c r="M1209" s="1">
        <v>351654</v>
      </c>
      <c r="N1209" s="1">
        <v>27303</v>
      </c>
      <c r="O1209" s="1">
        <v>294988</v>
      </c>
      <c r="P1209" s="1">
        <v>1952692</v>
      </c>
      <c r="Q1209" s="1">
        <v>3060034</v>
      </c>
      <c r="R1209" s="1">
        <f t="shared" si="18"/>
        <v>3694220</v>
      </c>
    </row>
    <row r="1210" spans="1:18" x14ac:dyDescent="0.35">
      <c r="A1210" s="2">
        <v>1200</v>
      </c>
      <c r="D1210" s="1" t="s">
        <v>4</v>
      </c>
      <c r="E1210" s="1">
        <v>518103</v>
      </c>
      <c r="F1210" s="1">
        <v>542307</v>
      </c>
      <c r="G1210" s="1">
        <v>179166</v>
      </c>
      <c r="H1210" s="1">
        <v>45919</v>
      </c>
      <c r="I1210" s="1">
        <v>303130</v>
      </c>
      <c r="J1210" s="1">
        <v>242883</v>
      </c>
      <c r="K1210" s="1">
        <v>57362</v>
      </c>
      <c r="L1210" s="1">
        <v>97111</v>
      </c>
      <c r="M1210" s="1">
        <v>569630</v>
      </c>
      <c r="N1210" s="1">
        <v>59775</v>
      </c>
      <c r="O1210" s="1">
        <v>518291</v>
      </c>
      <c r="P1210" s="1">
        <v>3966211</v>
      </c>
      <c r="Q1210" s="1">
        <v>6004780</v>
      </c>
      <c r="R1210" s="1">
        <f>SUM(E1210:P1210)</f>
        <v>7099888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90</v>
      </c>
      <c r="H1216" s="5" t="s">
        <v>91</v>
      </c>
      <c r="I1216" s="5" t="s">
        <v>92</v>
      </c>
      <c r="J1216" s="5" t="s">
        <v>93</v>
      </c>
      <c r="K1216" s="5" t="s">
        <v>2</v>
      </c>
      <c r="L1216" s="5" t="s">
        <v>94</v>
      </c>
      <c r="M1216" s="5" t="s">
        <v>96</v>
      </c>
      <c r="N1216" s="5" t="s">
        <v>3</v>
      </c>
      <c r="O1216" s="5" t="s">
        <v>97</v>
      </c>
      <c r="P1216" s="5" t="s">
        <v>95</v>
      </c>
      <c r="Q1216" s="5" t="s">
        <v>4</v>
      </c>
      <c r="R1216"/>
    </row>
    <row r="1217" spans="1:18" ht="14.25" x14ac:dyDescent="0.45">
      <c r="A1217" s="6">
        <v>1</v>
      </c>
      <c r="B1217" s="4" t="s">
        <v>5</v>
      </c>
      <c r="C1217" s="4" t="s">
        <v>6</v>
      </c>
      <c r="D1217" s="4" t="s">
        <v>7</v>
      </c>
      <c r="E1217" s="7">
        <f>E11/$Q11*100</f>
        <v>0</v>
      </c>
      <c r="F1217" s="7">
        <f t="shared" ref="F1217:P1217" si="19">F11/$Q11*100</f>
        <v>8.7001023541453435</v>
      </c>
      <c r="G1217" s="7">
        <f t="shared" si="19"/>
        <v>0</v>
      </c>
      <c r="H1217" s="7">
        <f t="shared" si="19"/>
        <v>0</v>
      </c>
      <c r="I1217" s="7">
        <f t="shared" si="19"/>
        <v>0</v>
      </c>
      <c r="J1217" s="7">
        <f t="shared" si="19"/>
        <v>0</v>
      </c>
      <c r="K1217" s="7">
        <f t="shared" si="19"/>
        <v>0</v>
      </c>
      <c r="L1217" s="7">
        <f t="shared" si="19"/>
        <v>0</v>
      </c>
      <c r="M1217" s="7">
        <f t="shared" si="19"/>
        <v>2.456499488229273</v>
      </c>
      <c r="N1217" s="7">
        <f t="shared" si="19"/>
        <v>0</v>
      </c>
      <c r="O1217" s="7">
        <f t="shared" si="19"/>
        <v>3.0706243602865912</v>
      </c>
      <c r="P1217" s="7">
        <f t="shared" si="19"/>
        <v>86.182190378710331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8</v>
      </c>
      <c r="E1218" s="7">
        <f t="shared" ref="E1218:Q1218" si="20">E12/$Q12*100</f>
        <v>0</v>
      </c>
      <c r="F1218" s="7">
        <f t="shared" si="20"/>
        <v>6.4876957494407153</v>
      </c>
      <c r="G1218" s="7">
        <f t="shared" si="20"/>
        <v>0</v>
      </c>
      <c r="H1218" s="7">
        <f t="shared" si="20"/>
        <v>0</v>
      </c>
      <c r="I1218" s="7">
        <f t="shared" si="20"/>
        <v>0.44742729306487694</v>
      </c>
      <c r="J1218" s="7">
        <f t="shared" si="20"/>
        <v>0</v>
      </c>
      <c r="K1218" s="7">
        <f t="shared" si="20"/>
        <v>0</v>
      </c>
      <c r="L1218" s="7">
        <f t="shared" si="20"/>
        <v>0.5592841163310962</v>
      </c>
      <c r="M1218" s="7">
        <f t="shared" si="20"/>
        <v>2.1252796420581657</v>
      </c>
      <c r="N1218" s="7">
        <f t="shared" si="20"/>
        <v>0</v>
      </c>
      <c r="O1218" s="7">
        <f t="shared" si="20"/>
        <v>3.2438478747203576</v>
      </c>
      <c r="P1218" s="7">
        <f t="shared" si="20"/>
        <v>90.1565995525727</v>
      </c>
      <c r="Q1218" s="7">
        <f t="shared" si="20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1">E13/$Q13*100</f>
        <v>0</v>
      </c>
      <c r="F1219" s="7">
        <f t="shared" si="21"/>
        <v>7.5814201815269628</v>
      </c>
      <c r="G1219" s="7">
        <f t="shared" si="21"/>
        <v>0</v>
      </c>
      <c r="H1219" s="7">
        <f t="shared" si="21"/>
        <v>0</v>
      </c>
      <c r="I1219" s="7">
        <f t="shared" si="21"/>
        <v>0.21356113187399892</v>
      </c>
      <c r="J1219" s="7">
        <f t="shared" si="21"/>
        <v>0</v>
      </c>
      <c r="K1219" s="7">
        <f t="shared" si="21"/>
        <v>0.32034169781099836</v>
      </c>
      <c r="L1219" s="7">
        <f t="shared" si="21"/>
        <v>0.26695141484249868</v>
      </c>
      <c r="M1219" s="7">
        <f t="shared" si="21"/>
        <v>2.0822210357714899</v>
      </c>
      <c r="N1219" s="7">
        <f t="shared" si="21"/>
        <v>0</v>
      </c>
      <c r="O1219" s="7">
        <f t="shared" si="21"/>
        <v>3.3101975440469831</v>
      </c>
      <c r="P1219" s="7">
        <f t="shared" si="21"/>
        <v>88.093966898024561</v>
      </c>
      <c r="Q1219" s="7">
        <f t="shared" si="21"/>
        <v>100</v>
      </c>
      <c r="R1219"/>
    </row>
    <row r="1220" spans="1:18" ht="14.25" x14ac:dyDescent="0.45">
      <c r="A1220" s="6">
        <v>4</v>
      </c>
      <c r="B1220" s="4"/>
      <c r="C1220" s="4" t="s">
        <v>9</v>
      </c>
      <c r="D1220" s="4" t="s">
        <v>7</v>
      </c>
      <c r="E1220" s="7">
        <f t="shared" ref="E1220:Q1220" si="22">E14/$Q14*100</f>
        <v>0</v>
      </c>
      <c r="F1220" s="7">
        <f t="shared" si="22"/>
        <v>8.0145719489981779</v>
      </c>
      <c r="G1220" s="7">
        <f t="shared" si="22"/>
        <v>0</v>
      </c>
      <c r="H1220" s="7">
        <f t="shared" si="22"/>
        <v>0</v>
      </c>
      <c r="I1220" s="7">
        <f t="shared" si="22"/>
        <v>0</v>
      </c>
      <c r="J1220" s="7">
        <f t="shared" si="22"/>
        <v>0</v>
      </c>
      <c r="K1220" s="7">
        <f t="shared" si="22"/>
        <v>0</v>
      </c>
      <c r="L1220" s="7">
        <f t="shared" si="22"/>
        <v>0</v>
      </c>
      <c r="M1220" s="7">
        <f t="shared" si="22"/>
        <v>9.6539162112932608</v>
      </c>
      <c r="N1220" s="7">
        <f t="shared" si="22"/>
        <v>0</v>
      </c>
      <c r="O1220" s="7">
        <f t="shared" si="22"/>
        <v>4.918032786885246</v>
      </c>
      <c r="P1220" s="7">
        <f t="shared" si="22"/>
        <v>80.692167577413471</v>
      </c>
      <c r="Q1220" s="7">
        <f t="shared" si="22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8</v>
      </c>
      <c r="E1221" s="7">
        <f t="shared" ref="E1221:Q1221" si="23">E15/$Q15*100</f>
        <v>0</v>
      </c>
      <c r="F1221" s="7">
        <f t="shared" si="23"/>
        <v>9.2702169625246551</v>
      </c>
      <c r="G1221" s="7">
        <f t="shared" si="23"/>
        <v>0</v>
      </c>
      <c r="H1221" s="7">
        <f t="shared" si="23"/>
        <v>0</v>
      </c>
      <c r="I1221" s="7">
        <f t="shared" si="23"/>
        <v>0</v>
      </c>
      <c r="J1221" s="7">
        <f t="shared" si="23"/>
        <v>0</v>
      </c>
      <c r="K1221" s="7">
        <f t="shared" si="23"/>
        <v>0</v>
      </c>
      <c r="L1221" s="7">
        <f t="shared" si="23"/>
        <v>0</v>
      </c>
      <c r="M1221" s="7">
        <f t="shared" si="23"/>
        <v>14.595660749506903</v>
      </c>
      <c r="N1221" s="7">
        <f t="shared" si="23"/>
        <v>0</v>
      </c>
      <c r="O1221" s="7">
        <f t="shared" si="23"/>
        <v>4.9309664694280082</v>
      </c>
      <c r="P1221" s="7">
        <f t="shared" si="23"/>
        <v>74.161735700197241</v>
      </c>
      <c r="Q1221" s="7">
        <f t="shared" si="23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24">E16/$Q16*100</f>
        <v>0.47438330170777987</v>
      </c>
      <c r="F1222" s="7">
        <f t="shared" si="24"/>
        <v>8.159392789373813</v>
      </c>
      <c r="G1222" s="7">
        <f t="shared" si="24"/>
        <v>0</v>
      </c>
      <c r="H1222" s="7">
        <f t="shared" si="24"/>
        <v>0</v>
      </c>
      <c r="I1222" s="7">
        <f t="shared" si="24"/>
        <v>0.28462998102466791</v>
      </c>
      <c r="J1222" s="7">
        <f t="shared" si="24"/>
        <v>0</v>
      </c>
      <c r="K1222" s="7">
        <f t="shared" si="24"/>
        <v>0</v>
      </c>
      <c r="L1222" s="7">
        <f t="shared" si="24"/>
        <v>0</v>
      </c>
      <c r="M1222" s="7">
        <f t="shared" si="24"/>
        <v>11.57495256166983</v>
      </c>
      <c r="N1222" s="7">
        <f t="shared" si="24"/>
        <v>0</v>
      </c>
      <c r="O1222" s="7">
        <f t="shared" si="24"/>
        <v>5.1233396584440225</v>
      </c>
      <c r="P1222" s="7">
        <f t="shared" si="24"/>
        <v>77.893738140417454</v>
      </c>
      <c r="Q1222" s="7">
        <f t="shared" si="24"/>
        <v>100</v>
      </c>
      <c r="R1222"/>
    </row>
    <row r="1223" spans="1:18" ht="14.25" x14ac:dyDescent="0.45">
      <c r="A1223" s="6">
        <v>7</v>
      </c>
      <c r="B1223" s="4"/>
      <c r="C1223" s="4" t="s">
        <v>10</v>
      </c>
      <c r="D1223" s="4" t="s">
        <v>7</v>
      </c>
      <c r="E1223" s="7">
        <f t="shared" ref="E1223:Q1223" si="25">E17/$Q17*100</f>
        <v>6.5870307167235493</v>
      </c>
      <c r="F1223" s="7">
        <f t="shared" si="25"/>
        <v>7.3378839590443681</v>
      </c>
      <c r="G1223" s="7">
        <f t="shared" si="25"/>
        <v>2.7986348122866893</v>
      </c>
      <c r="H1223" s="7">
        <f t="shared" si="25"/>
        <v>0.23890784982935151</v>
      </c>
      <c r="I1223" s="7">
        <f t="shared" si="25"/>
        <v>3.1399317406143346</v>
      </c>
      <c r="J1223" s="7">
        <f t="shared" si="25"/>
        <v>3.4470989761092148</v>
      </c>
      <c r="K1223" s="7">
        <f t="shared" si="25"/>
        <v>0.88737201365187723</v>
      </c>
      <c r="L1223" s="7">
        <f t="shared" si="25"/>
        <v>1.2969283276450512</v>
      </c>
      <c r="M1223" s="7">
        <f t="shared" si="25"/>
        <v>10.034129692832765</v>
      </c>
      <c r="N1223" s="7">
        <f t="shared" si="25"/>
        <v>0.64846416382252559</v>
      </c>
      <c r="O1223" s="7">
        <f t="shared" si="25"/>
        <v>7.0648464163822515</v>
      </c>
      <c r="P1223" s="7">
        <f t="shared" si="25"/>
        <v>68.156996587030719</v>
      </c>
      <c r="Q1223" s="7">
        <f t="shared" si="25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8</v>
      </c>
      <c r="E1224" s="7">
        <f t="shared" ref="E1224:Q1224" si="26">E18/$Q18*100</f>
        <v>9.2970521541950113</v>
      </c>
      <c r="F1224" s="7">
        <f t="shared" si="26"/>
        <v>10.754778101716877</v>
      </c>
      <c r="G1224" s="7">
        <f t="shared" si="26"/>
        <v>2.8830579850988016</v>
      </c>
      <c r="H1224" s="7">
        <f t="shared" si="26"/>
        <v>0</v>
      </c>
      <c r="I1224" s="7">
        <f t="shared" si="26"/>
        <v>3.142209264658244</v>
      </c>
      <c r="J1224" s="7">
        <f t="shared" si="26"/>
        <v>1.4577259475218658</v>
      </c>
      <c r="K1224" s="7">
        <f t="shared" si="26"/>
        <v>0.48590864917395532</v>
      </c>
      <c r="L1224" s="7">
        <f t="shared" si="26"/>
        <v>1.2633624878522838</v>
      </c>
      <c r="M1224" s="7">
        <f t="shared" si="26"/>
        <v>14.253320375769354</v>
      </c>
      <c r="N1224" s="7">
        <f t="shared" si="26"/>
        <v>0.35633300939423385</v>
      </c>
      <c r="O1224" s="7">
        <f t="shared" si="26"/>
        <v>9.1674765144152897</v>
      </c>
      <c r="P1224" s="7">
        <f t="shared" si="26"/>
        <v>63.427275672173636</v>
      </c>
      <c r="Q1224" s="7">
        <f t="shared" si="26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27">E19/$Q19*100</f>
        <v>7.9800498753117202</v>
      </c>
      <c r="F1225" s="7">
        <f t="shared" si="27"/>
        <v>9.1271820448877801</v>
      </c>
      <c r="G1225" s="7">
        <f t="shared" si="27"/>
        <v>2.7597672485453035</v>
      </c>
      <c r="H1225" s="7">
        <f t="shared" si="27"/>
        <v>8.3125519534497094E-2</v>
      </c>
      <c r="I1225" s="7">
        <f t="shared" si="27"/>
        <v>3.2252701579384868</v>
      </c>
      <c r="J1225" s="7">
        <f t="shared" si="27"/>
        <v>2.3940149625935163</v>
      </c>
      <c r="K1225" s="7">
        <f t="shared" si="27"/>
        <v>0.69825436408977559</v>
      </c>
      <c r="L1225" s="7">
        <f t="shared" si="27"/>
        <v>1.2302576891105568</v>
      </c>
      <c r="M1225" s="7">
        <f t="shared" si="27"/>
        <v>12.202826267664173</v>
      </c>
      <c r="N1225" s="7">
        <f t="shared" si="27"/>
        <v>0.49875311720698251</v>
      </c>
      <c r="O1225" s="7">
        <f t="shared" si="27"/>
        <v>8.0964256026600161</v>
      </c>
      <c r="P1225" s="7">
        <f t="shared" si="27"/>
        <v>65.768911055694105</v>
      </c>
      <c r="Q1225" s="7">
        <f t="shared" si="27"/>
        <v>100</v>
      </c>
      <c r="R1225"/>
    </row>
    <row r="1226" spans="1:18" ht="14.25" x14ac:dyDescent="0.45">
      <c r="A1226" s="6">
        <v>10</v>
      </c>
      <c r="B1226" s="4"/>
      <c r="C1226" s="4" t="s">
        <v>11</v>
      </c>
      <c r="D1226" s="4" t="s">
        <v>7</v>
      </c>
      <c r="E1226" s="7">
        <f t="shared" ref="E1226:Q1226" si="28">E20/$Q20*100</f>
        <v>23.575638506876228</v>
      </c>
      <c r="F1226" s="7">
        <f t="shared" si="28"/>
        <v>6.6142763588736084</v>
      </c>
      <c r="G1226" s="7">
        <f t="shared" si="28"/>
        <v>11.984282907662083</v>
      </c>
      <c r="H1226" s="7">
        <f t="shared" si="28"/>
        <v>1.9646365422396856</v>
      </c>
      <c r="I1226" s="7">
        <f t="shared" si="28"/>
        <v>14.603798297314995</v>
      </c>
      <c r="J1226" s="7">
        <f t="shared" si="28"/>
        <v>21.54551407989522</v>
      </c>
      <c r="K1226" s="7">
        <f t="shared" si="28"/>
        <v>3.7328094302554029</v>
      </c>
      <c r="L1226" s="7">
        <f t="shared" si="28"/>
        <v>7.1381794368041911</v>
      </c>
      <c r="M1226" s="7">
        <f t="shared" si="28"/>
        <v>7.5311067452521279</v>
      </c>
      <c r="N1226" s="7">
        <f t="shared" si="28"/>
        <v>5.1080550098231825</v>
      </c>
      <c r="O1226" s="7">
        <f t="shared" si="28"/>
        <v>10.216110019646365</v>
      </c>
      <c r="P1226" s="7">
        <f t="shared" si="28"/>
        <v>36.280288146692861</v>
      </c>
      <c r="Q1226" s="7">
        <f t="shared" si="28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8</v>
      </c>
      <c r="E1227" s="7">
        <f t="shared" ref="E1227:Q1227" si="29">E21/$Q21*100</f>
        <v>34.839108910891085</v>
      </c>
      <c r="F1227" s="7">
        <f t="shared" si="29"/>
        <v>8.6014851485148505</v>
      </c>
      <c r="G1227" s="7">
        <f t="shared" si="29"/>
        <v>9.096534653465346</v>
      </c>
      <c r="H1227" s="7">
        <f t="shared" si="29"/>
        <v>4.455445544554455</v>
      </c>
      <c r="I1227" s="7">
        <f t="shared" si="29"/>
        <v>9.0346534653465351</v>
      </c>
      <c r="J1227" s="7">
        <f t="shared" si="29"/>
        <v>12.376237623762377</v>
      </c>
      <c r="K1227" s="7">
        <f t="shared" si="29"/>
        <v>3.3415841584158419</v>
      </c>
      <c r="L1227" s="7">
        <f t="shared" si="29"/>
        <v>5.5693069306930694</v>
      </c>
      <c r="M1227" s="7">
        <f t="shared" si="29"/>
        <v>9.653465346534654</v>
      </c>
      <c r="N1227" s="7">
        <f t="shared" si="29"/>
        <v>3.3415841584158419</v>
      </c>
      <c r="O1227" s="7">
        <f t="shared" si="29"/>
        <v>14.108910891089108</v>
      </c>
      <c r="P1227" s="7">
        <f t="shared" si="29"/>
        <v>34.653465346534652</v>
      </c>
      <c r="Q1227" s="7">
        <f t="shared" si="29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30">E22/$Q22*100</f>
        <v>29.490445859872612</v>
      </c>
      <c r="F1228" s="7">
        <f t="shared" si="30"/>
        <v>7.7070063694267512</v>
      </c>
      <c r="G1228" s="7">
        <f t="shared" si="30"/>
        <v>10.382165605095542</v>
      </c>
      <c r="H1228" s="7">
        <f t="shared" si="30"/>
        <v>3.2802547770700636</v>
      </c>
      <c r="I1228" s="7">
        <f t="shared" si="30"/>
        <v>11.687898089171975</v>
      </c>
      <c r="J1228" s="7">
        <f t="shared" si="30"/>
        <v>16.847133757961782</v>
      </c>
      <c r="K1228" s="7">
        <f t="shared" si="30"/>
        <v>3.5668789808917198</v>
      </c>
      <c r="L1228" s="7">
        <f t="shared" si="30"/>
        <v>6.1464968152866239</v>
      </c>
      <c r="M1228" s="7">
        <f t="shared" si="30"/>
        <v>8.630573248407643</v>
      </c>
      <c r="N1228" s="7">
        <f t="shared" si="30"/>
        <v>4.1082802547770703</v>
      </c>
      <c r="O1228" s="7">
        <f t="shared" si="30"/>
        <v>12.292993630573248</v>
      </c>
      <c r="P1228" s="7">
        <f t="shared" si="30"/>
        <v>35.477707006369421</v>
      </c>
      <c r="Q1228" s="7">
        <f t="shared" si="30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7</v>
      </c>
      <c r="E1229" s="7">
        <f t="shared" ref="E1229:Q1229" si="31">E23/$Q23*100</f>
        <v>9.3979933110367888</v>
      </c>
      <c r="F1229" s="7">
        <f t="shared" si="31"/>
        <v>7.2909698996655514</v>
      </c>
      <c r="G1229" s="7">
        <f t="shared" si="31"/>
        <v>4.3979933110367897</v>
      </c>
      <c r="H1229" s="7">
        <f t="shared" si="31"/>
        <v>0.60200668896321063</v>
      </c>
      <c r="I1229" s="7">
        <f t="shared" si="31"/>
        <v>5.4180602006688963</v>
      </c>
      <c r="J1229" s="7">
        <f t="shared" si="31"/>
        <v>7.1906354515050159</v>
      </c>
      <c r="K1229" s="7">
        <f t="shared" si="31"/>
        <v>1.471571906354515</v>
      </c>
      <c r="L1229" s="7">
        <f t="shared" si="31"/>
        <v>2.4581939799331107</v>
      </c>
      <c r="M1229" s="7">
        <f t="shared" si="31"/>
        <v>8.0267558528428093</v>
      </c>
      <c r="N1229" s="7">
        <f t="shared" si="31"/>
        <v>1.5384615384615385</v>
      </c>
      <c r="O1229" s="7">
        <f t="shared" si="31"/>
        <v>7.023411371237458</v>
      </c>
      <c r="P1229" s="7">
        <f t="shared" si="31"/>
        <v>64.130434782608688</v>
      </c>
      <c r="Q1229" s="7">
        <f t="shared" si="31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8</v>
      </c>
      <c r="E1230" s="7">
        <f t="shared" ref="E1230:Q1230" si="32">E24/$Q24*100</f>
        <v>13.946247132087841</v>
      </c>
      <c r="F1230" s="7">
        <f t="shared" si="32"/>
        <v>9.3739757456571624</v>
      </c>
      <c r="G1230" s="7">
        <f t="shared" si="32"/>
        <v>3.8020321206161918</v>
      </c>
      <c r="H1230" s="7">
        <f t="shared" si="32"/>
        <v>1.2618813503769257</v>
      </c>
      <c r="I1230" s="7">
        <f t="shared" si="32"/>
        <v>4.0314650934119962</v>
      </c>
      <c r="J1230" s="7">
        <f t="shared" si="32"/>
        <v>4.047853162897411</v>
      </c>
      <c r="K1230" s="7">
        <f t="shared" si="32"/>
        <v>1.1799410029498525</v>
      </c>
      <c r="L1230" s="7">
        <f t="shared" si="32"/>
        <v>2.0812848246476565</v>
      </c>
      <c r="M1230" s="7">
        <f t="shared" si="32"/>
        <v>11.291379875450671</v>
      </c>
      <c r="N1230" s="7">
        <f t="shared" si="32"/>
        <v>1.0980006555227795</v>
      </c>
      <c r="O1230" s="7">
        <f t="shared" si="32"/>
        <v>9.3248115372009188</v>
      </c>
      <c r="P1230" s="7">
        <f t="shared" si="32"/>
        <v>60.766961651917406</v>
      </c>
      <c r="Q1230" s="7">
        <f t="shared" si="32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33">E25/$Q25*100</f>
        <v>11.70776104583816</v>
      </c>
      <c r="F1231" s="7">
        <f t="shared" si="33"/>
        <v>8.3567764355452585</v>
      </c>
      <c r="G1231" s="7">
        <f t="shared" si="33"/>
        <v>4.0956478570246571</v>
      </c>
      <c r="H1231" s="7">
        <f t="shared" si="33"/>
        <v>0.9349660764520934</v>
      </c>
      <c r="I1231" s="7">
        <f t="shared" si="33"/>
        <v>4.6996524904848584</v>
      </c>
      <c r="J1231" s="7">
        <f t="shared" si="33"/>
        <v>5.6180704947873572</v>
      </c>
      <c r="K1231" s="7">
        <f t="shared" si="33"/>
        <v>1.3155717358927685</v>
      </c>
      <c r="L1231" s="7">
        <f t="shared" si="33"/>
        <v>2.22571570412047</v>
      </c>
      <c r="M1231" s="7">
        <f t="shared" si="33"/>
        <v>9.6475260632136344</v>
      </c>
      <c r="N1231" s="7">
        <f t="shared" si="33"/>
        <v>1.3072976998179713</v>
      </c>
      <c r="O1231" s="7">
        <f t="shared" si="33"/>
        <v>8.1830216779745157</v>
      </c>
      <c r="P1231" s="7">
        <f t="shared" si="33"/>
        <v>62.377957967896734</v>
      </c>
      <c r="Q1231" s="7">
        <f t="shared" si="33"/>
        <v>100</v>
      </c>
      <c r="R1231"/>
    </row>
    <row r="1232" spans="1:18" ht="14.25" x14ac:dyDescent="0.45">
      <c r="A1232" s="6">
        <v>16</v>
      </c>
      <c r="B1232" s="4" t="s">
        <v>12</v>
      </c>
      <c r="C1232" s="4" t="s">
        <v>6</v>
      </c>
      <c r="D1232" s="4" t="s">
        <v>7</v>
      </c>
      <c r="E1232" s="7">
        <f t="shared" ref="E1232:Q1232" si="34">E26/$Q26*100</f>
        <v>0</v>
      </c>
      <c r="F1232" s="7">
        <f t="shared" si="34"/>
        <v>12.646370023419204</v>
      </c>
      <c r="G1232" s="7">
        <f t="shared" si="34"/>
        <v>0</v>
      </c>
      <c r="H1232" s="7">
        <f t="shared" si="34"/>
        <v>0</v>
      </c>
      <c r="I1232" s="7">
        <f t="shared" si="34"/>
        <v>0</v>
      </c>
      <c r="J1232" s="7">
        <f t="shared" si="34"/>
        <v>0</v>
      </c>
      <c r="K1232" s="7">
        <f t="shared" si="34"/>
        <v>0</v>
      </c>
      <c r="L1232" s="7">
        <f t="shared" si="34"/>
        <v>0.46838407494145201</v>
      </c>
      <c r="M1232" s="7">
        <f t="shared" si="34"/>
        <v>4.0983606557377046</v>
      </c>
      <c r="N1232" s="7">
        <f t="shared" si="34"/>
        <v>0</v>
      </c>
      <c r="O1232" s="7">
        <f t="shared" si="34"/>
        <v>5.5035128805620603</v>
      </c>
      <c r="P1232" s="7">
        <f t="shared" si="34"/>
        <v>80.562060889929739</v>
      </c>
      <c r="Q1232" s="7">
        <f t="shared" si="34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8</v>
      </c>
      <c r="E1233" s="7">
        <f t="shared" ref="E1233:Q1233" si="35">E27/$Q27*100</f>
        <v>0</v>
      </c>
      <c r="F1233" s="7">
        <f t="shared" si="35"/>
        <v>7.682619647355164</v>
      </c>
      <c r="G1233" s="7">
        <f t="shared" si="35"/>
        <v>0</v>
      </c>
      <c r="H1233" s="7">
        <f t="shared" si="35"/>
        <v>0</v>
      </c>
      <c r="I1233" s="7">
        <f t="shared" si="35"/>
        <v>0.50377833753148615</v>
      </c>
      <c r="J1233" s="7">
        <f t="shared" si="35"/>
        <v>0.50377833753148615</v>
      </c>
      <c r="K1233" s="7">
        <f t="shared" si="35"/>
        <v>0</v>
      </c>
      <c r="L1233" s="7">
        <f t="shared" si="35"/>
        <v>0.37783375314861462</v>
      </c>
      <c r="M1233" s="7">
        <f t="shared" si="35"/>
        <v>3.1486146095717884</v>
      </c>
      <c r="N1233" s="7">
        <f t="shared" si="35"/>
        <v>0</v>
      </c>
      <c r="O1233" s="7">
        <f t="shared" si="35"/>
        <v>2.518891687657431</v>
      </c>
      <c r="P1233" s="7">
        <f t="shared" si="35"/>
        <v>87.657430730478595</v>
      </c>
      <c r="Q1233" s="7">
        <f t="shared" si="35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36">E28/$Q28*100</f>
        <v>0</v>
      </c>
      <c r="F1234" s="7">
        <f t="shared" si="36"/>
        <v>10.290556900726394</v>
      </c>
      <c r="G1234" s="7">
        <f t="shared" si="36"/>
        <v>0</v>
      </c>
      <c r="H1234" s="7">
        <f t="shared" si="36"/>
        <v>0</v>
      </c>
      <c r="I1234" s="7">
        <f t="shared" si="36"/>
        <v>0</v>
      </c>
      <c r="J1234" s="7">
        <f t="shared" si="36"/>
        <v>0.66585956416464898</v>
      </c>
      <c r="K1234" s="7">
        <f t="shared" si="36"/>
        <v>0</v>
      </c>
      <c r="L1234" s="7">
        <f t="shared" si="36"/>
        <v>0</v>
      </c>
      <c r="M1234" s="7">
        <f t="shared" si="36"/>
        <v>3.2687651331719128</v>
      </c>
      <c r="N1234" s="7">
        <f t="shared" si="36"/>
        <v>0</v>
      </c>
      <c r="O1234" s="7">
        <f t="shared" si="36"/>
        <v>3.8135593220338984</v>
      </c>
      <c r="P1234" s="7">
        <f t="shared" si="36"/>
        <v>83.898305084745758</v>
      </c>
      <c r="Q1234" s="7">
        <f t="shared" si="36"/>
        <v>100</v>
      </c>
      <c r="R1234"/>
    </row>
    <row r="1235" spans="1:18" ht="14.25" x14ac:dyDescent="0.45">
      <c r="A1235" s="6">
        <v>19</v>
      </c>
      <c r="B1235" s="4"/>
      <c r="C1235" s="4" t="s">
        <v>9</v>
      </c>
      <c r="D1235" s="4" t="s">
        <v>7</v>
      </c>
      <c r="E1235" s="7">
        <f t="shared" ref="E1235:Q1235" si="37">E29/$Q29*100</f>
        <v>0.6</v>
      </c>
      <c r="F1235" s="7">
        <f t="shared" si="37"/>
        <v>12</v>
      </c>
      <c r="G1235" s="7">
        <f t="shared" si="37"/>
        <v>0</v>
      </c>
      <c r="H1235" s="7">
        <f t="shared" si="37"/>
        <v>0</v>
      </c>
      <c r="I1235" s="7">
        <f t="shared" si="37"/>
        <v>1.2</v>
      </c>
      <c r="J1235" s="7">
        <f t="shared" si="37"/>
        <v>1</v>
      </c>
      <c r="K1235" s="7">
        <f t="shared" si="37"/>
        <v>0</v>
      </c>
      <c r="L1235" s="7">
        <f t="shared" si="37"/>
        <v>0</v>
      </c>
      <c r="M1235" s="7">
        <f t="shared" si="37"/>
        <v>11.200000000000001</v>
      </c>
      <c r="N1235" s="7">
        <f t="shared" si="37"/>
        <v>0</v>
      </c>
      <c r="O1235" s="7">
        <f t="shared" si="37"/>
        <v>8</v>
      </c>
      <c r="P1235" s="7">
        <f t="shared" si="37"/>
        <v>73.8</v>
      </c>
      <c r="Q1235" s="7">
        <f t="shared" si="37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8</v>
      </c>
      <c r="E1236" s="7">
        <f t="shared" ref="E1236:Q1236" si="38">E30/$Q30*100</f>
        <v>0.61728395061728392</v>
      </c>
      <c r="F1236" s="7">
        <f t="shared" si="38"/>
        <v>13.168724279835391</v>
      </c>
      <c r="G1236" s="7">
        <f t="shared" si="38"/>
        <v>0</v>
      </c>
      <c r="H1236" s="7">
        <f t="shared" si="38"/>
        <v>0</v>
      </c>
      <c r="I1236" s="7">
        <f t="shared" si="38"/>
        <v>0.61728395061728392</v>
      </c>
      <c r="J1236" s="7">
        <f t="shared" si="38"/>
        <v>0</v>
      </c>
      <c r="K1236" s="7">
        <f t="shared" si="38"/>
        <v>1.8518518518518516</v>
      </c>
      <c r="L1236" s="7">
        <f t="shared" si="38"/>
        <v>0</v>
      </c>
      <c r="M1236" s="7">
        <f t="shared" si="38"/>
        <v>20.164609053497941</v>
      </c>
      <c r="N1236" s="7">
        <f t="shared" si="38"/>
        <v>0</v>
      </c>
      <c r="O1236" s="7">
        <f t="shared" si="38"/>
        <v>8.0246913580246915</v>
      </c>
      <c r="P1236" s="7">
        <f t="shared" si="38"/>
        <v>65.226337448559661</v>
      </c>
      <c r="Q1236" s="7">
        <f t="shared" si="38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39">E31/$Q31*100</f>
        <v>0.40404040404040403</v>
      </c>
      <c r="F1237" s="7">
        <f t="shared" si="39"/>
        <v>11.91919191919192</v>
      </c>
      <c r="G1237" s="7">
        <f t="shared" si="39"/>
        <v>0</v>
      </c>
      <c r="H1237" s="7">
        <f t="shared" si="39"/>
        <v>0</v>
      </c>
      <c r="I1237" s="7">
        <f t="shared" si="39"/>
        <v>1.0101010101010102</v>
      </c>
      <c r="J1237" s="7">
        <f t="shared" si="39"/>
        <v>0.50505050505050508</v>
      </c>
      <c r="K1237" s="7">
        <f t="shared" si="39"/>
        <v>0.30303030303030304</v>
      </c>
      <c r="L1237" s="7">
        <f t="shared" si="39"/>
        <v>0</v>
      </c>
      <c r="M1237" s="7">
        <f t="shared" si="39"/>
        <v>15.454545454545453</v>
      </c>
      <c r="N1237" s="7">
        <f t="shared" si="39"/>
        <v>0</v>
      </c>
      <c r="O1237" s="7">
        <f t="shared" si="39"/>
        <v>8.1818181818181817</v>
      </c>
      <c r="P1237" s="7">
        <f t="shared" si="39"/>
        <v>69.393939393939391</v>
      </c>
      <c r="Q1237" s="7">
        <f t="shared" si="39"/>
        <v>100</v>
      </c>
      <c r="R1237"/>
    </row>
    <row r="1238" spans="1:18" ht="14.25" x14ac:dyDescent="0.45">
      <c r="A1238" s="6">
        <v>22</v>
      </c>
      <c r="B1238" s="4"/>
      <c r="C1238" s="4" t="s">
        <v>10</v>
      </c>
      <c r="D1238" s="4" t="s">
        <v>7</v>
      </c>
      <c r="E1238" s="7">
        <f t="shared" ref="E1238:Q1238" si="40">E32/$Q32*100</f>
        <v>8.480856319473034</v>
      </c>
      <c r="F1238" s="7">
        <f t="shared" si="40"/>
        <v>10.951008645533141</v>
      </c>
      <c r="G1238" s="7">
        <f t="shared" si="40"/>
        <v>2.6348291477974475</v>
      </c>
      <c r="H1238" s="7">
        <f t="shared" si="40"/>
        <v>0.28818443804034583</v>
      </c>
      <c r="I1238" s="7">
        <f t="shared" si="40"/>
        <v>6.5870728694936185</v>
      </c>
      <c r="J1238" s="7">
        <f t="shared" si="40"/>
        <v>3.9110745162618357</v>
      </c>
      <c r="K1238" s="7">
        <f t="shared" si="40"/>
        <v>0.90572251955537264</v>
      </c>
      <c r="L1238" s="7">
        <f t="shared" si="40"/>
        <v>2.0584602717167559</v>
      </c>
      <c r="M1238" s="7">
        <f t="shared" si="40"/>
        <v>13.421160971593249</v>
      </c>
      <c r="N1238" s="7">
        <f t="shared" si="40"/>
        <v>1.399752984767394</v>
      </c>
      <c r="O1238" s="7">
        <f t="shared" si="40"/>
        <v>9.9629477151090988</v>
      </c>
      <c r="P1238" s="7">
        <f t="shared" si="40"/>
        <v>60.518731988472616</v>
      </c>
      <c r="Q1238" s="7">
        <f t="shared" si="40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8</v>
      </c>
      <c r="E1239" s="7">
        <f t="shared" ref="E1239:Q1239" si="41">E33/$Q33*100</f>
        <v>13.346613545816732</v>
      </c>
      <c r="F1239" s="7">
        <f t="shared" si="41"/>
        <v>14.860557768924304</v>
      </c>
      <c r="G1239" s="7">
        <f t="shared" si="41"/>
        <v>3.0677290836653386</v>
      </c>
      <c r="H1239" s="7">
        <f t="shared" si="41"/>
        <v>0.35856573705179284</v>
      </c>
      <c r="I1239" s="7">
        <f t="shared" si="41"/>
        <v>4.9003984063745021</v>
      </c>
      <c r="J1239" s="7">
        <f t="shared" si="41"/>
        <v>2.3505976095617531</v>
      </c>
      <c r="K1239" s="7">
        <f t="shared" si="41"/>
        <v>1.0358565737051793</v>
      </c>
      <c r="L1239" s="7">
        <f t="shared" si="41"/>
        <v>1.952191235059761</v>
      </c>
      <c r="M1239" s="7">
        <f t="shared" si="41"/>
        <v>19.362549800796813</v>
      </c>
      <c r="N1239" s="7">
        <f t="shared" si="41"/>
        <v>0.75697211155378485</v>
      </c>
      <c r="O1239" s="7">
        <f t="shared" si="41"/>
        <v>12.509960159362549</v>
      </c>
      <c r="P1239" s="7">
        <f t="shared" si="41"/>
        <v>55.139442231075698</v>
      </c>
      <c r="Q1239" s="7">
        <f t="shared" si="41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42">E34/$Q34*100</f>
        <v>10.928961748633879</v>
      </c>
      <c r="F1240" s="7">
        <f t="shared" si="42"/>
        <v>12.912365917830398</v>
      </c>
      <c r="G1240" s="7">
        <f t="shared" si="42"/>
        <v>2.7727180732645214</v>
      </c>
      <c r="H1240" s="7">
        <f t="shared" si="42"/>
        <v>0.18214936247723132</v>
      </c>
      <c r="I1240" s="7">
        <f t="shared" si="42"/>
        <v>5.7883019631653507</v>
      </c>
      <c r="J1240" s="7">
        <f t="shared" si="42"/>
        <v>3.0763003440599066</v>
      </c>
      <c r="K1240" s="7">
        <f t="shared" si="42"/>
        <v>0.93098563043918248</v>
      </c>
      <c r="L1240" s="7">
        <f t="shared" si="42"/>
        <v>2.044120623355596</v>
      </c>
      <c r="M1240" s="7">
        <f t="shared" si="42"/>
        <v>16.373203804897791</v>
      </c>
      <c r="N1240" s="7">
        <f t="shared" si="42"/>
        <v>0.95122444849220811</v>
      </c>
      <c r="O1240" s="7">
        <f t="shared" si="42"/>
        <v>11.252782837482291</v>
      </c>
      <c r="P1240" s="7">
        <f t="shared" si="42"/>
        <v>57.781825541388386</v>
      </c>
      <c r="Q1240" s="7">
        <f t="shared" si="42"/>
        <v>100</v>
      </c>
      <c r="R1240"/>
    </row>
    <row r="1241" spans="1:18" ht="14.25" x14ac:dyDescent="0.45">
      <c r="A1241" s="6">
        <v>25</v>
      </c>
      <c r="B1241" s="4"/>
      <c r="C1241" s="4" t="s">
        <v>11</v>
      </c>
      <c r="D1241" s="4" t="s">
        <v>7</v>
      </c>
      <c r="E1241" s="7">
        <f t="shared" ref="E1241:Q1241" si="43">E35/$Q35*100</f>
        <v>28.582866293034424</v>
      </c>
      <c r="F1241" s="7">
        <f t="shared" si="43"/>
        <v>7.6861489191353076</v>
      </c>
      <c r="G1241" s="7">
        <f t="shared" si="43"/>
        <v>13.290632506004805</v>
      </c>
      <c r="H1241" s="7">
        <f t="shared" si="43"/>
        <v>3.6829463570856689</v>
      </c>
      <c r="I1241" s="7">
        <f t="shared" si="43"/>
        <v>16.573258606885506</v>
      </c>
      <c r="J1241" s="7">
        <f t="shared" si="43"/>
        <v>22.497998398718973</v>
      </c>
      <c r="K1241" s="7">
        <f t="shared" si="43"/>
        <v>2.8823058446757406</v>
      </c>
      <c r="L1241" s="7">
        <f t="shared" si="43"/>
        <v>8.9671737389911925</v>
      </c>
      <c r="M1241" s="7">
        <f t="shared" si="43"/>
        <v>9.6877502001601279</v>
      </c>
      <c r="N1241" s="7">
        <f t="shared" si="43"/>
        <v>4.8038430744595679</v>
      </c>
      <c r="O1241" s="7">
        <f t="shared" si="43"/>
        <v>10.968775020016013</v>
      </c>
      <c r="P1241" s="7">
        <f t="shared" si="43"/>
        <v>31.22497998398719</v>
      </c>
      <c r="Q1241" s="7">
        <f t="shared" si="43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8</v>
      </c>
      <c r="E1242" s="7">
        <f t="shared" ref="E1242:Q1242" si="44">E36/$Q36*100</f>
        <v>39.88005997001499</v>
      </c>
      <c r="F1242" s="7">
        <f t="shared" si="44"/>
        <v>11.019490254872563</v>
      </c>
      <c r="G1242" s="7">
        <f t="shared" si="44"/>
        <v>10.494752623688155</v>
      </c>
      <c r="H1242" s="7">
        <f t="shared" si="44"/>
        <v>5.1724137931034484</v>
      </c>
      <c r="I1242" s="7">
        <f t="shared" si="44"/>
        <v>11.919040479760119</v>
      </c>
      <c r="J1242" s="7">
        <f t="shared" si="44"/>
        <v>14.242878560719641</v>
      </c>
      <c r="K1242" s="7">
        <f t="shared" si="44"/>
        <v>2.39880059970015</v>
      </c>
      <c r="L1242" s="7">
        <f t="shared" si="44"/>
        <v>7.7961019490254868</v>
      </c>
      <c r="M1242" s="7">
        <f t="shared" si="44"/>
        <v>11.319340329835082</v>
      </c>
      <c r="N1242" s="7">
        <f t="shared" si="44"/>
        <v>2.6986506746626686</v>
      </c>
      <c r="O1242" s="7">
        <f t="shared" si="44"/>
        <v>12.668665667166417</v>
      </c>
      <c r="P1242" s="7">
        <f t="shared" si="44"/>
        <v>28.935532233883059</v>
      </c>
      <c r="Q1242" s="7">
        <f t="shared" si="44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45">E37/$Q37*100</f>
        <v>34.572202864885796</v>
      </c>
      <c r="F1243" s="7">
        <f t="shared" si="45"/>
        <v>9.4076655052264808</v>
      </c>
      <c r="G1243" s="7">
        <f t="shared" si="45"/>
        <v>11.691831204026325</v>
      </c>
      <c r="H1243" s="7">
        <f t="shared" si="45"/>
        <v>4.3360433604336039</v>
      </c>
      <c r="I1243" s="7">
        <f t="shared" si="45"/>
        <v>14.3244289585753</v>
      </c>
      <c r="J1243" s="7">
        <f t="shared" si="45"/>
        <v>18.234610917537747</v>
      </c>
      <c r="K1243" s="7">
        <f t="shared" si="45"/>
        <v>2.4390243902439024</v>
      </c>
      <c r="L1243" s="7">
        <f t="shared" si="45"/>
        <v>8.4010840108401084</v>
      </c>
      <c r="M1243" s="7">
        <f t="shared" si="45"/>
        <v>10.530391018195896</v>
      </c>
      <c r="N1243" s="7">
        <f t="shared" si="45"/>
        <v>3.7940379403794036</v>
      </c>
      <c r="O1243" s="7">
        <f t="shared" si="45"/>
        <v>12.00154858691444</v>
      </c>
      <c r="P1243" s="7">
        <f t="shared" si="45"/>
        <v>29.88772744870306</v>
      </c>
      <c r="Q1243" s="7">
        <f t="shared" si="45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7</v>
      </c>
      <c r="E1244" s="7">
        <f t="shared" ref="E1244:Q1244" si="46">E38/$Q38*100</f>
        <v>11.342868494239173</v>
      </c>
      <c r="F1244" s="7">
        <f t="shared" si="46"/>
        <v>10.548271752085817</v>
      </c>
      <c r="G1244" s="7">
        <f t="shared" si="46"/>
        <v>4.4894715931664679</v>
      </c>
      <c r="H1244" s="7">
        <f t="shared" si="46"/>
        <v>1.0131108462455305</v>
      </c>
      <c r="I1244" s="7">
        <f t="shared" si="46"/>
        <v>7.4493444576877232</v>
      </c>
      <c r="J1244" s="7">
        <f t="shared" si="46"/>
        <v>7.6479936432260631</v>
      </c>
      <c r="K1244" s="7">
        <f t="shared" si="46"/>
        <v>1.2316249503377037</v>
      </c>
      <c r="L1244" s="7">
        <f t="shared" si="46"/>
        <v>3.2379817242749307</v>
      </c>
      <c r="M1244" s="7">
        <f t="shared" si="46"/>
        <v>10.66746126340882</v>
      </c>
      <c r="N1244" s="7">
        <f t="shared" si="46"/>
        <v>1.9467620182757253</v>
      </c>
      <c r="O1244" s="7">
        <f t="shared" si="46"/>
        <v>9.2173222089789419</v>
      </c>
      <c r="P1244" s="7">
        <f t="shared" si="46"/>
        <v>57.787048073102895</v>
      </c>
      <c r="Q1244" s="7">
        <f t="shared" si="46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8</v>
      </c>
      <c r="E1245" s="7">
        <f t="shared" ref="E1245:Q1245" si="47">E39/$Q39*100</f>
        <v>16.939571150097464</v>
      </c>
      <c r="F1245" s="7">
        <f t="shared" si="47"/>
        <v>12.397660818713451</v>
      </c>
      <c r="G1245" s="7">
        <f t="shared" si="47"/>
        <v>4.1910331384015596</v>
      </c>
      <c r="H1245" s="7">
        <f t="shared" si="47"/>
        <v>1.4230019493177388</v>
      </c>
      <c r="I1245" s="7">
        <f t="shared" si="47"/>
        <v>5.6725146198830405</v>
      </c>
      <c r="J1245" s="7">
        <f t="shared" si="47"/>
        <v>4.8732943469785575</v>
      </c>
      <c r="K1245" s="7">
        <f t="shared" si="47"/>
        <v>1.1890838206627681</v>
      </c>
      <c r="L1245" s="7">
        <f t="shared" si="47"/>
        <v>3.0409356725146197</v>
      </c>
      <c r="M1245" s="7">
        <f t="shared" si="47"/>
        <v>14.69785575048733</v>
      </c>
      <c r="N1245" s="7">
        <f t="shared" si="47"/>
        <v>1.0721247563352825</v>
      </c>
      <c r="O1245" s="7">
        <f t="shared" si="47"/>
        <v>10.526315789473683</v>
      </c>
      <c r="P1245" s="7">
        <f t="shared" si="47"/>
        <v>54.26900584795321</v>
      </c>
      <c r="Q1245" s="7">
        <f t="shared" si="47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48">E40/$Q40*100</f>
        <v>14.156329986217758</v>
      </c>
      <c r="F1246" s="7">
        <f t="shared" si="48"/>
        <v>11.468793069501871</v>
      </c>
      <c r="G1246" s="7">
        <f t="shared" si="48"/>
        <v>4.370939161252215</v>
      </c>
      <c r="H1246" s="7">
        <f t="shared" si="48"/>
        <v>1.2108682811577083</v>
      </c>
      <c r="I1246" s="7">
        <f t="shared" si="48"/>
        <v>6.5268753691671595</v>
      </c>
      <c r="J1246" s="7">
        <f t="shared" si="48"/>
        <v>6.2413860996259105</v>
      </c>
      <c r="K1246" s="7">
        <f t="shared" si="48"/>
        <v>1.141957078164993</v>
      </c>
      <c r="L1246" s="7">
        <f t="shared" si="48"/>
        <v>3.1403819649537312</v>
      </c>
      <c r="M1246" s="7">
        <f t="shared" si="48"/>
        <v>12.758417011222681</v>
      </c>
      <c r="N1246" s="7">
        <f t="shared" si="48"/>
        <v>1.4865130931285686</v>
      </c>
      <c r="O1246" s="7">
        <f t="shared" si="48"/>
        <v>9.9133687733805864</v>
      </c>
      <c r="P1246" s="7">
        <f t="shared" si="48"/>
        <v>56.054341405788541</v>
      </c>
      <c r="Q1246" s="7">
        <f t="shared" si="48"/>
        <v>100</v>
      </c>
      <c r="R1246"/>
    </row>
    <row r="1247" spans="1:18" ht="14.25" x14ac:dyDescent="0.45">
      <c r="A1247" s="6">
        <v>31</v>
      </c>
      <c r="B1247" s="4" t="s">
        <v>13</v>
      </c>
      <c r="C1247" s="4" t="s">
        <v>6</v>
      </c>
      <c r="D1247" s="4" t="s">
        <v>7</v>
      </c>
      <c r="E1247" s="7">
        <f t="shared" ref="E1247:Q1247" si="49">E41/$Q41*100</f>
        <v>0.11004401760704283</v>
      </c>
      <c r="F1247" s="7">
        <f t="shared" si="49"/>
        <v>11.794717887154862</v>
      </c>
      <c r="G1247" s="7">
        <f t="shared" si="49"/>
        <v>8.0032012805122052E-2</v>
      </c>
      <c r="H1247" s="7">
        <f t="shared" si="49"/>
        <v>0</v>
      </c>
      <c r="I1247" s="7">
        <f t="shared" si="49"/>
        <v>0.17006802721088435</v>
      </c>
      <c r="J1247" s="7">
        <f t="shared" si="49"/>
        <v>0.33013205282112845</v>
      </c>
      <c r="K1247" s="7">
        <f t="shared" si="49"/>
        <v>0.18007202881152462</v>
      </c>
      <c r="L1247" s="7">
        <f t="shared" si="49"/>
        <v>9.003601440576231E-2</v>
      </c>
      <c r="M1247" s="7">
        <f t="shared" si="49"/>
        <v>4.1716686674669869</v>
      </c>
      <c r="N1247" s="7">
        <f t="shared" si="49"/>
        <v>3.0012004801920768E-2</v>
      </c>
      <c r="O1247" s="7">
        <f t="shared" si="49"/>
        <v>6.4825930372148859</v>
      </c>
      <c r="P1247" s="7">
        <f t="shared" si="49"/>
        <v>79.841936774709893</v>
      </c>
      <c r="Q1247" s="7">
        <f t="shared" si="49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8</v>
      </c>
      <c r="E1248" s="7">
        <f t="shared" ref="E1248:Q1248" si="50">E42/$Q42*100</f>
        <v>0.15797788309636651</v>
      </c>
      <c r="F1248" s="7">
        <f t="shared" si="50"/>
        <v>8.7730384412848874</v>
      </c>
      <c r="G1248" s="7">
        <f t="shared" si="50"/>
        <v>7.3723012111637704E-2</v>
      </c>
      <c r="H1248" s="7">
        <f t="shared" si="50"/>
        <v>0</v>
      </c>
      <c r="I1248" s="7">
        <f t="shared" si="50"/>
        <v>0.29489204844655081</v>
      </c>
      <c r="J1248" s="7">
        <f t="shared" si="50"/>
        <v>0.18957345971563982</v>
      </c>
      <c r="K1248" s="7">
        <f t="shared" si="50"/>
        <v>7.3723012111637704E-2</v>
      </c>
      <c r="L1248" s="7">
        <f t="shared" si="50"/>
        <v>7.3723012111637704E-2</v>
      </c>
      <c r="M1248" s="7">
        <f t="shared" si="50"/>
        <v>3.4649815692469721</v>
      </c>
      <c r="N1248" s="7">
        <f t="shared" si="50"/>
        <v>7.3723012111637704E-2</v>
      </c>
      <c r="O1248" s="7">
        <f t="shared" si="50"/>
        <v>4.9183780937335442</v>
      </c>
      <c r="P1248" s="7">
        <f t="shared" si="50"/>
        <v>84.286466561348078</v>
      </c>
      <c r="Q1248" s="7">
        <f t="shared" si="50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51">E43/$Q43*100</f>
        <v>0.11284944857655808</v>
      </c>
      <c r="F1249" s="7">
        <f t="shared" si="51"/>
        <v>10.351372146704284</v>
      </c>
      <c r="G1249" s="7">
        <f t="shared" si="51"/>
        <v>8.2072326237496801E-2</v>
      </c>
      <c r="H1249" s="7">
        <f t="shared" si="51"/>
        <v>2.5647601949217745E-2</v>
      </c>
      <c r="I1249" s="7">
        <f t="shared" si="51"/>
        <v>0.21031033598358553</v>
      </c>
      <c r="J1249" s="7">
        <f t="shared" si="51"/>
        <v>0.24621697871249038</v>
      </c>
      <c r="K1249" s="7">
        <f t="shared" si="51"/>
        <v>0.11284944857655808</v>
      </c>
      <c r="L1249" s="7">
        <f t="shared" si="51"/>
        <v>6.6683765067966153E-2</v>
      </c>
      <c r="M1249" s="7">
        <f t="shared" si="51"/>
        <v>3.8317517312131315</v>
      </c>
      <c r="N1249" s="7">
        <f t="shared" si="51"/>
        <v>4.1036163118748401E-2</v>
      </c>
      <c r="O1249" s="7">
        <f t="shared" si="51"/>
        <v>5.709156193895871</v>
      </c>
      <c r="P1249" s="7">
        <f t="shared" si="51"/>
        <v>82.015901513208505</v>
      </c>
      <c r="Q1249" s="7">
        <f t="shared" si="51"/>
        <v>100</v>
      </c>
      <c r="R1249"/>
    </row>
    <row r="1250" spans="1:18" ht="14.25" x14ac:dyDescent="0.45">
      <c r="A1250" s="6">
        <v>34</v>
      </c>
      <c r="B1250" s="4"/>
      <c r="C1250" s="4" t="s">
        <v>9</v>
      </c>
      <c r="D1250" s="4" t="s">
        <v>7</v>
      </c>
      <c r="E1250" s="7">
        <f t="shared" ref="E1250:Q1250" si="52">E44/$Q44*100</f>
        <v>0.49658597144630662</v>
      </c>
      <c r="F1250" s="7">
        <f t="shared" si="52"/>
        <v>12.104283054003725</v>
      </c>
      <c r="G1250" s="7">
        <f t="shared" si="52"/>
        <v>0.29484792054624454</v>
      </c>
      <c r="H1250" s="7">
        <f t="shared" si="52"/>
        <v>6.2073246430788327E-2</v>
      </c>
      <c r="I1250" s="7">
        <f t="shared" si="52"/>
        <v>0.77591558038485409</v>
      </c>
      <c r="J1250" s="7">
        <f t="shared" si="52"/>
        <v>0.40347610180012417</v>
      </c>
      <c r="K1250" s="7">
        <f t="shared" si="52"/>
        <v>0.18621973929236499</v>
      </c>
      <c r="L1250" s="7">
        <f t="shared" si="52"/>
        <v>0.21725636250775915</v>
      </c>
      <c r="M1250" s="7">
        <f t="shared" si="52"/>
        <v>12.414649286157665</v>
      </c>
      <c r="N1250" s="7">
        <f t="shared" si="52"/>
        <v>7.7591558038485414E-2</v>
      </c>
      <c r="O1250" s="7">
        <f t="shared" si="52"/>
        <v>6.4556176288019866</v>
      </c>
      <c r="P1250" s="7">
        <f t="shared" si="52"/>
        <v>72.501551831160768</v>
      </c>
      <c r="Q1250" s="7">
        <f t="shared" si="52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8</v>
      </c>
      <c r="E1251" s="7">
        <f t="shared" ref="E1251:Q1251" si="53">E45/$Q45*100</f>
        <v>0.91387856257744737</v>
      </c>
      <c r="F1251" s="7">
        <f t="shared" si="53"/>
        <v>14.575588599752168</v>
      </c>
      <c r="G1251" s="7">
        <f t="shared" si="53"/>
        <v>0.17038413878562578</v>
      </c>
      <c r="H1251" s="7">
        <f t="shared" si="53"/>
        <v>4.6468401486988845E-2</v>
      </c>
      <c r="I1251" s="7">
        <f t="shared" si="53"/>
        <v>0.8209417596034696</v>
      </c>
      <c r="J1251" s="7">
        <f t="shared" si="53"/>
        <v>0.26332094175960347</v>
      </c>
      <c r="K1251" s="7">
        <f t="shared" si="53"/>
        <v>0.20136307311028498</v>
      </c>
      <c r="L1251" s="7">
        <f t="shared" si="53"/>
        <v>0.15489467162329618</v>
      </c>
      <c r="M1251" s="7">
        <f t="shared" si="53"/>
        <v>22.382280049566294</v>
      </c>
      <c r="N1251" s="7">
        <f t="shared" si="53"/>
        <v>4.6468401486988845E-2</v>
      </c>
      <c r="O1251" s="7">
        <f t="shared" si="53"/>
        <v>8.7050805452292437</v>
      </c>
      <c r="P1251" s="7">
        <f t="shared" si="53"/>
        <v>63.274473358116481</v>
      </c>
      <c r="Q1251" s="7">
        <f t="shared" si="53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54">E46/$Q46*100</f>
        <v>0.70542635658914732</v>
      </c>
      <c r="F1252" s="7">
        <f t="shared" si="54"/>
        <v>13.403100775193799</v>
      </c>
      <c r="G1252" s="7">
        <f t="shared" si="54"/>
        <v>0.25581395348837205</v>
      </c>
      <c r="H1252" s="7">
        <f t="shared" si="54"/>
        <v>7.7519379844961239E-2</v>
      </c>
      <c r="I1252" s="7">
        <f t="shared" si="54"/>
        <v>0.80620155038759689</v>
      </c>
      <c r="J1252" s="7">
        <f t="shared" si="54"/>
        <v>0.35658914728682173</v>
      </c>
      <c r="K1252" s="7">
        <f t="shared" si="54"/>
        <v>0.16279069767441862</v>
      </c>
      <c r="L1252" s="7">
        <f t="shared" si="54"/>
        <v>0.17054263565891473</v>
      </c>
      <c r="M1252" s="7">
        <f t="shared" si="54"/>
        <v>17.395348837209301</v>
      </c>
      <c r="N1252" s="7">
        <f t="shared" si="54"/>
        <v>0.11627906976744186</v>
      </c>
      <c r="O1252" s="7">
        <f t="shared" si="54"/>
        <v>7.5426356589147288</v>
      </c>
      <c r="P1252" s="7">
        <f t="shared" si="54"/>
        <v>67.868217054263567</v>
      </c>
      <c r="Q1252" s="7">
        <f t="shared" si="54"/>
        <v>100</v>
      </c>
      <c r="R1252"/>
    </row>
    <row r="1253" spans="1:18" ht="14.25" x14ac:dyDescent="0.45">
      <c r="A1253" s="6">
        <v>37</v>
      </c>
      <c r="B1253" s="4"/>
      <c r="C1253" s="4" t="s">
        <v>10</v>
      </c>
      <c r="D1253" s="4" t="s">
        <v>7</v>
      </c>
      <c r="E1253" s="7">
        <f t="shared" ref="E1253:Q1253" si="55">E47/$Q47*100</f>
        <v>6.9879806732420242</v>
      </c>
      <c r="F1253" s="7">
        <f t="shared" si="55"/>
        <v>10.877291059377871</v>
      </c>
      <c r="G1253" s="7">
        <f t="shared" si="55"/>
        <v>2.1602843109851055</v>
      </c>
      <c r="H1253" s="7">
        <f t="shared" si="55"/>
        <v>0.11180769077187237</v>
      </c>
      <c r="I1253" s="7">
        <f t="shared" si="55"/>
        <v>5.5903845385936188</v>
      </c>
      <c r="J1253" s="7">
        <f t="shared" si="55"/>
        <v>3.6896537954717887</v>
      </c>
      <c r="K1253" s="7">
        <f t="shared" si="55"/>
        <v>0.66685301281795306</v>
      </c>
      <c r="L1253" s="7">
        <f t="shared" si="55"/>
        <v>1.6411771752585551</v>
      </c>
      <c r="M1253" s="7">
        <f t="shared" si="55"/>
        <v>14.766601445513716</v>
      </c>
      <c r="N1253" s="7">
        <f t="shared" si="55"/>
        <v>0.8705027352952921</v>
      </c>
      <c r="O1253" s="7">
        <f t="shared" si="55"/>
        <v>9.3239627840114991</v>
      </c>
      <c r="P1253" s="7">
        <f t="shared" si="55"/>
        <v>61.230683224853252</v>
      </c>
      <c r="Q1253" s="7">
        <f t="shared" si="55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8</v>
      </c>
      <c r="E1254" s="7">
        <f t="shared" ref="E1254:Q1254" si="56">E48/$Q48*100</f>
        <v>10.839084634943697</v>
      </c>
      <c r="F1254" s="7">
        <f t="shared" si="56"/>
        <v>14.961859789320741</v>
      </c>
      <c r="G1254" s="7">
        <f t="shared" si="56"/>
        <v>3.2582637123138394</v>
      </c>
      <c r="H1254" s="7">
        <f t="shared" si="56"/>
        <v>8.7177624409734839E-2</v>
      </c>
      <c r="I1254" s="7">
        <f t="shared" si="56"/>
        <v>4.2208499818379952</v>
      </c>
      <c r="J1254" s="7">
        <f t="shared" si="56"/>
        <v>1.9542317471848893</v>
      </c>
      <c r="K1254" s="7">
        <f t="shared" si="56"/>
        <v>0.67562658917544494</v>
      </c>
      <c r="L1254" s="7">
        <f t="shared" si="56"/>
        <v>1.885216127860516</v>
      </c>
      <c r="M1254" s="7">
        <f t="shared" si="56"/>
        <v>21.874318924809298</v>
      </c>
      <c r="N1254" s="7">
        <f t="shared" si="56"/>
        <v>0.66836178714130035</v>
      </c>
      <c r="O1254" s="7">
        <f t="shared" si="56"/>
        <v>13.276425717399201</v>
      </c>
      <c r="P1254" s="7">
        <f t="shared" si="56"/>
        <v>53.490737377406461</v>
      </c>
      <c r="Q1254" s="7">
        <f t="shared" si="56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57">E49/$Q49*100</f>
        <v>9.0008179103342023</v>
      </c>
      <c r="F1255" s="7">
        <f t="shared" si="57"/>
        <v>13.016187016148976</v>
      </c>
      <c r="G1255" s="7">
        <f t="shared" si="57"/>
        <v>2.7238316245981777</v>
      </c>
      <c r="H1255" s="7">
        <f t="shared" si="57"/>
        <v>0.10461643809560039</v>
      </c>
      <c r="I1255" s="7">
        <f t="shared" si="57"/>
        <v>4.8770281323112625</v>
      </c>
      <c r="J1255" s="7">
        <f t="shared" si="57"/>
        <v>2.7827972533429706</v>
      </c>
      <c r="K1255" s="7">
        <f t="shared" si="57"/>
        <v>0.66954520381184257</v>
      </c>
      <c r="L1255" s="7">
        <f t="shared" si="57"/>
        <v>1.7765773305689232</v>
      </c>
      <c r="M1255" s="7">
        <f t="shared" si="57"/>
        <v>18.484773552964452</v>
      </c>
      <c r="N1255" s="7">
        <f t="shared" si="57"/>
        <v>0.76845529073859209</v>
      </c>
      <c r="O1255" s="7">
        <f t="shared" si="57"/>
        <v>11.397485401251593</v>
      </c>
      <c r="P1255" s="7">
        <f t="shared" si="57"/>
        <v>57.177638711886324</v>
      </c>
      <c r="Q1255" s="7">
        <f t="shared" si="57"/>
        <v>100</v>
      </c>
      <c r="R1255"/>
    </row>
    <row r="1256" spans="1:18" ht="14.25" x14ac:dyDescent="0.45">
      <c r="A1256" s="6">
        <v>40</v>
      </c>
      <c r="B1256" s="4"/>
      <c r="C1256" s="4" t="s">
        <v>11</v>
      </c>
      <c r="D1256" s="4" t="s">
        <v>7</v>
      </c>
      <c r="E1256" s="7">
        <f t="shared" ref="E1256:Q1256" si="58">E50/$Q50*100</f>
        <v>27.075322325265777</v>
      </c>
      <c r="F1256" s="7">
        <f t="shared" si="58"/>
        <v>9.5114227550327968</v>
      </c>
      <c r="G1256" s="7">
        <f t="shared" si="58"/>
        <v>14.238859986428409</v>
      </c>
      <c r="H1256" s="7">
        <f t="shared" si="58"/>
        <v>3.5286134358742367</v>
      </c>
      <c r="I1256" s="7">
        <f t="shared" si="58"/>
        <v>18.434743270753223</v>
      </c>
      <c r="J1256" s="7">
        <f t="shared" si="58"/>
        <v>24.123501470255597</v>
      </c>
      <c r="K1256" s="7">
        <f t="shared" si="58"/>
        <v>3.5286134358742367</v>
      </c>
      <c r="L1256" s="7">
        <f t="shared" si="58"/>
        <v>9.2739199276181861</v>
      </c>
      <c r="M1256" s="7">
        <f t="shared" si="58"/>
        <v>9.7715448993440397</v>
      </c>
      <c r="N1256" s="7">
        <f t="shared" si="58"/>
        <v>5.4060167382945039</v>
      </c>
      <c r="O1256" s="7">
        <f t="shared" si="58"/>
        <v>12.893010631078941</v>
      </c>
      <c r="P1256" s="7">
        <f t="shared" si="58"/>
        <v>28.964035286134362</v>
      </c>
      <c r="Q1256" s="7">
        <f t="shared" si="58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8</v>
      </c>
      <c r="E1257" s="7">
        <f t="shared" ref="E1257:Q1257" si="59">E51/$Q51*100</f>
        <v>41.950255903744278</v>
      </c>
      <c r="F1257" s="7">
        <f t="shared" si="59"/>
        <v>13.630241537218282</v>
      </c>
      <c r="G1257" s="7">
        <f t="shared" si="59"/>
        <v>10.469605818443027</v>
      </c>
      <c r="H1257" s="7">
        <f t="shared" si="59"/>
        <v>4.3548531920624942</v>
      </c>
      <c r="I1257" s="7">
        <f t="shared" si="59"/>
        <v>13.755948639669571</v>
      </c>
      <c r="J1257" s="7">
        <f t="shared" si="59"/>
        <v>14.447337703151655</v>
      </c>
      <c r="K1257" s="7">
        <f t="shared" si="59"/>
        <v>2.8733051988865945</v>
      </c>
      <c r="L1257" s="7">
        <f t="shared" si="59"/>
        <v>8.7905180928436746</v>
      </c>
      <c r="M1257" s="7">
        <f t="shared" si="59"/>
        <v>11.852383945407201</v>
      </c>
      <c r="N1257" s="7">
        <f t="shared" si="59"/>
        <v>3.8340666247642994</v>
      </c>
      <c r="O1257" s="7">
        <f t="shared" si="59"/>
        <v>15.632576097692377</v>
      </c>
      <c r="P1257" s="7">
        <f t="shared" si="59"/>
        <v>27.475980964353059</v>
      </c>
      <c r="Q1257" s="7">
        <f t="shared" si="59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60">E52/$Q52*100</f>
        <v>35.344180225281605</v>
      </c>
      <c r="F1258" s="7">
        <f t="shared" si="60"/>
        <v>11.799749687108886</v>
      </c>
      <c r="G1258" s="7">
        <f t="shared" si="60"/>
        <v>12.155193992490613</v>
      </c>
      <c r="H1258" s="7">
        <f t="shared" si="60"/>
        <v>4.005006257822278</v>
      </c>
      <c r="I1258" s="7">
        <f t="shared" si="60"/>
        <v>15.819774718397998</v>
      </c>
      <c r="J1258" s="7">
        <f t="shared" si="60"/>
        <v>18.718397997496872</v>
      </c>
      <c r="K1258" s="7">
        <f t="shared" si="60"/>
        <v>3.1589486858573221</v>
      </c>
      <c r="L1258" s="7">
        <f t="shared" si="60"/>
        <v>8.996245306633293</v>
      </c>
      <c r="M1258" s="7">
        <f t="shared" si="60"/>
        <v>10.938673341677097</v>
      </c>
      <c r="N1258" s="7">
        <f t="shared" si="60"/>
        <v>4.5356695869837296</v>
      </c>
      <c r="O1258" s="7">
        <f t="shared" si="60"/>
        <v>14.423028785982478</v>
      </c>
      <c r="P1258" s="7">
        <f t="shared" si="60"/>
        <v>28.150187734668336</v>
      </c>
      <c r="Q1258" s="7">
        <f t="shared" si="60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7</v>
      </c>
      <c r="E1259" s="7">
        <f t="shared" ref="E1259:Q1259" si="61">E53/$Q53*100</f>
        <v>8.3015418852328722</v>
      </c>
      <c r="F1259" s="7">
        <f t="shared" si="61"/>
        <v>10.985932284215547</v>
      </c>
      <c r="G1259" s="7">
        <f t="shared" si="61"/>
        <v>3.6262120489588301</v>
      </c>
      <c r="H1259" s="7">
        <f t="shared" si="61"/>
        <v>0.6954379271975839</v>
      </c>
      <c r="I1259" s="7">
        <f t="shared" si="61"/>
        <v>6.1635670004768714</v>
      </c>
      <c r="J1259" s="7">
        <f t="shared" si="61"/>
        <v>6.1893975520584963</v>
      </c>
      <c r="K1259" s="7">
        <f t="shared" si="61"/>
        <v>1.0073915116833572</v>
      </c>
      <c r="L1259" s="7">
        <f t="shared" si="61"/>
        <v>2.4777459863296771</v>
      </c>
      <c r="M1259" s="7">
        <f t="shared" si="61"/>
        <v>11.474725798760135</v>
      </c>
      <c r="N1259" s="7">
        <f t="shared" si="61"/>
        <v>1.4226673024956287</v>
      </c>
      <c r="O1259" s="7">
        <f t="shared" si="61"/>
        <v>9.0168494674932447</v>
      </c>
      <c r="P1259" s="7">
        <f t="shared" si="61"/>
        <v>60.707757113336513</v>
      </c>
      <c r="Q1259" s="7">
        <f t="shared" si="61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8</v>
      </c>
      <c r="E1260" s="7">
        <f t="shared" ref="E1260:Q1260" si="62">E54/$Q54*100</f>
        <v>14.149976200065909</v>
      </c>
      <c r="F1260" s="7">
        <f t="shared" si="62"/>
        <v>13.569623961041339</v>
      </c>
      <c r="G1260" s="7">
        <f t="shared" si="62"/>
        <v>3.8171432756032369</v>
      </c>
      <c r="H1260" s="7">
        <f t="shared" si="62"/>
        <v>0.9318589579290395</v>
      </c>
      <c r="I1260" s="7">
        <f t="shared" si="62"/>
        <v>5.0767090183442569</v>
      </c>
      <c r="J1260" s="7">
        <f t="shared" si="62"/>
        <v>3.9874043425725896</v>
      </c>
      <c r="K1260" s="7">
        <f t="shared" si="62"/>
        <v>0.9629819486653729</v>
      </c>
      <c r="L1260" s="7">
        <f t="shared" si="62"/>
        <v>2.7864230529823146</v>
      </c>
      <c r="M1260" s="7">
        <f t="shared" si="62"/>
        <v>16.698399912123321</v>
      </c>
      <c r="N1260" s="7">
        <f t="shared" si="62"/>
        <v>1.1387353081176084</v>
      </c>
      <c r="O1260" s="7">
        <f t="shared" si="62"/>
        <v>11.755336677529201</v>
      </c>
      <c r="P1260" s="7">
        <f t="shared" si="62"/>
        <v>54.692248544542487</v>
      </c>
      <c r="Q1260" s="7">
        <f t="shared" si="62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63">E55/$Q55*100</f>
        <v>11.351011424378996</v>
      </c>
      <c r="F1261" s="7">
        <f t="shared" si="63"/>
        <v>12.329563320025535</v>
      </c>
      <c r="G1261" s="7">
        <f t="shared" si="63"/>
        <v>3.7274537641375498</v>
      </c>
      <c r="H1261" s="7">
        <f t="shared" si="63"/>
        <v>0.81943001972349006</v>
      </c>
      <c r="I1261" s="7">
        <f t="shared" si="63"/>
        <v>5.5921334718106541</v>
      </c>
      <c r="J1261" s="7">
        <f t="shared" si="63"/>
        <v>5.0490228773427601</v>
      </c>
      <c r="K1261" s="7">
        <f t="shared" si="63"/>
        <v>0.98712732608550646</v>
      </c>
      <c r="L1261" s="7">
        <f t="shared" si="63"/>
        <v>2.6355156215757831</v>
      </c>
      <c r="M1261" s="7">
        <f t="shared" si="63"/>
        <v>14.198054330115959</v>
      </c>
      <c r="N1261" s="7">
        <f t="shared" si="63"/>
        <v>1.2748806585930577</v>
      </c>
      <c r="O1261" s="7">
        <f t="shared" si="63"/>
        <v>10.444874274661508</v>
      </c>
      <c r="P1261" s="7">
        <f t="shared" si="63"/>
        <v>57.57258149040981</v>
      </c>
      <c r="Q1261" s="7">
        <f t="shared" si="63"/>
        <v>100</v>
      </c>
      <c r="R1261"/>
    </row>
    <row r="1262" spans="1:18" ht="14.25" x14ac:dyDescent="0.45">
      <c r="A1262" s="6">
        <v>46</v>
      </c>
      <c r="B1262" s="4" t="s">
        <v>14</v>
      </c>
      <c r="C1262" s="4" t="s">
        <v>6</v>
      </c>
      <c r="D1262" s="4" t="s">
        <v>7</v>
      </c>
      <c r="E1262" s="7">
        <f t="shared" ref="E1262:Q1262" si="64">E56/$Q56*100</f>
        <v>0.12035922599759283</v>
      </c>
      <c r="F1262" s="7">
        <f t="shared" si="64"/>
        <v>7.5085640218498284</v>
      </c>
      <c r="G1262" s="7">
        <f t="shared" si="64"/>
        <v>0.15739283399685214</v>
      </c>
      <c r="H1262" s="7">
        <f t="shared" si="64"/>
        <v>2.7775205999444493E-2</v>
      </c>
      <c r="I1262" s="7">
        <f t="shared" si="64"/>
        <v>0.19442644199611148</v>
      </c>
      <c r="J1262" s="7">
        <f t="shared" si="64"/>
        <v>0.22220164799555595</v>
      </c>
      <c r="K1262" s="7">
        <f t="shared" si="64"/>
        <v>0.11110082399777797</v>
      </c>
      <c r="L1262" s="7">
        <f t="shared" si="64"/>
        <v>0.12035922599759283</v>
      </c>
      <c r="M1262" s="7">
        <f t="shared" si="64"/>
        <v>2.0183316359596337</v>
      </c>
      <c r="N1262" s="7">
        <f t="shared" si="64"/>
        <v>0.12961762799740764</v>
      </c>
      <c r="O1262" s="7">
        <f t="shared" si="64"/>
        <v>4.7125266179057501</v>
      </c>
      <c r="P1262" s="7">
        <f t="shared" si="64"/>
        <v>86.714193130265713</v>
      </c>
      <c r="Q1262" s="7">
        <f t="shared" si="64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8</v>
      </c>
      <c r="E1263" s="7">
        <f t="shared" ref="E1263:Q1263" si="65">E57/$Q57*100</f>
        <v>0.13431833445265279</v>
      </c>
      <c r="F1263" s="7">
        <f t="shared" si="65"/>
        <v>5.1712558764271321</v>
      </c>
      <c r="G1263" s="7">
        <f t="shared" si="65"/>
        <v>0.13431833445265279</v>
      </c>
      <c r="H1263" s="7">
        <f t="shared" si="65"/>
        <v>0</v>
      </c>
      <c r="I1263" s="7">
        <f t="shared" si="65"/>
        <v>0.16310083469250697</v>
      </c>
      <c r="J1263" s="7">
        <f t="shared" si="65"/>
        <v>0.19188333493236112</v>
      </c>
      <c r="K1263" s="7">
        <f t="shared" si="65"/>
        <v>0.13431833445265279</v>
      </c>
      <c r="L1263" s="7">
        <f t="shared" si="65"/>
        <v>0.14391250119927085</v>
      </c>
      <c r="M1263" s="7">
        <f t="shared" si="65"/>
        <v>2.2546291854552432</v>
      </c>
      <c r="N1263" s="7">
        <f t="shared" si="65"/>
        <v>2.8782500239854167E-2</v>
      </c>
      <c r="O1263" s="7">
        <f t="shared" si="65"/>
        <v>3.6745658639547161</v>
      </c>
      <c r="P1263" s="7">
        <f t="shared" si="65"/>
        <v>89.321692411014112</v>
      </c>
      <c r="Q1263" s="7">
        <f t="shared" si="65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66">E58/$Q58*100</f>
        <v>0.13191369075661924</v>
      </c>
      <c r="F1264" s="7">
        <f t="shared" si="66"/>
        <v>6.3648355790068774</v>
      </c>
      <c r="G1264" s="7">
        <f t="shared" si="66"/>
        <v>0.16489211344577406</v>
      </c>
      <c r="H1264" s="7">
        <f t="shared" si="66"/>
        <v>0</v>
      </c>
      <c r="I1264" s="7">
        <f t="shared" si="66"/>
        <v>0.16018091020446623</v>
      </c>
      <c r="J1264" s="7">
        <f t="shared" si="66"/>
        <v>0.19315933289362103</v>
      </c>
      <c r="K1264" s="7">
        <f t="shared" si="66"/>
        <v>0.1413360972392349</v>
      </c>
      <c r="L1264" s="7">
        <f t="shared" si="66"/>
        <v>0.11778008103269576</v>
      </c>
      <c r="M1264" s="7">
        <f t="shared" si="66"/>
        <v>2.1247526618298314</v>
      </c>
      <c r="N1264" s="7">
        <f t="shared" si="66"/>
        <v>6.595684537830962E-2</v>
      </c>
      <c r="O1264" s="7">
        <f t="shared" si="66"/>
        <v>4.2165269009705071</v>
      </c>
      <c r="P1264" s="7">
        <f t="shared" si="66"/>
        <v>87.953453311975878</v>
      </c>
      <c r="Q1264" s="7">
        <f t="shared" si="66"/>
        <v>100</v>
      </c>
      <c r="R1264"/>
    </row>
    <row r="1265" spans="1:18" ht="14.25" x14ac:dyDescent="0.45">
      <c r="A1265" s="6">
        <v>49</v>
      </c>
      <c r="B1265" s="4"/>
      <c r="C1265" s="4" t="s">
        <v>9</v>
      </c>
      <c r="D1265" s="4" t="s">
        <v>7</v>
      </c>
      <c r="E1265" s="7">
        <f t="shared" ref="E1265:Q1265" si="67">E59/$Q59*100</f>
        <v>0.28023598820058998</v>
      </c>
      <c r="F1265" s="7">
        <f t="shared" si="67"/>
        <v>10.029498525073747</v>
      </c>
      <c r="G1265" s="7">
        <f t="shared" si="67"/>
        <v>0.17699115044247787</v>
      </c>
      <c r="H1265" s="7">
        <f t="shared" si="67"/>
        <v>0</v>
      </c>
      <c r="I1265" s="7">
        <f t="shared" si="67"/>
        <v>0.5752212389380531</v>
      </c>
      <c r="J1265" s="7">
        <f t="shared" si="67"/>
        <v>0.19174041297935102</v>
      </c>
      <c r="K1265" s="7">
        <f t="shared" si="67"/>
        <v>0.13274336283185839</v>
      </c>
      <c r="L1265" s="7">
        <f t="shared" si="67"/>
        <v>0.17699115044247787</v>
      </c>
      <c r="M1265" s="7">
        <f t="shared" si="67"/>
        <v>7.28613569321534</v>
      </c>
      <c r="N1265" s="7">
        <f t="shared" si="67"/>
        <v>4.4247787610619468E-2</v>
      </c>
      <c r="O1265" s="7">
        <f t="shared" si="67"/>
        <v>5.8407079646017701</v>
      </c>
      <c r="P1265" s="7">
        <f t="shared" si="67"/>
        <v>79.188790560471972</v>
      </c>
      <c r="Q1265" s="7">
        <f t="shared" si="67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8</v>
      </c>
      <c r="E1266" s="7">
        <f t="shared" ref="E1266:Q1266" si="68">E60/$Q60*100</f>
        <v>0.5172971225347559</v>
      </c>
      <c r="F1266" s="7">
        <f t="shared" si="68"/>
        <v>9.5053346265761398</v>
      </c>
      <c r="G1266" s="7">
        <f t="shared" si="68"/>
        <v>0.24248302618816686</v>
      </c>
      <c r="H1266" s="7">
        <f t="shared" si="68"/>
        <v>0</v>
      </c>
      <c r="I1266" s="7">
        <f t="shared" si="68"/>
        <v>0.64662140316844485</v>
      </c>
      <c r="J1266" s="7">
        <f t="shared" si="68"/>
        <v>0.19398642095053348</v>
      </c>
      <c r="K1266" s="7">
        <f t="shared" si="68"/>
        <v>9.6993210475266739E-2</v>
      </c>
      <c r="L1266" s="7">
        <f t="shared" si="68"/>
        <v>0.12932428063368898</v>
      </c>
      <c r="M1266" s="7">
        <f t="shared" si="68"/>
        <v>17.13546718396379</v>
      </c>
      <c r="N1266" s="7">
        <f t="shared" si="68"/>
        <v>0.11315874555447786</v>
      </c>
      <c r="O1266" s="7">
        <f t="shared" si="68"/>
        <v>6.8218558034270931</v>
      </c>
      <c r="P1266" s="7">
        <f t="shared" si="68"/>
        <v>71.597154865826056</v>
      </c>
      <c r="Q1266" s="7">
        <f t="shared" si="68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69">E61/$Q61*100</f>
        <v>0.43179890508134777</v>
      </c>
      <c r="F1267" s="7">
        <f t="shared" si="69"/>
        <v>9.7154753643303273</v>
      </c>
      <c r="G1267" s="7">
        <f t="shared" si="69"/>
        <v>0.20818875780707841</v>
      </c>
      <c r="H1267" s="7">
        <f t="shared" si="69"/>
        <v>0</v>
      </c>
      <c r="I1267" s="7">
        <f t="shared" si="69"/>
        <v>0.59372349448685324</v>
      </c>
      <c r="J1267" s="7">
        <f t="shared" si="69"/>
        <v>0.17734597887269643</v>
      </c>
      <c r="K1267" s="7">
        <f t="shared" si="69"/>
        <v>0.11566042100393245</v>
      </c>
      <c r="L1267" s="7">
        <f t="shared" si="69"/>
        <v>0.13108181047112344</v>
      </c>
      <c r="M1267" s="7">
        <f t="shared" si="69"/>
        <v>11.990130310740998</v>
      </c>
      <c r="N1267" s="7">
        <f t="shared" si="69"/>
        <v>8.4817642069550461E-2</v>
      </c>
      <c r="O1267" s="7">
        <f t="shared" si="69"/>
        <v>6.330480376281904</v>
      </c>
      <c r="P1267" s="7">
        <f t="shared" si="69"/>
        <v>75.572519083969468</v>
      </c>
      <c r="Q1267" s="7">
        <f t="shared" si="69"/>
        <v>100</v>
      </c>
      <c r="R1267"/>
    </row>
    <row r="1268" spans="1:18" ht="14.25" x14ac:dyDescent="0.45">
      <c r="A1268" s="6">
        <v>52</v>
      </c>
      <c r="B1268" s="4"/>
      <c r="C1268" s="4" t="s">
        <v>10</v>
      </c>
      <c r="D1268" s="4" t="s">
        <v>7</v>
      </c>
      <c r="E1268" s="7">
        <f t="shared" ref="E1268:Q1268" si="70">E62/$Q62*100</f>
        <v>4.4999501114178342</v>
      </c>
      <c r="F1268" s="7">
        <f t="shared" si="70"/>
        <v>8.6440283367146709</v>
      </c>
      <c r="G1268" s="7">
        <f t="shared" si="70"/>
        <v>1.7860112415605149</v>
      </c>
      <c r="H1268" s="7">
        <f t="shared" si="70"/>
        <v>7.9821731466391724E-2</v>
      </c>
      <c r="I1268" s="7">
        <f t="shared" si="70"/>
        <v>4.1174709814747068</v>
      </c>
      <c r="J1268" s="7">
        <f t="shared" si="70"/>
        <v>2.5343399740579371</v>
      </c>
      <c r="K1268" s="7">
        <f t="shared" si="70"/>
        <v>0.60198889147570434</v>
      </c>
      <c r="L1268" s="7">
        <f t="shared" si="70"/>
        <v>0.73169920510859088</v>
      </c>
      <c r="M1268" s="7">
        <f t="shared" si="70"/>
        <v>9.6916885622110627</v>
      </c>
      <c r="N1268" s="7">
        <f t="shared" si="70"/>
        <v>0.50886353809824725</v>
      </c>
      <c r="O1268" s="7">
        <f t="shared" si="70"/>
        <v>8.2116606246050488</v>
      </c>
      <c r="P1268" s="7">
        <f t="shared" si="70"/>
        <v>69.022516380084483</v>
      </c>
      <c r="Q1268" s="7">
        <f t="shared" si="70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8</v>
      </c>
      <c r="E1269" s="7">
        <f t="shared" ref="E1269:Q1269" si="71">E63/$Q63*100</f>
        <v>7.2711534299935083</v>
      </c>
      <c r="F1269" s="7">
        <f t="shared" si="71"/>
        <v>10.492472253995734</v>
      </c>
      <c r="G1269" s="7">
        <f t="shared" si="71"/>
        <v>2.6339382322935667</v>
      </c>
      <c r="H1269" s="7">
        <f t="shared" si="71"/>
        <v>6.182953596933255E-2</v>
      </c>
      <c r="I1269" s="7">
        <f t="shared" si="71"/>
        <v>2.7174081058521655</v>
      </c>
      <c r="J1269" s="7">
        <f t="shared" si="71"/>
        <v>1.1778526602157851</v>
      </c>
      <c r="K1269" s="7">
        <f t="shared" si="71"/>
        <v>0.5255510557393267</v>
      </c>
      <c r="L1269" s="7">
        <f t="shared" si="71"/>
        <v>0.78523510681052333</v>
      </c>
      <c r="M1269" s="7">
        <f t="shared" si="71"/>
        <v>14.177512597767954</v>
      </c>
      <c r="N1269" s="7">
        <f t="shared" si="71"/>
        <v>0.3246050638389959</v>
      </c>
      <c r="O1269" s="7">
        <f t="shared" si="71"/>
        <v>10.764522212260797</v>
      </c>
      <c r="P1269" s="7">
        <f t="shared" si="71"/>
        <v>63.854453272328193</v>
      </c>
      <c r="Q1269" s="7">
        <f t="shared" si="71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72">E64/$Q64*100</f>
        <v>5.9423865675467828</v>
      </c>
      <c r="F1270" s="7">
        <f t="shared" si="72"/>
        <v>9.6097154575749819</v>
      </c>
      <c r="G1270" s="7">
        <f t="shared" si="72"/>
        <v>2.2157780056395797</v>
      </c>
      <c r="H1270" s="7">
        <f t="shared" si="72"/>
        <v>7.8505511407331446E-2</v>
      </c>
      <c r="I1270" s="7">
        <f t="shared" si="72"/>
        <v>3.3997692899256604</v>
      </c>
      <c r="J1270" s="7">
        <f t="shared" si="72"/>
        <v>1.8296590617790309</v>
      </c>
      <c r="K1270" s="7">
        <f t="shared" si="72"/>
        <v>0.56235580620353753</v>
      </c>
      <c r="L1270" s="7">
        <f t="shared" si="72"/>
        <v>0.75301204819277112</v>
      </c>
      <c r="M1270" s="7">
        <f t="shared" si="72"/>
        <v>12.017751858497821</v>
      </c>
      <c r="N1270" s="7">
        <f t="shared" si="72"/>
        <v>0.41015124327095615</v>
      </c>
      <c r="O1270" s="7">
        <f t="shared" si="72"/>
        <v>9.5312099461676496</v>
      </c>
      <c r="P1270" s="7">
        <f t="shared" si="72"/>
        <v>66.341963599077161</v>
      </c>
      <c r="Q1270" s="7">
        <f t="shared" si="72"/>
        <v>100</v>
      </c>
      <c r="R1270"/>
    </row>
    <row r="1271" spans="1:18" ht="14.25" x14ac:dyDescent="0.45">
      <c r="A1271" s="6">
        <v>55</v>
      </c>
      <c r="B1271" s="4"/>
      <c r="C1271" s="4" t="s">
        <v>11</v>
      </c>
      <c r="D1271" s="4" t="s">
        <v>7</v>
      </c>
      <c r="E1271" s="7">
        <f t="shared" ref="E1271:Q1271" si="73">E65/$Q65*100</f>
        <v>23.479040127451956</v>
      </c>
      <c r="F1271" s="7">
        <f t="shared" si="73"/>
        <v>7.0994722692422592</v>
      </c>
      <c r="G1271" s="7">
        <f t="shared" si="73"/>
        <v>12.117893059842677</v>
      </c>
      <c r="H1271" s="7">
        <f t="shared" si="73"/>
        <v>3.8335158817086525</v>
      </c>
      <c r="I1271" s="7">
        <f t="shared" si="73"/>
        <v>16.409439410534702</v>
      </c>
      <c r="J1271" s="7">
        <f t="shared" si="73"/>
        <v>21.537389226326795</v>
      </c>
      <c r="K1271" s="7">
        <f t="shared" si="73"/>
        <v>3.8235586976003182</v>
      </c>
      <c r="L1271" s="7">
        <f t="shared" si="73"/>
        <v>5.9444389126754951</v>
      </c>
      <c r="M1271" s="7">
        <f t="shared" si="73"/>
        <v>7.8661754455839894</v>
      </c>
      <c r="N1271" s="7">
        <f t="shared" si="73"/>
        <v>4.8989345813004084</v>
      </c>
      <c r="O1271" s="7">
        <f t="shared" si="73"/>
        <v>14.816289953201235</v>
      </c>
      <c r="P1271" s="7">
        <f t="shared" si="73"/>
        <v>32.619735138902719</v>
      </c>
      <c r="Q1271" s="7">
        <f t="shared" si="73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8</v>
      </c>
      <c r="E1272" s="7">
        <f t="shared" ref="E1272:Q1272" si="74">E66/$Q66*100</f>
        <v>39.5217321053482</v>
      </c>
      <c r="F1272" s="7">
        <f t="shared" si="74"/>
        <v>10.429794797220875</v>
      </c>
      <c r="G1272" s="7">
        <f t="shared" si="74"/>
        <v>10.518662142510907</v>
      </c>
      <c r="H1272" s="7">
        <f t="shared" si="74"/>
        <v>5.6390370011310393</v>
      </c>
      <c r="I1272" s="7">
        <f t="shared" si="74"/>
        <v>11.754726126999515</v>
      </c>
      <c r="J1272" s="7">
        <f t="shared" si="74"/>
        <v>12.643399579899823</v>
      </c>
      <c r="K1272" s="7">
        <f t="shared" si="74"/>
        <v>3.1749878817256425</v>
      </c>
      <c r="L1272" s="7">
        <f t="shared" si="74"/>
        <v>5.7440620455647116</v>
      </c>
      <c r="M1272" s="7">
        <f t="shared" si="74"/>
        <v>10.825658426240103</v>
      </c>
      <c r="N1272" s="7">
        <f t="shared" si="74"/>
        <v>3.514299563742123</v>
      </c>
      <c r="O1272" s="7">
        <f t="shared" si="74"/>
        <v>17.813863305865244</v>
      </c>
      <c r="P1272" s="7">
        <f t="shared" si="74"/>
        <v>29.544352884149301</v>
      </c>
      <c r="Q1272" s="7">
        <f t="shared" si="74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75">E67/$Q67*100</f>
        <v>32.329854607082332</v>
      </c>
      <c r="F1273" s="7">
        <f t="shared" si="75"/>
        <v>8.9287307109089298</v>
      </c>
      <c r="G1273" s="7">
        <f t="shared" si="75"/>
        <v>11.238961734011239</v>
      </c>
      <c r="H1273" s="7">
        <f t="shared" si="75"/>
        <v>4.8077780751048076</v>
      </c>
      <c r="I1273" s="7">
        <f t="shared" si="75"/>
        <v>13.834626705913836</v>
      </c>
      <c r="J1273" s="7">
        <f t="shared" si="75"/>
        <v>16.599768084916601</v>
      </c>
      <c r="K1273" s="7">
        <f t="shared" si="75"/>
        <v>3.4698064401034698</v>
      </c>
      <c r="L1273" s="7">
        <f t="shared" si="75"/>
        <v>5.8246365177058248</v>
      </c>
      <c r="M1273" s="7">
        <f t="shared" si="75"/>
        <v>9.5129783248595121</v>
      </c>
      <c r="N1273" s="7">
        <f t="shared" si="75"/>
        <v>4.143252163054143</v>
      </c>
      <c r="O1273" s="7">
        <f t="shared" si="75"/>
        <v>16.497190259566498</v>
      </c>
      <c r="P1273" s="7">
        <f t="shared" si="75"/>
        <v>30.942824012130941</v>
      </c>
      <c r="Q1273" s="7">
        <f t="shared" si="75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7</v>
      </c>
      <c r="E1274" s="7">
        <f t="shared" ref="E1274:Q1274" si="76">E68/$Q68*100</f>
        <v>6.4929887508016568</v>
      </c>
      <c r="F1274" s="7">
        <f t="shared" si="76"/>
        <v>8.3268334113323981</v>
      </c>
      <c r="G1274" s="7">
        <f t="shared" si="76"/>
        <v>3.0818296847104505</v>
      </c>
      <c r="H1274" s="7">
        <f t="shared" si="76"/>
        <v>0.71932470143691607</v>
      </c>
      <c r="I1274" s="7">
        <f t="shared" si="76"/>
        <v>5.1028720988681471</v>
      </c>
      <c r="J1274" s="7">
        <f t="shared" si="76"/>
        <v>5.1323384119390569</v>
      </c>
      <c r="K1274" s="7">
        <f t="shared" si="76"/>
        <v>1.0295876449482606</v>
      </c>
      <c r="L1274" s="7">
        <f t="shared" si="76"/>
        <v>1.4403827154074151</v>
      </c>
      <c r="M1274" s="7">
        <f t="shared" si="76"/>
        <v>7.6560414608358034</v>
      </c>
      <c r="N1274" s="7">
        <f t="shared" si="76"/>
        <v>1.1387863345639853</v>
      </c>
      <c r="O1274" s="7">
        <f t="shared" si="76"/>
        <v>8.4342987884145391</v>
      </c>
      <c r="P1274" s="7">
        <f t="shared" si="76"/>
        <v>67.186660426741554</v>
      </c>
      <c r="Q1274" s="7">
        <f t="shared" si="76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8</v>
      </c>
      <c r="E1275" s="7">
        <f t="shared" ref="E1275:Q1275" si="77">E69/$Q69*100</f>
        <v>11.886401799833711</v>
      </c>
      <c r="F1275" s="7">
        <f t="shared" si="77"/>
        <v>9.4849932343207417</v>
      </c>
      <c r="G1275" s="7">
        <f t="shared" si="77"/>
        <v>3.5556497497513813</v>
      </c>
      <c r="H1275" s="7">
        <f t="shared" si="77"/>
        <v>1.1738045941407589</v>
      </c>
      <c r="I1275" s="7">
        <f t="shared" si="77"/>
        <v>3.8963791388839075</v>
      </c>
      <c r="J1275" s="7">
        <f t="shared" si="77"/>
        <v>3.2149203606188559</v>
      </c>
      <c r="K1275" s="7">
        <f t="shared" si="77"/>
        <v>0.95534651689789529</v>
      </c>
      <c r="L1275" s="7">
        <f t="shared" si="77"/>
        <v>1.5976784753582547</v>
      </c>
      <c r="M1275" s="7">
        <f t="shared" si="77"/>
        <v>11.778803045370809</v>
      </c>
      <c r="N1275" s="7">
        <f t="shared" si="77"/>
        <v>0.90154713966644384</v>
      </c>
      <c r="O1275" s="7">
        <f t="shared" si="77"/>
        <v>10.595216746278876</v>
      </c>
      <c r="P1275" s="7">
        <f t="shared" si="77"/>
        <v>62.033942516180574</v>
      </c>
      <c r="Q1275" s="7">
        <f t="shared" si="77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78">E70/$Q70*100</f>
        <v>9.2724523229437956</v>
      </c>
      <c r="F1276" s="7">
        <f t="shared" si="78"/>
        <v>8.9204402251533228</v>
      </c>
      <c r="G1276" s="7">
        <f t="shared" si="78"/>
        <v>3.3243720070570442</v>
      </c>
      <c r="H1276" s="7">
        <f t="shared" si="78"/>
        <v>0.95102075107115858</v>
      </c>
      <c r="I1276" s="7">
        <f t="shared" si="78"/>
        <v>4.4753423506678995</v>
      </c>
      <c r="J1276" s="7">
        <f t="shared" si="78"/>
        <v>4.1485339830294885</v>
      </c>
      <c r="K1276" s="7">
        <f t="shared" si="78"/>
        <v>0.99050659497605642</v>
      </c>
      <c r="L1276" s="7">
        <f t="shared" si="78"/>
        <v>1.5256657985381836</v>
      </c>
      <c r="M1276" s="7">
        <f t="shared" si="78"/>
        <v>9.7798874233386535</v>
      </c>
      <c r="N1276" s="7">
        <f t="shared" si="78"/>
        <v>1.0131899521129129</v>
      </c>
      <c r="O1276" s="7">
        <f t="shared" si="78"/>
        <v>9.5496933546164833</v>
      </c>
      <c r="P1276" s="7">
        <f t="shared" si="78"/>
        <v>64.53583130303285</v>
      </c>
      <c r="Q1276" s="7">
        <f t="shared" si="78"/>
        <v>100</v>
      </c>
      <c r="R1276"/>
    </row>
    <row r="1277" spans="1:18" ht="14.25" x14ac:dyDescent="0.45">
      <c r="A1277" s="6">
        <v>61</v>
      </c>
      <c r="B1277" s="4" t="s">
        <v>15</v>
      </c>
      <c r="C1277" s="4" t="s">
        <v>6</v>
      </c>
      <c r="D1277" s="4" t="s">
        <v>7</v>
      </c>
      <c r="E1277" s="7">
        <f t="shared" ref="E1277:Q1277" si="79">E71/$Q71*100</f>
        <v>0.27816411682892905</v>
      </c>
      <c r="F1277" s="7">
        <f t="shared" si="79"/>
        <v>9.422809457579973</v>
      </c>
      <c r="G1277" s="7">
        <f t="shared" si="79"/>
        <v>0</v>
      </c>
      <c r="H1277" s="7">
        <f t="shared" si="79"/>
        <v>0</v>
      </c>
      <c r="I1277" s="7">
        <f t="shared" si="79"/>
        <v>0</v>
      </c>
      <c r="J1277" s="7">
        <f t="shared" si="79"/>
        <v>0.41724617524339358</v>
      </c>
      <c r="K1277" s="7">
        <f t="shared" si="79"/>
        <v>0.20862308762169679</v>
      </c>
      <c r="L1277" s="7">
        <f t="shared" si="79"/>
        <v>0.10431154381084839</v>
      </c>
      <c r="M1277" s="7">
        <f t="shared" si="79"/>
        <v>3.6509040333796943</v>
      </c>
      <c r="N1277" s="7">
        <f t="shared" si="79"/>
        <v>0</v>
      </c>
      <c r="O1277" s="7">
        <f t="shared" si="79"/>
        <v>4.2420027816411681</v>
      </c>
      <c r="P1277" s="7">
        <f t="shared" si="79"/>
        <v>83.727399165507649</v>
      </c>
      <c r="Q1277" s="7">
        <f t="shared" si="79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8</v>
      </c>
      <c r="E1278" s="7">
        <f t="shared" ref="E1278:Q1278" si="80">E72/$Q72*100</f>
        <v>0</v>
      </c>
      <c r="F1278" s="7">
        <f t="shared" si="80"/>
        <v>6.120178041543026</v>
      </c>
      <c r="G1278" s="7">
        <f t="shared" si="80"/>
        <v>0</v>
      </c>
      <c r="H1278" s="7">
        <f t="shared" si="80"/>
        <v>0</v>
      </c>
      <c r="I1278" s="7">
        <f t="shared" si="80"/>
        <v>0.11127596439169139</v>
      </c>
      <c r="J1278" s="7">
        <f t="shared" si="80"/>
        <v>0.14836795252225521</v>
      </c>
      <c r="K1278" s="7">
        <f t="shared" si="80"/>
        <v>0</v>
      </c>
      <c r="L1278" s="7">
        <f t="shared" si="80"/>
        <v>0.11127596439169139</v>
      </c>
      <c r="M1278" s="7">
        <f t="shared" si="80"/>
        <v>3.0786350148367956</v>
      </c>
      <c r="N1278" s="7">
        <f t="shared" si="80"/>
        <v>0</v>
      </c>
      <c r="O1278" s="7">
        <f t="shared" si="80"/>
        <v>3.3753709198813056</v>
      </c>
      <c r="P1278" s="7">
        <f t="shared" si="80"/>
        <v>88.204747774480708</v>
      </c>
      <c r="Q1278" s="7">
        <f t="shared" si="80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81">E73/$Q73*100</f>
        <v>0.14352350197344815</v>
      </c>
      <c r="F1279" s="7">
        <f t="shared" si="81"/>
        <v>7.8220308575529236</v>
      </c>
      <c r="G1279" s="7">
        <f t="shared" si="81"/>
        <v>0</v>
      </c>
      <c r="H1279" s="7">
        <f t="shared" si="81"/>
        <v>0</v>
      </c>
      <c r="I1279" s="7">
        <f t="shared" si="81"/>
        <v>5.3821313240043051E-2</v>
      </c>
      <c r="J1279" s="7">
        <f t="shared" si="81"/>
        <v>0.25116612845353431</v>
      </c>
      <c r="K1279" s="7">
        <f t="shared" si="81"/>
        <v>0.16146393972012918</v>
      </c>
      <c r="L1279" s="7">
        <f t="shared" si="81"/>
        <v>0.17940437746681021</v>
      </c>
      <c r="M1279" s="7">
        <f t="shared" si="81"/>
        <v>3.3728022963760318</v>
      </c>
      <c r="N1279" s="7">
        <f t="shared" si="81"/>
        <v>0.1076426264800861</v>
      </c>
      <c r="O1279" s="7">
        <f t="shared" si="81"/>
        <v>3.8213132400430569</v>
      </c>
      <c r="P1279" s="7">
        <f t="shared" si="81"/>
        <v>85.916756368855403</v>
      </c>
      <c r="Q1279" s="7">
        <f t="shared" si="81"/>
        <v>100</v>
      </c>
      <c r="R1279"/>
    </row>
    <row r="1280" spans="1:18" ht="14.25" x14ac:dyDescent="0.45">
      <c r="A1280" s="6">
        <v>64</v>
      </c>
      <c r="B1280" s="4"/>
      <c r="C1280" s="4" t="s">
        <v>9</v>
      </c>
      <c r="D1280" s="4" t="s">
        <v>7</v>
      </c>
      <c r="E1280" s="7">
        <f t="shared" ref="E1280:Q1280" si="82">E74/$Q74*100</f>
        <v>0.59249506254114548</v>
      </c>
      <c r="F1280" s="7">
        <f t="shared" si="82"/>
        <v>8.8874259381171825</v>
      </c>
      <c r="G1280" s="7">
        <f t="shared" si="82"/>
        <v>0.26333113890717574</v>
      </c>
      <c r="H1280" s="7">
        <f t="shared" si="82"/>
        <v>0.19749835418038184</v>
      </c>
      <c r="I1280" s="7">
        <f t="shared" si="82"/>
        <v>0.39499670836076367</v>
      </c>
      <c r="J1280" s="7">
        <f t="shared" si="82"/>
        <v>0.65832784726793947</v>
      </c>
      <c r="K1280" s="7">
        <f t="shared" si="82"/>
        <v>0.19749835418038184</v>
      </c>
      <c r="L1280" s="7">
        <f t="shared" si="82"/>
        <v>0</v>
      </c>
      <c r="M1280" s="7">
        <f t="shared" si="82"/>
        <v>11.059907834101383</v>
      </c>
      <c r="N1280" s="7">
        <f t="shared" si="82"/>
        <v>0</v>
      </c>
      <c r="O1280" s="7">
        <f t="shared" si="82"/>
        <v>6.4516129032258061</v>
      </c>
      <c r="P1280" s="7">
        <f t="shared" si="82"/>
        <v>76.563528637261356</v>
      </c>
      <c r="Q1280" s="7">
        <f t="shared" si="82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8</v>
      </c>
      <c r="E1281" s="7">
        <f t="shared" ref="E1281:Q1281" si="83">E75/$Q75*100</f>
        <v>0.61855670103092786</v>
      </c>
      <c r="F1281" s="7">
        <f t="shared" si="83"/>
        <v>8.7972508591065299</v>
      </c>
      <c r="G1281" s="7">
        <f t="shared" si="83"/>
        <v>0.41237113402061859</v>
      </c>
      <c r="H1281" s="7">
        <f t="shared" si="83"/>
        <v>0</v>
      </c>
      <c r="I1281" s="7">
        <f t="shared" si="83"/>
        <v>0.41237113402061859</v>
      </c>
      <c r="J1281" s="7">
        <f t="shared" si="83"/>
        <v>0.2061855670103093</v>
      </c>
      <c r="K1281" s="7">
        <f t="shared" si="83"/>
        <v>0.27491408934707906</v>
      </c>
      <c r="L1281" s="7">
        <f t="shared" si="83"/>
        <v>0.48109965635738833</v>
      </c>
      <c r="M1281" s="7">
        <f t="shared" si="83"/>
        <v>19.175257731958766</v>
      </c>
      <c r="N1281" s="7">
        <f t="shared" si="83"/>
        <v>0</v>
      </c>
      <c r="O1281" s="7">
        <f t="shared" si="83"/>
        <v>7.0790378006872849</v>
      </c>
      <c r="P1281" s="7">
        <f t="shared" si="83"/>
        <v>69.828178694158069</v>
      </c>
      <c r="Q1281" s="7">
        <f t="shared" si="83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84">E76/$Q76*100</f>
        <v>0.67294751009421261</v>
      </c>
      <c r="F1282" s="7">
        <f t="shared" si="84"/>
        <v>9.0174966352624502</v>
      </c>
      <c r="G1282" s="7">
        <f t="shared" si="84"/>
        <v>0.37012113055181695</v>
      </c>
      <c r="H1282" s="7">
        <f t="shared" si="84"/>
        <v>0.1009421265141319</v>
      </c>
      <c r="I1282" s="7">
        <f t="shared" si="84"/>
        <v>0.5047106325706594</v>
      </c>
      <c r="J1282" s="7">
        <f t="shared" si="84"/>
        <v>0.40376850605652759</v>
      </c>
      <c r="K1282" s="7">
        <f t="shared" si="84"/>
        <v>0.1009421265141319</v>
      </c>
      <c r="L1282" s="7">
        <f t="shared" si="84"/>
        <v>0.23553162853297444</v>
      </c>
      <c r="M1282" s="7">
        <f t="shared" si="84"/>
        <v>14.973082099596233</v>
      </c>
      <c r="N1282" s="7">
        <f t="shared" si="84"/>
        <v>0.1009421265141319</v>
      </c>
      <c r="O1282" s="7">
        <f t="shared" si="84"/>
        <v>6.830417227456258</v>
      </c>
      <c r="P1282" s="7">
        <f t="shared" si="84"/>
        <v>73.283983849259755</v>
      </c>
      <c r="Q1282" s="7">
        <f t="shared" si="84"/>
        <v>100</v>
      </c>
      <c r="R1282"/>
    </row>
    <row r="1283" spans="1:18" ht="14.25" x14ac:dyDescent="0.45">
      <c r="A1283" s="6">
        <v>67</v>
      </c>
      <c r="B1283" s="4"/>
      <c r="C1283" s="4" t="s">
        <v>10</v>
      </c>
      <c r="D1283" s="4" t="s">
        <v>7</v>
      </c>
      <c r="E1283" s="7">
        <f t="shared" ref="E1283:Q1283" si="85">E77/$Q77*100</f>
        <v>7.8497068325954293</v>
      </c>
      <c r="F1283" s="7">
        <f t="shared" si="85"/>
        <v>9.1420366160105306</v>
      </c>
      <c r="G1283" s="7">
        <f t="shared" si="85"/>
        <v>2.764149814526744</v>
      </c>
      <c r="H1283" s="7">
        <f t="shared" si="85"/>
        <v>0.26325236328826135</v>
      </c>
      <c r="I1283" s="7">
        <f t="shared" si="85"/>
        <v>4.9778628694507594</v>
      </c>
      <c r="J1283" s="7">
        <f t="shared" si="85"/>
        <v>4.3556300107694153</v>
      </c>
      <c r="K1283" s="7">
        <f t="shared" si="85"/>
        <v>0.71796099078616726</v>
      </c>
      <c r="L1283" s="7">
        <f t="shared" si="85"/>
        <v>2.0940528897929878</v>
      </c>
      <c r="M1283" s="7">
        <f t="shared" si="85"/>
        <v>12.480555223166208</v>
      </c>
      <c r="N1283" s="7">
        <f t="shared" si="85"/>
        <v>0.92138327150891475</v>
      </c>
      <c r="O1283" s="7">
        <f t="shared" si="85"/>
        <v>8.7112600215388305</v>
      </c>
      <c r="P1283" s="7">
        <f t="shared" si="85"/>
        <v>63.276295321287549</v>
      </c>
      <c r="Q1283" s="7">
        <f t="shared" si="85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8</v>
      </c>
      <c r="E1284" s="7">
        <f t="shared" ref="E1284:Q1284" si="86">E78/$Q78*100</f>
        <v>12.655355019993516</v>
      </c>
      <c r="F1284" s="7">
        <f t="shared" si="86"/>
        <v>12.763428077380309</v>
      </c>
      <c r="G1284" s="7">
        <f t="shared" si="86"/>
        <v>3.3826866962066355</v>
      </c>
      <c r="H1284" s="7">
        <f t="shared" si="86"/>
        <v>7.5651140170755429E-2</v>
      </c>
      <c r="I1284" s="7">
        <f t="shared" si="86"/>
        <v>4.0527396520047549</v>
      </c>
      <c r="J1284" s="7">
        <f t="shared" si="86"/>
        <v>2.247919593645304</v>
      </c>
      <c r="K1284" s="7">
        <f t="shared" si="86"/>
        <v>0.63763103858208148</v>
      </c>
      <c r="L1284" s="7">
        <f t="shared" si="86"/>
        <v>1.8156273640981304</v>
      </c>
      <c r="M1284" s="7">
        <f t="shared" si="86"/>
        <v>17.842861774559601</v>
      </c>
      <c r="N1284" s="7">
        <f t="shared" si="86"/>
        <v>0.78893331892359242</v>
      </c>
      <c r="O1284" s="7">
        <f t="shared" si="86"/>
        <v>11.898843618285962</v>
      </c>
      <c r="P1284" s="7">
        <f t="shared" si="86"/>
        <v>56.932886631362798</v>
      </c>
      <c r="Q1284" s="7">
        <f t="shared" si="86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87">E79/$Q79*100</f>
        <v>10.402589290784169</v>
      </c>
      <c r="F1285" s="7">
        <f t="shared" si="87"/>
        <v>11.078303333144056</v>
      </c>
      <c r="G1285" s="7">
        <f t="shared" si="87"/>
        <v>3.106013287150077</v>
      </c>
      <c r="H1285" s="7">
        <f t="shared" si="87"/>
        <v>0.15899153937879734</v>
      </c>
      <c r="I1285" s="7">
        <f t="shared" si="87"/>
        <v>4.4915109874510248</v>
      </c>
      <c r="J1285" s="7">
        <f t="shared" si="87"/>
        <v>3.2366134802112319</v>
      </c>
      <c r="K1285" s="7">
        <f t="shared" si="87"/>
        <v>0.6984271194140026</v>
      </c>
      <c r="L1285" s="7">
        <f t="shared" si="87"/>
        <v>1.9590028959173242</v>
      </c>
      <c r="M1285" s="7">
        <f t="shared" si="87"/>
        <v>15.291579126682187</v>
      </c>
      <c r="N1285" s="7">
        <f t="shared" si="87"/>
        <v>0.8744534665833853</v>
      </c>
      <c r="O1285" s="7">
        <f t="shared" si="87"/>
        <v>10.385554482993584</v>
      </c>
      <c r="P1285" s="7">
        <f t="shared" si="87"/>
        <v>59.939810345806599</v>
      </c>
      <c r="Q1285" s="7">
        <f t="shared" si="87"/>
        <v>100</v>
      </c>
      <c r="R1285"/>
    </row>
    <row r="1286" spans="1:18" ht="14.25" x14ac:dyDescent="0.45">
      <c r="A1286" s="6">
        <v>70</v>
      </c>
      <c r="B1286" s="4"/>
      <c r="C1286" s="4" t="s">
        <v>11</v>
      </c>
      <c r="D1286" s="4" t="s">
        <v>7</v>
      </c>
      <c r="E1286" s="7">
        <f t="shared" ref="E1286:Q1286" si="88">E80/$Q80*100</f>
        <v>26.838514025777105</v>
      </c>
      <c r="F1286" s="7">
        <f t="shared" si="88"/>
        <v>7.8658074298711149</v>
      </c>
      <c r="G1286" s="7">
        <f t="shared" si="88"/>
        <v>13.760424564063683</v>
      </c>
      <c r="H1286" s="7">
        <f t="shared" si="88"/>
        <v>2.8620166793025019</v>
      </c>
      <c r="I1286" s="7">
        <f t="shared" si="88"/>
        <v>18.043972706595905</v>
      </c>
      <c r="J1286" s="7">
        <f t="shared" si="88"/>
        <v>22.782410917361638</v>
      </c>
      <c r="K1286" s="7">
        <f t="shared" si="88"/>
        <v>3.1842304776345718</v>
      </c>
      <c r="L1286" s="7">
        <f t="shared" si="88"/>
        <v>7.9984836997725548</v>
      </c>
      <c r="M1286" s="7">
        <f t="shared" si="88"/>
        <v>8.301743745261561</v>
      </c>
      <c r="N1286" s="7">
        <f t="shared" si="88"/>
        <v>5.0037907505686121</v>
      </c>
      <c r="O1286" s="7">
        <f t="shared" si="88"/>
        <v>11.599696739954512</v>
      </c>
      <c r="P1286" s="7">
        <f t="shared" si="88"/>
        <v>31.21683093252464</v>
      </c>
      <c r="Q1286" s="7">
        <f t="shared" si="88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8</v>
      </c>
      <c r="E1287" s="7">
        <f t="shared" ref="E1287:Q1287" si="89">E81/$Q81*100</f>
        <v>39.961082611003008</v>
      </c>
      <c r="F1287" s="7">
        <f t="shared" si="89"/>
        <v>13.391119759419778</v>
      </c>
      <c r="G1287" s="7">
        <f t="shared" si="89"/>
        <v>9.6939678047054674</v>
      </c>
      <c r="H1287" s="7">
        <f t="shared" si="89"/>
        <v>3.0780116752166991</v>
      </c>
      <c r="I1287" s="7">
        <f t="shared" si="89"/>
        <v>11.763665310454625</v>
      </c>
      <c r="J1287" s="7">
        <f t="shared" si="89"/>
        <v>13.957190872103309</v>
      </c>
      <c r="K1287" s="7">
        <f t="shared" si="89"/>
        <v>2.7772863966035732</v>
      </c>
      <c r="L1287" s="7">
        <f t="shared" si="89"/>
        <v>7.9603750221121521</v>
      </c>
      <c r="M1287" s="7">
        <f t="shared" si="89"/>
        <v>11.003007252786132</v>
      </c>
      <c r="N1287" s="7">
        <f t="shared" si="89"/>
        <v>3.8032902883424731</v>
      </c>
      <c r="O1287" s="7">
        <f t="shared" si="89"/>
        <v>14.523261984786838</v>
      </c>
      <c r="P1287" s="7">
        <f t="shared" si="89"/>
        <v>30.090217583583939</v>
      </c>
      <c r="Q1287" s="7">
        <f t="shared" si="89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90">E82/$Q82*100</f>
        <v>33.595608417200367</v>
      </c>
      <c r="F1288" s="7">
        <f t="shared" si="90"/>
        <v>10.695333943275388</v>
      </c>
      <c r="G1288" s="7">
        <f t="shared" si="90"/>
        <v>11.674290942360475</v>
      </c>
      <c r="H1288" s="7">
        <f t="shared" si="90"/>
        <v>2.9460201280878318</v>
      </c>
      <c r="I1288" s="7">
        <f t="shared" si="90"/>
        <v>14.794144556267156</v>
      </c>
      <c r="J1288" s="7">
        <f t="shared" si="90"/>
        <v>18.206770356816101</v>
      </c>
      <c r="K1288" s="7">
        <f t="shared" si="90"/>
        <v>2.9643183897529735</v>
      </c>
      <c r="L1288" s="7">
        <f t="shared" si="90"/>
        <v>7.9322964318389753</v>
      </c>
      <c r="M1288" s="7">
        <f t="shared" si="90"/>
        <v>9.734675205855444</v>
      </c>
      <c r="N1288" s="7">
        <f t="shared" si="90"/>
        <v>4.3366880146386091</v>
      </c>
      <c r="O1288" s="7">
        <f t="shared" si="90"/>
        <v>13.174748398902103</v>
      </c>
      <c r="P1288" s="7">
        <f t="shared" si="90"/>
        <v>30.649588289112533</v>
      </c>
      <c r="Q1288" s="7">
        <f t="shared" si="90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7</v>
      </c>
      <c r="E1289" s="7">
        <f t="shared" ref="E1289:Q1289" si="91">E83/$Q83*100</f>
        <v>11.55979587308631</v>
      </c>
      <c r="F1289" s="7">
        <f t="shared" si="91"/>
        <v>8.7918792988684267</v>
      </c>
      <c r="G1289" s="7">
        <f t="shared" si="91"/>
        <v>5.3527845573552248</v>
      </c>
      <c r="H1289" s="7">
        <f t="shared" si="91"/>
        <v>0.94297759041491003</v>
      </c>
      <c r="I1289" s="7">
        <f t="shared" si="91"/>
        <v>7.6603061903705347</v>
      </c>
      <c r="J1289" s="7">
        <f t="shared" si="91"/>
        <v>8.780785444863545</v>
      </c>
      <c r="K1289" s="7">
        <f t="shared" si="91"/>
        <v>1.3201686265808743</v>
      </c>
      <c r="L1289" s="7">
        <f t="shared" si="91"/>
        <v>3.3226092744619482</v>
      </c>
      <c r="M1289" s="7">
        <f t="shared" si="91"/>
        <v>9.6960284002662522</v>
      </c>
      <c r="N1289" s="7">
        <f t="shared" si="91"/>
        <v>1.8915021078322609</v>
      </c>
      <c r="O1289" s="7">
        <f t="shared" si="91"/>
        <v>8.680940758819613</v>
      </c>
      <c r="P1289" s="7">
        <f t="shared" si="91"/>
        <v>58.287108941646324</v>
      </c>
      <c r="Q1289" s="7">
        <f t="shared" si="91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8</v>
      </c>
      <c r="E1290" s="7">
        <f t="shared" ref="E1290:Q1290" si="92">E84/$Q84*100</f>
        <v>18.089740225662556</v>
      </c>
      <c r="F1290" s="7">
        <f t="shared" si="92"/>
        <v>11.718709000262399</v>
      </c>
      <c r="G1290" s="7">
        <f t="shared" si="92"/>
        <v>4.5342429808449225</v>
      </c>
      <c r="H1290" s="7">
        <f t="shared" si="92"/>
        <v>0.9393859879296772</v>
      </c>
      <c r="I1290" s="7">
        <f t="shared" si="92"/>
        <v>5.5051167672526891</v>
      </c>
      <c r="J1290" s="7">
        <f t="shared" si="92"/>
        <v>5.2689582786670162</v>
      </c>
      <c r="K1290" s="7">
        <f t="shared" si="92"/>
        <v>1.1598005772763054</v>
      </c>
      <c r="L1290" s="7">
        <f t="shared" si="92"/>
        <v>3.285226974547363</v>
      </c>
      <c r="M1290" s="7">
        <f t="shared" si="92"/>
        <v>13.828391498294412</v>
      </c>
      <c r="N1290" s="7">
        <f t="shared" si="92"/>
        <v>1.5376541590133823</v>
      </c>
      <c r="O1290" s="7">
        <f t="shared" si="92"/>
        <v>11.125688795591708</v>
      </c>
      <c r="P1290" s="7">
        <f t="shared" si="92"/>
        <v>54.395171870900029</v>
      </c>
      <c r="Q1290" s="7">
        <f t="shared" si="92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93">E85/$Q85*100</f>
        <v>14.896313674729662</v>
      </c>
      <c r="F1291" s="7">
        <f t="shared" si="93"/>
        <v>10.303912844160397</v>
      </c>
      <c r="G1291" s="7">
        <f t="shared" si="93"/>
        <v>4.9483590863738103</v>
      </c>
      <c r="H1291" s="7">
        <f t="shared" si="93"/>
        <v>0.95191866893185562</v>
      </c>
      <c r="I1291" s="7">
        <f t="shared" si="93"/>
        <v>6.547474584041205</v>
      </c>
      <c r="J1291" s="7">
        <f t="shared" si="93"/>
        <v>6.9897257503438244</v>
      </c>
      <c r="K1291" s="7">
        <f t="shared" si="93"/>
        <v>1.2323706280505891</v>
      </c>
      <c r="L1291" s="7">
        <f t="shared" si="93"/>
        <v>3.3249737076288324</v>
      </c>
      <c r="M1291" s="7">
        <f t="shared" si="93"/>
        <v>11.819432084782784</v>
      </c>
      <c r="N1291" s="7">
        <f t="shared" si="93"/>
        <v>1.7042849823369197</v>
      </c>
      <c r="O1291" s="7">
        <f t="shared" si="93"/>
        <v>9.9533478952619792</v>
      </c>
      <c r="P1291" s="7">
        <f t="shared" si="93"/>
        <v>56.287247525820462</v>
      </c>
      <c r="Q1291" s="7">
        <f t="shared" si="93"/>
        <v>100</v>
      </c>
      <c r="R1291"/>
    </row>
    <row r="1292" spans="1:18" ht="14.25" x14ac:dyDescent="0.45">
      <c r="A1292" s="6">
        <v>76</v>
      </c>
      <c r="B1292" s="4" t="s">
        <v>16</v>
      </c>
      <c r="C1292" s="4" t="s">
        <v>6</v>
      </c>
      <c r="D1292" s="4" t="s">
        <v>7</v>
      </c>
      <c r="E1292" s="7">
        <f t="shared" ref="E1292:Q1292" si="94">E86/$Q86*100</f>
        <v>5.8892815076560655E-2</v>
      </c>
      <c r="F1292" s="7">
        <f t="shared" si="94"/>
        <v>10.129564193168433</v>
      </c>
      <c r="G1292" s="7">
        <f t="shared" si="94"/>
        <v>7.852375343541422E-2</v>
      </c>
      <c r="H1292" s="7">
        <f t="shared" si="94"/>
        <v>0</v>
      </c>
      <c r="I1292" s="7">
        <f t="shared" si="94"/>
        <v>0.29446407538280328</v>
      </c>
      <c r="J1292" s="7">
        <f t="shared" si="94"/>
        <v>0.21594032194738907</v>
      </c>
      <c r="K1292" s="7">
        <f t="shared" si="94"/>
        <v>0.13741656851197487</v>
      </c>
      <c r="L1292" s="7">
        <f t="shared" si="94"/>
        <v>0.19630938358853553</v>
      </c>
      <c r="M1292" s="7">
        <f t="shared" si="94"/>
        <v>3.2979976442873968</v>
      </c>
      <c r="N1292" s="7">
        <f t="shared" si="94"/>
        <v>0</v>
      </c>
      <c r="O1292" s="7">
        <f t="shared" si="94"/>
        <v>6.0463290145268944</v>
      </c>
      <c r="P1292" s="7">
        <f t="shared" si="94"/>
        <v>81.821751079701613</v>
      </c>
      <c r="Q1292" s="7">
        <f t="shared" si="94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8</v>
      </c>
      <c r="E1293" s="7">
        <f t="shared" ref="E1293:Q1293" si="95">E87/$Q87*100</f>
        <v>0</v>
      </c>
      <c r="F1293" s="7">
        <f t="shared" si="95"/>
        <v>7.1428571428571423</v>
      </c>
      <c r="G1293" s="7">
        <f t="shared" si="95"/>
        <v>6.2111801242236024E-2</v>
      </c>
      <c r="H1293" s="7">
        <f t="shared" si="95"/>
        <v>0</v>
      </c>
      <c r="I1293" s="7">
        <f t="shared" si="95"/>
        <v>0.14492753623188406</v>
      </c>
      <c r="J1293" s="7">
        <f t="shared" si="95"/>
        <v>0.2277432712215321</v>
      </c>
      <c r="K1293" s="7">
        <f t="shared" si="95"/>
        <v>0.14492753623188406</v>
      </c>
      <c r="L1293" s="7">
        <f t="shared" si="95"/>
        <v>6.2111801242236024E-2</v>
      </c>
      <c r="M1293" s="7">
        <f t="shared" si="95"/>
        <v>3.3126293995859215</v>
      </c>
      <c r="N1293" s="7">
        <f t="shared" si="95"/>
        <v>0</v>
      </c>
      <c r="O1293" s="7">
        <f t="shared" si="95"/>
        <v>4.0786749482401659</v>
      </c>
      <c r="P1293" s="7">
        <f t="shared" si="95"/>
        <v>86.252587991718428</v>
      </c>
      <c r="Q1293" s="7">
        <f t="shared" si="95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96">E88/$Q88*100</f>
        <v>6.0496067755595892E-2</v>
      </c>
      <c r="F1294" s="7">
        <f t="shared" si="96"/>
        <v>8.7013510788465425</v>
      </c>
      <c r="G1294" s="7">
        <f t="shared" si="96"/>
        <v>0.14115749142972372</v>
      </c>
      <c r="H1294" s="7">
        <f t="shared" si="96"/>
        <v>0</v>
      </c>
      <c r="I1294" s="7">
        <f t="shared" si="96"/>
        <v>0.24198427102238357</v>
      </c>
      <c r="J1294" s="7">
        <f t="shared" si="96"/>
        <v>0.23190159306311756</v>
      </c>
      <c r="K1294" s="7">
        <f t="shared" si="96"/>
        <v>0.1008267795926598</v>
      </c>
      <c r="L1294" s="7">
        <f t="shared" si="96"/>
        <v>0.12099213551119178</v>
      </c>
      <c r="M1294" s="7">
        <f t="shared" si="96"/>
        <v>3.28695301472071</v>
      </c>
      <c r="N1294" s="7">
        <f t="shared" si="96"/>
        <v>0</v>
      </c>
      <c r="O1294" s="7">
        <f t="shared" si="96"/>
        <v>5.1018350473885867</v>
      </c>
      <c r="P1294" s="7">
        <f t="shared" si="96"/>
        <v>84.109699536196814</v>
      </c>
      <c r="Q1294" s="7">
        <f t="shared" si="96"/>
        <v>100</v>
      </c>
      <c r="R1294"/>
    </row>
    <row r="1295" spans="1:18" ht="14.25" x14ac:dyDescent="0.45">
      <c r="A1295" s="6">
        <v>79</v>
      </c>
      <c r="B1295" s="4"/>
      <c r="C1295" s="4" t="s">
        <v>9</v>
      </c>
      <c r="D1295" s="4" t="s">
        <v>7</v>
      </c>
      <c r="E1295" s="7">
        <f t="shared" ref="E1295:Q1295" si="97">E89/$Q89*100</f>
        <v>0.58224163027656484</v>
      </c>
      <c r="F1295" s="7">
        <f t="shared" si="97"/>
        <v>11.317321688500728</v>
      </c>
      <c r="G1295" s="7">
        <f t="shared" si="97"/>
        <v>0.18195050946142649</v>
      </c>
      <c r="H1295" s="7">
        <f t="shared" si="97"/>
        <v>0</v>
      </c>
      <c r="I1295" s="7">
        <f t="shared" si="97"/>
        <v>1.0553129548762736</v>
      </c>
      <c r="J1295" s="7">
        <f t="shared" si="97"/>
        <v>0.29112081513828242</v>
      </c>
      <c r="K1295" s="7">
        <f t="shared" si="97"/>
        <v>0</v>
      </c>
      <c r="L1295" s="7">
        <f t="shared" si="97"/>
        <v>0.14556040756914121</v>
      </c>
      <c r="M1295" s="7">
        <f t="shared" si="97"/>
        <v>10.298398835516739</v>
      </c>
      <c r="N1295" s="7">
        <f t="shared" si="97"/>
        <v>0.14556040756914121</v>
      </c>
      <c r="O1295" s="7">
        <f t="shared" si="97"/>
        <v>6.2954876273653566</v>
      </c>
      <c r="P1295" s="7">
        <f t="shared" si="97"/>
        <v>75.14556040756915</v>
      </c>
      <c r="Q1295" s="7">
        <f t="shared" si="97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8</v>
      </c>
      <c r="E1296" s="7">
        <f t="shared" ref="E1296:Q1296" si="98">E90/$Q90*100</f>
        <v>0.84536808735470226</v>
      </c>
      <c r="F1296" s="7">
        <f t="shared" si="98"/>
        <v>10.707995773159563</v>
      </c>
      <c r="G1296" s="7">
        <f t="shared" si="98"/>
        <v>0.38746037337090528</v>
      </c>
      <c r="H1296" s="7">
        <f t="shared" si="98"/>
        <v>0</v>
      </c>
      <c r="I1296" s="7">
        <f t="shared" si="98"/>
        <v>0.73969707643536453</v>
      </c>
      <c r="J1296" s="7">
        <f t="shared" si="98"/>
        <v>0.35223670306445931</v>
      </c>
      <c r="K1296" s="7">
        <f t="shared" si="98"/>
        <v>0.21134202183867556</v>
      </c>
      <c r="L1296" s="7">
        <f t="shared" si="98"/>
        <v>0.21134202183867556</v>
      </c>
      <c r="M1296" s="7">
        <f t="shared" si="98"/>
        <v>20.887636491722439</v>
      </c>
      <c r="N1296" s="7">
        <f t="shared" si="98"/>
        <v>0</v>
      </c>
      <c r="O1296" s="7">
        <f t="shared" si="98"/>
        <v>7.5378654455794294</v>
      </c>
      <c r="P1296" s="7">
        <f t="shared" si="98"/>
        <v>67.136315604085951</v>
      </c>
      <c r="Q1296" s="7">
        <f t="shared" si="98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99">E91/$Q91*100</f>
        <v>0.76964381600143184</v>
      </c>
      <c r="F1297" s="7">
        <f t="shared" si="99"/>
        <v>10.918202971183105</v>
      </c>
      <c r="G1297" s="7">
        <f t="shared" si="99"/>
        <v>0.28637909432611419</v>
      </c>
      <c r="H1297" s="7">
        <f t="shared" si="99"/>
        <v>0</v>
      </c>
      <c r="I1297" s="7">
        <f t="shared" si="99"/>
        <v>0.89493466976910685</v>
      </c>
      <c r="J1297" s="7">
        <f t="shared" si="99"/>
        <v>0.26848040093073205</v>
      </c>
      <c r="K1297" s="7">
        <f t="shared" si="99"/>
        <v>0.16108824055843923</v>
      </c>
      <c r="L1297" s="7">
        <f t="shared" si="99"/>
        <v>0.32217648111687847</v>
      </c>
      <c r="M1297" s="7">
        <f t="shared" si="99"/>
        <v>15.661356720959372</v>
      </c>
      <c r="N1297" s="7">
        <f t="shared" si="99"/>
        <v>0.16108824055843923</v>
      </c>
      <c r="O1297" s="7">
        <f t="shared" si="99"/>
        <v>6.9267943440128876</v>
      </c>
      <c r="P1297" s="7">
        <f t="shared" si="99"/>
        <v>70.96831931269017</v>
      </c>
      <c r="Q1297" s="7">
        <f t="shared" si="99"/>
        <v>100</v>
      </c>
      <c r="R1297"/>
    </row>
    <row r="1298" spans="1:18" ht="14.25" x14ac:dyDescent="0.45">
      <c r="A1298" s="6">
        <v>82</v>
      </c>
      <c r="B1298" s="4"/>
      <c r="C1298" s="4" t="s">
        <v>10</v>
      </c>
      <c r="D1298" s="4" t="s">
        <v>7</v>
      </c>
      <c r="E1298" s="7">
        <f t="shared" ref="E1298:Q1298" si="100">E92/$Q92*100</f>
        <v>7.2948822095857029</v>
      </c>
      <c r="F1298" s="7">
        <f t="shared" si="100"/>
        <v>9.9350121852152729</v>
      </c>
      <c r="G1298" s="7">
        <f t="shared" si="100"/>
        <v>2.2826969943135662</v>
      </c>
      <c r="H1298" s="7">
        <f t="shared" si="100"/>
        <v>0.12185215272136475</v>
      </c>
      <c r="I1298" s="7">
        <f t="shared" si="100"/>
        <v>5.0284321689683189</v>
      </c>
      <c r="J1298" s="7">
        <f t="shared" si="100"/>
        <v>3.8748984565393987</v>
      </c>
      <c r="K1298" s="7">
        <f t="shared" si="100"/>
        <v>0.82859463850528026</v>
      </c>
      <c r="L1298" s="7">
        <f t="shared" si="100"/>
        <v>1.5597075548334687</v>
      </c>
      <c r="M1298" s="7">
        <f t="shared" si="100"/>
        <v>11.722177091795288</v>
      </c>
      <c r="N1298" s="7">
        <f t="shared" si="100"/>
        <v>0.74735987002437043</v>
      </c>
      <c r="O1298" s="7">
        <f t="shared" si="100"/>
        <v>8.3103168155970764</v>
      </c>
      <c r="P1298" s="7">
        <f t="shared" si="100"/>
        <v>63.574329813160034</v>
      </c>
      <c r="Q1298" s="7">
        <f t="shared" si="100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8</v>
      </c>
      <c r="E1299" s="7">
        <f t="shared" ref="E1299:Q1299" si="101">E93/$Q93*100</f>
        <v>11.63970588235294</v>
      </c>
      <c r="F1299" s="7">
        <f t="shared" si="101"/>
        <v>12.830882352941176</v>
      </c>
      <c r="G1299" s="7">
        <f t="shared" si="101"/>
        <v>3.1176470588235294</v>
      </c>
      <c r="H1299" s="7">
        <f t="shared" si="101"/>
        <v>7.3529411764705885E-2</v>
      </c>
      <c r="I1299" s="7">
        <f t="shared" si="101"/>
        <v>4.2867647058823533</v>
      </c>
      <c r="J1299" s="7">
        <f t="shared" si="101"/>
        <v>1.9632352941176472</v>
      </c>
      <c r="K1299" s="7">
        <f t="shared" si="101"/>
        <v>0.69852941176470595</v>
      </c>
      <c r="L1299" s="7">
        <f t="shared" si="101"/>
        <v>1.8823529411764703</v>
      </c>
      <c r="M1299" s="7">
        <f t="shared" si="101"/>
        <v>18.992647058823529</v>
      </c>
      <c r="N1299" s="7">
        <f t="shared" si="101"/>
        <v>0.80882352941176483</v>
      </c>
      <c r="O1299" s="7">
        <f t="shared" si="101"/>
        <v>11.897058823529411</v>
      </c>
      <c r="P1299" s="7">
        <f t="shared" si="101"/>
        <v>55.838235294117645</v>
      </c>
      <c r="Q1299" s="7">
        <f t="shared" si="101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102">E94/$Q94*100</f>
        <v>9.5715939791586262</v>
      </c>
      <c r="F1300" s="7">
        <f t="shared" si="102"/>
        <v>11.47433423388653</v>
      </c>
      <c r="G1300" s="7">
        <f t="shared" si="102"/>
        <v>2.7286761868004632</v>
      </c>
      <c r="H1300" s="7">
        <f t="shared" si="102"/>
        <v>9.6487842531840992E-2</v>
      </c>
      <c r="I1300" s="7">
        <f t="shared" si="102"/>
        <v>4.6507140100347355</v>
      </c>
      <c r="J1300" s="7">
        <f t="shared" si="102"/>
        <v>2.8830567348514089</v>
      </c>
      <c r="K1300" s="7">
        <f t="shared" si="102"/>
        <v>0.78348128135854889</v>
      </c>
      <c r="L1300" s="7">
        <f t="shared" si="102"/>
        <v>1.7252026244693168</v>
      </c>
      <c r="M1300" s="7">
        <f t="shared" si="102"/>
        <v>15.546121188730218</v>
      </c>
      <c r="N1300" s="7">
        <f t="shared" si="102"/>
        <v>0.75260517174835972</v>
      </c>
      <c r="O1300" s="7">
        <f t="shared" si="102"/>
        <v>10.177537630258588</v>
      </c>
      <c r="P1300" s="7">
        <f t="shared" si="102"/>
        <v>59.517560787340798</v>
      </c>
      <c r="Q1300" s="7">
        <f t="shared" si="102"/>
        <v>100</v>
      </c>
      <c r="R1300"/>
    </row>
    <row r="1301" spans="1:18" ht="14.25" x14ac:dyDescent="0.45">
      <c r="A1301" s="6">
        <v>85</v>
      </c>
      <c r="B1301" s="4"/>
      <c r="C1301" s="4" t="s">
        <v>11</v>
      </c>
      <c r="D1301" s="4" t="s">
        <v>7</v>
      </c>
      <c r="E1301" s="7">
        <f t="shared" ref="E1301:Q1301" si="103">E95/$Q95*100</f>
        <v>26.69468298921981</v>
      </c>
      <c r="F1301" s="7">
        <f t="shared" si="103"/>
        <v>7.8019367805591084</v>
      </c>
      <c r="G1301" s="7">
        <f t="shared" si="103"/>
        <v>13.594006943175591</v>
      </c>
      <c r="H1301" s="7">
        <f t="shared" si="103"/>
        <v>3.0513429563310801</v>
      </c>
      <c r="I1301" s="7">
        <f t="shared" si="103"/>
        <v>18.052256532066508</v>
      </c>
      <c r="J1301" s="7">
        <f t="shared" si="103"/>
        <v>22.839393385711677</v>
      </c>
      <c r="K1301" s="7">
        <f t="shared" si="103"/>
        <v>3.910104147633839</v>
      </c>
      <c r="L1301" s="7">
        <f t="shared" si="103"/>
        <v>8.2039101041476332</v>
      </c>
      <c r="M1301" s="7">
        <f t="shared" si="103"/>
        <v>8.3683537365247584</v>
      </c>
      <c r="N1301" s="7">
        <f t="shared" si="103"/>
        <v>4.9150374566051527</v>
      </c>
      <c r="O1301" s="7">
        <f t="shared" si="103"/>
        <v>12.570802119495706</v>
      </c>
      <c r="P1301" s="7">
        <f t="shared" si="103"/>
        <v>32.212680431207744</v>
      </c>
      <c r="Q1301" s="7">
        <f t="shared" si="103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8</v>
      </c>
      <c r="E1302" s="7">
        <f t="shared" ref="E1302:Q1302" si="104">E96/$Q96*100</f>
        <v>41.683604336043359</v>
      </c>
      <c r="F1302" s="7">
        <f t="shared" si="104"/>
        <v>11.890243902439025</v>
      </c>
      <c r="G1302" s="7">
        <f t="shared" si="104"/>
        <v>9.9085365853658534</v>
      </c>
      <c r="H1302" s="7">
        <f t="shared" si="104"/>
        <v>4.6070460704607044</v>
      </c>
      <c r="I1302" s="7">
        <f t="shared" si="104"/>
        <v>12.042682926829269</v>
      </c>
      <c r="J1302" s="7">
        <f t="shared" si="104"/>
        <v>14.092140921409213</v>
      </c>
      <c r="K1302" s="7">
        <f t="shared" si="104"/>
        <v>3.1504065040650406</v>
      </c>
      <c r="L1302" s="7">
        <f t="shared" si="104"/>
        <v>8.5535230352303522</v>
      </c>
      <c r="M1302" s="7">
        <f t="shared" si="104"/>
        <v>12.110433604336043</v>
      </c>
      <c r="N1302" s="7">
        <f t="shared" si="104"/>
        <v>3.7093495934959351</v>
      </c>
      <c r="O1302" s="7">
        <f t="shared" si="104"/>
        <v>17.225609756097558</v>
      </c>
      <c r="P1302" s="7">
        <f t="shared" si="104"/>
        <v>29.691734417344172</v>
      </c>
      <c r="Q1302" s="7">
        <f t="shared" si="104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105">E97/$Q97*100</f>
        <v>34.503078276165347</v>
      </c>
      <c r="F1303" s="7">
        <f t="shared" si="105"/>
        <v>9.9648197009674586</v>
      </c>
      <c r="G1303" s="7">
        <f t="shared" si="105"/>
        <v>11.688654353562006</v>
      </c>
      <c r="H1303" s="7">
        <f t="shared" si="105"/>
        <v>3.8962181178540014</v>
      </c>
      <c r="I1303" s="7">
        <f t="shared" si="105"/>
        <v>14.881266490765171</v>
      </c>
      <c r="J1303" s="7">
        <f t="shared" si="105"/>
        <v>18.355321020228672</v>
      </c>
      <c r="K1303" s="7">
        <f t="shared" si="105"/>
        <v>3.5268249780123133</v>
      </c>
      <c r="L1303" s="7">
        <f t="shared" si="105"/>
        <v>8.3992963940193501</v>
      </c>
      <c r="M1303" s="7">
        <f t="shared" si="105"/>
        <v>10.29023746701847</v>
      </c>
      <c r="N1303" s="7">
        <f t="shared" si="105"/>
        <v>4.2392260334212839</v>
      </c>
      <c r="O1303" s="7">
        <f t="shared" si="105"/>
        <v>14.986807387862797</v>
      </c>
      <c r="P1303" s="7">
        <f t="shared" si="105"/>
        <v>30.9674582233949</v>
      </c>
      <c r="Q1303" s="7">
        <f t="shared" si="105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7</v>
      </c>
      <c r="E1304" s="7">
        <f t="shared" ref="E1304:Q1304" si="106">E98/$Q98*100</f>
        <v>9.2885298364750408</v>
      </c>
      <c r="F1304" s="7">
        <f t="shared" si="106"/>
        <v>9.6553877375795185</v>
      </c>
      <c r="G1304" s="7">
        <f t="shared" si="106"/>
        <v>4.0393396557780115</v>
      </c>
      <c r="H1304" s="7">
        <f t="shared" si="106"/>
        <v>0.7376185458377239</v>
      </c>
      <c r="I1304" s="7">
        <f t="shared" si="106"/>
        <v>6.4317215002146506</v>
      </c>
      <c r="J1304" s="7">
        <f t="shared" si="106"/>
        <v>6.8141903758342117</v>
      </c>
      <c r="K1304" s="7">
        <f t="shared" si="106"/>
        <v>1.3035163720095226</v>
      </c>
      <c r="L1304" s="7">
        <f t="shared" si="106"/>
        <v>2.5875190258751903</v>
      </c>
      <c r="M1304" s="7">
        <f t="shared" si="106"/>
        <v>9.1792530148694524</v>
      </c>
      <c r="N1304" s="7">
        <f t="shared" si="106"/>
        <v>1.4166959372438825</v>
      </c>
      <c r="O1304" s="7">
        <f t="shared" si="106"/>
        <v>8.554814034266089</v>
      </c>
      <c r="P1304" s="7">
        <f t="shared" si="106"/>
        <v>61.757015181672713</v>
      </c>
      <c r="Q1304" s="7">
        <f t="shared" si="106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8</v>
      </c>
      <c r="E1305" s="7">
        <f t="shared" ref="E1305:Q1305" si="107">E99/$Q99*100</f>
        <v>14.983617420756175</v>
      </c>
      <c r="F1305" s="7">
        <f t="shared" si="107"/>
        <v>11.394175901041859</v>
      </c>
      <c r="G1305" s="7">
        <f t="shared" si="107"/>
        <v>3.7587895298751977</v>
      </c>
      <c r="H1305" s="7">
        <f t="shared" si="107"/>
        <v>1.0529028457828664</v>
      </c>
      <c r="I1305" s="7">
        <f t="shared" si="107"/>
        <v>4.8705960313661967</v>
      </c>
      <c r="J1305" s="7">
        <f t="shared" si="107"/>
        <v>4.126937378051025</v>
      </c>
      <c r="K1305" s="7">
        <f t="shared" si="107"/>
        <v>1.0713102381916577</v>
      </c>
      <c r="L1305" s="7">
        <f t="shared" si="107"/>
        <v>2.834738430953871</v>
      </c>
      <c r="M1305" s="7">
        <f t="shared" si="107"/>
        <v>14.902624894157492</v>
      </c>
      <c r="N1305" s="7">
        <f t="shared" si="107"/>
        <v>1.2185693774619886</v>
      </c>
      <c r="O1305" s="7">
        <f t="shared" si="107"/>
        <v>11.199057541508669</v>
      </c>
      <c r="P1305" s="7">
        <f t="shared" si="107"/>
        <v>56.790487059603137</v>
      </c>
      <c r="Q1305" s="7">
        <f t="shared" si="107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108">E100/$Q100*100</f>
        <v>12.21609744085166</v>
      </c>
      <c r="F1306" s="7">
        <f t="shared" si="108"/>
        <v>10.554829421681726</v>
      </c>
      <c r="G1306" s="7">
        <f t="shared" si="108"/>
        <v>3.8946032467655467</v>
      </c>
      <c r="H1306" s="7">
        <f t="shared" si="108"/>
        <v>0.89598605822962252</v>
      </c>
      <c r="I1306" s="7">
        <f t="shared" si="108"/>
        <v>5.622170445719914</v>
      </c>
      <c r="J1306" s="7">
        <f t="shared" si="108"/>
        <v>5.4441097914417229</v>
      </c>
      <c r="K1306" s="7">
        <f t="shared" si="108"/>
        <v>1.1763368756037962</v>
      </c>
      <c r="L1306" s="7">
        <f t="shared" si="108"/>
        <v>2.7069007974844199</v>
      </c>
      <c r="M1306" s="7">
        <f t="shared" si="108"/>
        <v>12.117595802314789</v>
      </c>
      <c r="N1306" s="7">
        <f t="shared" si="108"/>
        <v>1.3108294974522172</v>
      </c>
      <c r="O1306" s="7">
        <f t="shared" si="108"/>
        <v>9.920251558030726</v>
      </c>
      <c r="P1306" s="7">
        <f t="shared" si="108"/>
        <v>59.190013449262182</v>
      </c>
      <c r="Q1306" s="7">
        <f t="shared" si="108"/>
        <v>100</v>
      </c>
      <c r="R1306"/>
    </row>
    <row r="1307" spans="1:18" ht="14.25" x14ac:dyDescent="0.45">
      <c r="A1307" s="6">
        <v>91</v>
      </c>
      <c r="B1307" s="4" t="s">
        <v>17</v>
      </c>
      <c r="C1307" s="4" t="s">
        <v>6</v>
      </c>
      <c r="D1307" s="4" t="s">
        <v>7</v>
      </c>
      <c r="E1307" s="7">
        <f t="shared" ref="E1307:Q1307" si="109">E101/$Q101*100</f>
        <v>0</v>
      </c>
      <c r="F1307" s="7">
        <f t="shared" si="109"/>
        <v>6.8936877076411953</v>
      </c>
      <c r="G1307" s="7">
        <f t="shared" si="109"/>
        <v>0.20170859041290937</v>
      </c>
      <c r="H1307" s="7">
        <f t="shared" si="109"/>
        <v>0</v>
      </c>
      <c r="I1307" s="7">
        <f t="shared" si="109"/>
        <v>0.14238253440911247</v>
      </c>
      <c r="J1307" s="7">
        <f t="shared" si="109"/>
        <v>0.16611295681063123</v>
      </c>
      <c r="K1307" s="7">
        <f t="shared" si="109"/>
        <v>0.15424774560987184</v>
      </c>
      <c r="L1307" s="7">
        <f t="shared" si="109"/>
        <v>0.10678690080683437</v>
      </c>
      <c r="M1307" s="7">
        <f t="shared" si="109"/>
        <v>1.4950166112956811</v>
      </c>
      <c r="N1307" s="7">
        <f t="shared" si="109"/>
        <v>3.5595633602278118E-2</v>
      </c>
      <c r="O1307" s="7">
        <f t="shared" si="109"/>
        <v>3.9273849074513527</v>
      </c>
      <c r="P1307" s="7">
        <f t="shared" si="109"/>
        <v>88.312766967252017</v>
      </c>
      <c r="Q1307" s="7">
        <f t="shared" si="109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8</v>
      </c>
      <c r="E1308" s="7">
        <f t="shared" ref="E1308:Q1308" si="110">E102/$Q102*100</f>
        <v>8.5480522652338506E-2</v>
      </c>
      <c r="F1308" s="7">
        <f t="shared" si="110"/>
        <v>4.7380632555867628</v>
      </c>
      <c r="G1308" s="7">
        <f t="shared" si="110"/>
        <v>0.19538405177677373</v>
      </c>
      <c r="H1308" s="7">
        <f t="shared" si="110"/>
        <v>0</v>
      </c>
      <c r="I1308" s="7">
        <f t="shared" si="110"/>
        <v>0.17096104530467701</v>
      </c>
      <c r="J1308" s="7">
        <f t="shared" si="110"/>
        <v>0.10990352912443521</v>
      </c>
      <c r="K1308" s="7">
        <f t="shared" si="110"/>
        <v>9.7692025888386866E-2</v>
      </c>
      <c r="L1308" s="7">
        <f t="shared" si="110"/>
        <v>9.7692025888386866E-2</v>
      </c>
      <c r="M1308" s="7">
        <f t="shared" si="110"/>
        <v>1.63634143363048</v>
      </c>
      <c r="N1308" s="7">
        <f t="shared" si="110"/>
        <v>3.6634509708145073E-2</v>
      </c>
      <c r="O1308" s="7">
        <f t="shared" si="110"/>
        <v>3.1383563316644278</v>
      </c>
      <c r="P1308" s="7">
        <f t="shared" si="110"/>
        <v>90.804738063255584</v>
      </c>
      <c r="Q1308" s="7">
        <f t="shared" si="110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111">E103/$Q103*100</f>
        <v>3.0095100517635726E-2</v>
      </c>
      <c r="F1309" s="7">
        <f t="shared" si="111"/>
        <v>5.8565065607319129</v>
      </c>
      <c r="G1309" s="7">
        <f t="shared" si="111"/>
        <v>0.17455158300228724</v>
      </c>
      <c r="H1309" s="7">
        <f t="shared" si="111"/>
        <v>0</v>
      </c>
      <c r="I1309" s="7">
        <f t="shared" si="111"/>
        <v>0.13241844227759722</v>
      </c>
      <c r="J1309" s="7">
        <f t="shared" si="111"/>
        <v>0.15047550258817866</v>
      </c>
      <c r="K1309" s="7">
        <f t="shared" si="111"/>
        <v>9.6304321656434336E-2</v>
      </c>
      <c r="L1309" s="7">
        <f t="shared" si="111"/>
        <v>9.6304321656434336E-2</v>
      </c>
      <c r="M1309" s="7">
        <f t="shared" si="111"/>
        <v>1.5709642470205849</v>
      </c>
      <c r="N1309" s="7">
        <f t="shared" si="111"/>
        <v>2.4076080414108584E-2</v>
      </c>
      <c r="O1309" s="7">
        <f t="shared" si="111"/>
        <v>3.5211267605633805</v>
      </c>
      <c r="P1309" s="7">
        <f t="shared" si="111"/>
        <v>89.538943060069826</v>
      </c>
      <c r="Q1309" s="7">
        <f t="shared" si="111"/>
        <v>100</v>
      </c>
      <c r="R1309"/>
    </row>
    <row r="1310" spans="1:18" ht="14.25" x14ac:dyDescent="0.45">
      <c r="A1310" s="6">
        <v>94</v>
      </c>
      <c r="B1310" s="4"/>
      <c r="C1310" s="4" t="s">
        <v>9</v>
      </c>
      <c r="D1310" s="4" t="s">
        <v>7</v>
      </c>
      <c r="E1310" s="7">
        <f t="shared" ref="E1310:Q1310" si="112">E104/$Q104*100</f>
        <v>0.29935140528854148</v>
      </c>
      <c r="F1310" s="7">
        <f t="shared" si="112"/>
        <v>8.7144520206219855</v>
      </c>
      <c r="G1310" s="7">
        <f t="shared" si="112"/>
        <v>0.13304506901712954</v>
      </c>
      <c r="H1310" s="7">
        <f t="shared" si="112"/>
        <v>0</v>
      </c>
      <c r="I1310" s="7">
        <f t="shared" si="112"/>
        <v>0.44902710793281225</v>
      </c>
      <c r="J1310" s="7">
        <f t="shared" si="112"/>
        <v>0.16630633627141195</v>
      </c>
      <c r="K1310" s="7">
        <f t="shared" si="112"/>
        <v>0.13304506901712954</v>
      </c>
      <c r="L1310" s="7">
        <f t="shared" si="112"/>
        <v>9.9783801762847166E-2</v>
      </c>
      <c r="M1310" s="7">
        <f t="shared" si="112"/>
        <v>6.9017129552635961</v>
      </c>
      <c r="N1310" s="7">
        <f t="shared" si="112"/>
        <v>0</v>
      </c>
      <c r="O1310" s="7">
        <f t="shared" si="112"/>
        <v>5.0557126226509226</v>
      </c>
      <c r="P1310" s="7">
        <f t="shared" si="112"/>
        <v>81.124230833194744</v>
      </c>
      <c r="Q1310" s="7">
        <f t="shared" si="112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8</v>
      </c>
      <c r="E1311" s="7">
        <f t="shared" ref="E1311:Q1311" si="113">E105/$Q105*100</f>
        <v>0.52997076023391809</v>
      </c>
      <c r="F1311" s="7">
        <f t="shared" si="113"/>
        <v>8.1688596491228083</v>
      </c>
      <c r="G1311" s="7">
        <f t="shared" si="113"/>
        <v>0.1644736842105263</v>
      </c>
      <c r="H1311" s="7">
        <f t="shared" si="113"/>
        <v>0</v>
      </c>
      <c r="I1311" s="7">
        <f t="shared" si="113"/>
        <v>0.60307017543859642</v>
      </c>
      <c r="J1311" s="7">
        <f t="shared" si="113"/>
        <v>0.1644736842105263</v>
      </c>
      <c r="K1311" s="7">
        <f t="shared" si="113"/>
        <v>0</v>
      </c>
      <c r="L1311" s="7">
        <f t="shared" si="113"/>
        <v>9.1374269005847941E-2</v>
      </c>
      <c r="M1311" s="7">
        <f t="shared" si="113"/>
        <v>13.998538011695908</v>
      </c>
      <c r="N1311" s="7">
        <f t="shared" si="113"/>
        <v>0</v>
      </c>
      <c r="O1311" s="7">
        <f t="shared" si="113"/>
        <v>6.6154970760233924</v>
      </c>
      <c r="P1311" s="7">
        <f t="shared" si="113"/>
        <v>74.579678362573105</v>
      </c>
      <c r="Q1311" s="7">
        <f t="shared" si="113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114">E106/$Q106*100</f>
        <v>0.41797283176593525</v>
      </c>
      <c r="F1312" s="7">
        <f t="shared" si="114"/>
        <v>8.4465343086032743</v>
      </c>
      <c r="G1312" s="7">
        <f t="shared" si="114"/>
        <v>0.18286311389759666</v>
      </c>
      <c r="H1312" s="7">
        <f t="shared" si="114"/>
        <v>0</v>
      </c>
      <c r="I1312" s="7">
        <f t="shared" si="114"/>
        <v>0.53117380703587602</v>
      </c>
      <c r="J1312" s="7">
        <f t="shared" si="114"/>
        <v>0.18286311389759666</v>
      </c>
      <c r="K1312" s="7">
        <f t="shared" si="114"/>
        <v>7.8369905956112845E-2</v>
      </c>
      <c r="L1312" s="7">
        <f t="shared" si="114"/>
        <v>0.12190874259839776</v>
      </c>
      <c r="M1312" s="7">
        <f t="shared" si="114"/>
        <v>10.301288749564613</v>
      </c>
      <c r="N1312" s="7">
        <f t="shared" si="114"/>
        <v>0</v>
      </c>
      <c r="O1312" s="7">
        <f t="shared" si="114"/>
        <v>5.7993730407523509</v>
      </c>
      <c r="P1312" s="7">
        <f t="shared" si="114"/>
        <v>77.995471960989207</v>
      </c>
      <c r="Q1312" s="7">
        <f t="shared" si="114"/>
        <v>100</v>
      </c>
      <c r="R1312"/>
    </row>
    <row r="1313" spans="1:18" ht="14.25" x14ac:dyDescent="0.45">
      <c r="A1313" s="6">
        <v>97</v>
      </c>
      <c r="B1313" s="4"/>
      <c r="C1313" s="4" t="s">
        <v>10</v>
      </c>
      <c r="D1313" s="4" t="s">
        <v>7</v>
      </c>
      <c r="E1313" s="7">
        <f t="shared" ref="E1313:Q1313" si="115">E107/$Q107*100</f>
        <v>3.933952900839123</v>
      </c>
      <c r="F1313" s="7">
        <f t="shared" si="115"/>
        <v>7.9130199404493364</v>
      </c>
      <c r="G1313" s="7">
        <f t="shared" si="115"/>
        <v>2.3910493548678158</v>
      </c>
      <c r="H1313" s="7">
        <f t="shared" si="115"/>
        <v>5.864838040241812E-2</v>
      </c>
      <c r="I1313" s="7">
        <f t="shared" si="115"/>
        <v>2.9549760895064514</v>
      </c>
      <c r="J1313" s="7">
        <f t="shared" si="115"/>
        <v>2.7429396372823245</v>
      </c>
      <c r="K1313" s="7">
        <f t="shared" si="115"/>
        <v>0.54588107913019945</v>
      </c>
      <c r="L1313" s="7">
        <f t="shared" si="115"/>
        <v>0.66317783993503565</v>
      </c>
      <c r="M1313" s="7">
        <f t="shared" si="115"/>
        <v>7.2453306866371925</v>
      </c>
      <c r="N1313" s="7">
        <f t="shared" si="115"/>
        <v>0.45565280158801774</v>
      </c>
      <c r="O1313" s="7">
        <f t="shared" si="115"/>
        <v>6.5054588107913025</v>
      </c>
      <c r="P1313" s="7">
        <f t="shared" si="115"/>
        <v>72.155553550482722</v>
      </c>
      <c r="Q1313" s="7">
        <f t="shared" si="115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8</v>
      </c>
      <c r="E1314" s="7">
        <f t="shared" ref="E1314:Q1314" si="116">E108/$Q108*100</f>
        <v>6.0725172469116</v>
      </c>
      <c r="F1314" s="7">
        <f t="shared" si="116"/>
        <v>8.7598267287020697</v>
      </c>
      <c r="G1314" s="7">
        <f t="shared" si="116"/>
        <v>3.2448259265201349</v>
      </c>
      <c r="H1314" s="7">
        <f t="shared" si="116"/>
        <v>4.0109096743141344E-2</v>
      </c>
      <c r="I1314" s="7">
        <f t="shared" si="116"/>
        <v>1.8730948179047007</v>
      </c>
      <c r="J1314" s="7">
        <f t="shared" si="116"/>
        <v>1.014760147601476</v>
      </c>
      <c r="K1314" s="7">
        <f t="shared" si="116"/>
        <v>0.5093855286378951</v>
      </c>
      <c r="L1314" s="7">
        <f t="shared" si="116"/>
        <v>0.565538264078293</v>
      </c>
      <c r="M1314" s="7">
        <f t="shared" si="116"/>
        <v>10.059361463179849</v>
      </c>
      <c r="N1314" s="7">
        <f t="shared" si="116"/>
        <v>0.30884004492218836</v>
      </c>
      <c r="O1314" s="7">
        <f t="shared" si="116"/>
        <v>9.1208085993903421</v>
      </c>
      <c r="P1314" s="7">
        <f t="shared" si="116"/>
        <v>68.887373656345261</v>
      </c>
      <c r="Q1314" s="7">
        <f t="shared" si="116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117">E109/$Q109*100</f>
        <v>5.0638017792309817</v>
      </c>
      <c r="F1315" s="7">
        <f t="shared" si="117"/>
        <v>8.3653580755430053</v>
      </c>
      <c r="G1315" s="7">
        <f t="shared" si="117"/>
        <v>2.8365782713008771</v>
      </c>
      <c r="H1315" s="7">
        <f t="shared" si="117"/>
        <v>6.1572432535722629E-2</v>
      </c>
      <c r="I1315" s="7">
        <f t="shared" si="117"/>
        <v>2.377969808276184</v>
      </c>
      <c r="J1315" s="7">
        <f t="shared" si="117"/>
        <v>1.8323106647699527</v>
      </c>
      <c r="K1315" s="7">
        <f t="shared" si="117"/>
        <v>0.51805770823159736</v>
      </c>
      <c r="L1315" s="7">
        <f t="shared" si="117"/>
        <v>0.61360113802840821</v>
      </c>
      <c r="M1315" s="7">
        <f t="shared" si="117"/>
        <v>8.73479267075734</v>
      </c>
      <c r="N1315" s="7">
        <f t="shared" si="117"/>
        <v>0.3758041572007898</v>
      </c>
      <c r="O1315" s="7">
        <f t="shared" si="117"/>
        <v>7.8812713645724966</v>
      </c>
      <c r="P1315" s="7">
        <f t="shared" si="117"/>
        <v>70.428246884222588</v>
      </c>
      <c r="Q1315" s="7">
        <f t="shared" si="117"/>
        <v>100</v>
      </c>
      <c r="R1315"/>
    </row>
    <row r="1316" spans="1:18" ht="14.25" x14ac:dyDescent="0.45">
      <c r="A1316" s="6">
        <v>100</v>
      </c>
      <c r="B1316" s="4"/>
      <c r="C1316" s="4" t="s">
        <v>11</v>
      </c>
      <c r="D1316" s="4" t="s">
        <v>7</v>
      </c>
      <c r="E1316" s="7">
        <f t="shared" ref="E1316:Q1316" si="118">E110/$Q110*100</f>
        <v>19.36028832075684</v>
      </c>
      <c r="F1316" s="7">
        <f t="shared" si="118"/>
        <v>6.5773172654578218</v>
      </c>
      <c r="G1316" s="7">
        <f t="shared" si="118"/>
        <v>14.078161955175133</v>
      </c>
      <c r="H1316" s="7">
        <f t="shared" si="118"/>
        <v>3.5702218718324139</v>
      </c>
      <c r="I1316" s="7">
        <f t="shared" si="118"/>
        <v>11.656718098885008</v>
      </c>
      <c r="J1316" s="7">
        <f t="shared" si="118"/>
        <v>21.139767991890977</v>
      </c>
      <c r="K1316" s="7">
        <f t="shared" si="118"/>
        <v>2.8832075684198673</v>
      </c>
      <c r="L1316" s="7">
        <f t="shared" si="118"/>
        <v>4.414911589142922</v>
      </c>
      <c r="M1316" s="7">
        <f t="shared" si="118"/>
        <v>5.5411645455569323</v>
      </c>
      <c r="N1316" s="7">
        <f t="shared" si="118"/>
        <v>4.0319855839621583</v>
      </c>
      <c r="O1316" s="7">
        <f t="shared" si="118"/>
        <v>12.354994931861697</v>
      </c>
      <c r="P1316" s="7">
        <f t="shared" si="118"/>
        <v>38.123662574614258</v>
      </c>
      <c r="Q1316" s="7">
        <f t="shared" si="118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8</v>
      </c>
      <c r="E1317" s="7">
        <f t="shared" ref="E1317:Q1317" si="119">E111/$Q111*100</f>
        <v>33.273846702953513</v>
      </c>
      <c r="F1317" s="7">
        <f t="shared" si="119"/>
        <v>9.9848309092531444</v>
      </c>
      <c r="G1317" s="7">
        <f t="shared" si="119"/>
        <v>10.609440528241278</v>
      </c>
      <c r="H1317" s="7">
        <f t="shared" si="119"/>
        <v>5.9516373695012046</v>
      </c>
      <c r="I1317" s="7">
        <f t="shared" si="119"/>
        <v>7.6470063353261359</v>
      </c>
      <c r="J1317" s="7">
        <f t="shared" si="119"/>
        <v>12.429731417863835</v>
      </c>
      <c r="K1317" s="7">
        <f t="shared" si="119"/>
        <v>2.3556705630409565</v>
      </c>
      <c r="L1317" s="7">
        <f t="shared" si="119"/>
        <v>5.3002587668421519</v>
      </c>
      <c r="M1317" s="7">
        <f t="shared" si="119"/>
        <v>9.0746854644418669</v>
      </c>
      <c r="N1317" s="7">
        <f t="shared" si="119"/>
        <v>2.9267422146872493</v>
      </c>
      <c r="O1317" s="7">
        <f t="shared" si="119"/>
        <v>15.927545284197375</v>
      </c>
      <c r="P1317" s="7">
        <f t="shared" si="119"/>
        <v>34.951369679664495</v>
      </c>
      <c r="Q1317" s="7">
        <f t="shared" si="119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20">E112/$Q112*100</f>
        <v>27.155515730784547</v>
      </c>
      <c r="F1318" s="7">
        <f t="shared" si="120"/>
        <v>8.5125448028673834</v>
      </c>
      <c r="G1318" s="7">
        <f t="shared" si="120"/>
        <v>12.191358024691358</v>
      </c>
      <c r="H1318" s="7">
        <f t="shared" si="120"/>
        <v>4.893468737554759</v>
      </c>
      <c r="I1318" s="7">
        <f t="shared" si="120"/>
        <v>9.433492632417364</v>
      </c>
      <c r="J1318" s="7">
        <f t="shared" si="120"/>
        <v>16.303265631222622</v>
      </c>
      <c r="K1318" s="7">
        <f t="shared" si="120"/>
        <v>2.5985663082437274</v>
      </c>
      <c r="L1318" s="7">
        <f t="shared" si="120"/>
        <v>4.9283154121863797</v>
      </c>
      <c r="M1318" s="7">
        <f t="shared" si="120"/>
        <v>7.5169255276782154</v>
      </c>
      <c r="N1318" s="7">
        <f t="shared" si="120"/>
        <v>3.4000398247710075</v>
      </c>
      <c r="O1318" s="7">
        <f t="shared" si="120"/>
        <v>14.361808044603745</v>
      </c>
      <c r="P1318" s="7">
        <f t="shared" si="120"/>
        <v>36.330147351652734</v>
      </c>
      <c r="Q1318" s="7">
        <f t="shared" si="120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7</v>
      </c>
      <c r="E1319" s="7">
        <f t="shared" ref="E1319:Q1319" si="121">E113/$Q113*100</f>
        <v>5.7320639387876255</v>
      </c>
      <c r="F1319" s="7">
        <f t="shared" si="121"/>
        <v>7.5789890283854797</v>
      </c>
      <c r="G1319" s="7">
        <f t="shared" si="121"/>
        <v>3.9752863833249052</v>
      </c>
      <c r="H1319" s="7">
        <f t="shared" si="121"/>
        <v>0.73437259514962283</v>
      </c>
      <c r="I1319" s="7">
        <f t="shared" si="121"/>
        <v>3.8037861964336757</v>
      </c>
      <c r="J1319" s="7">
        <f t="shared" si="121"/>
        <v>5.5209867856907273</v>
      </c>
      <c r="K1319" s="7">
        <f t="shared" si="121"/>
        <v>0.84870605307710911</v>
      </c>
      <c r="L1319" s="7">
        <f t="shared" si="121"/>
        <v>1.2202897913414394</v>
      </c>
      <c r="M1319" s="7">
        <f t="shared" si="121"/>
        <v>5.8156153118884806</v>
      </c>
      <c r="N1319" s="7">
        <f t="shared" si="121"/>
        <v>1.0158087992788196</v>
      </c>
      <c r="O1319" s="7">
        <f t="shared" si="121"/>
        <v>6.9589498911633436</v>
      </c>
      <c r="P1319" s="7">
        <f t="shared" si="121"/>
        <v>69.686242606802836</v>
      </c>
      <c r="Q1319" s="7">
        <f t="shared" si="121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8</v>
      </c>
      <c r="E1320" s="7">
        <f t="shared" ref="E1320:Q1320" si="122">E114/$Q114*100</f>
        <v>10.608311584019273</v>
      </c>
      <c r="F1320" s="7">
        <f t="shared" si="122"/>
        <v>8.3196145352338888</v>
      </c>
      <c r="G1320" s="7">
        <f t="shared" si="122"/>
        <v>4.0674563340694645</v>
      </c>
      <c r="H1320" s="7">
        <f t="shared" si="122"/>
        <v>1.3651877133105803</v>
      </c>
      <c r="I1320" s="7">
        <f t="shared" si="122"/>
        <v>2.7444288295522989</v>
      </c>
      <c r="J1320" s="7">
        <f t="shared" si="122"/>
        <v>3.3527404135715719</v>
      </c>
      <c r="K1320" s="7">
        <f t="shared" si="122"/>
        <v>0.81108211202569769</v>
      </c>
      <c r="L1320" s="7">
        <f t="shared" si="122"/>
        <v>1.5037141136318009</v>
      </c>
      <c r="M1320" s="7">
        <f t="shared" si="122"/>
        <v>8.8837582814695857</v>
      </c>
      <c r="N1320" s="7">
        <f t="shared" si="122"/>
        <v>0.8191126279863481</v>
      </c>
      <c r="O1320" s="7">
        <f t="shared" si="122"/>
        <v>9.3936960449708895</v>
      </c>
      <c r="P1320" s="7">
        <f t="shared" si="122"/>
        <v>65.464766111222644</v>
      </c>
      <c r="Q1320" s="7">
        <f t="shared" si="122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23">E115/$Q115*100</f>
        <v>8.2767522641172828</v>
      </c>
      <c r="F1321" s="7">
        <f t="shared" si="123"/>
        <v>7.9650754006149587</v>
      </c>
      <c r="G1321" s="7">
        <f t="shared" si="123"/>
        <v>4.0224155481629955</v>
      </c>
      <c r="H1321" s="7">
        <f t="shared" si="123"/>
        <v>1.0641088875129867</v>
      </c>
      <c r="I1321" s="7">
        <f t="shared" si="123"/>
        <v>3.2531928513710633</v>
      </c>
      <c r="J1321" s="7">
        <f t="shared" si="123"/>
        <v>4.38446443000913</v>
      </c>
      <c r="K1321" s="7">
        <f t="shared" si="123"/>
        <v>0.83113830267286526</v>
      </c>
      <c r="L1321" s="7">
        <f t="shared" si="123"/>
        <v>1.3736869169176522</v>
      </c>
      <c r="M1321" s="7">
        <f t="shared" si="123"/>
        <v>7.4235762034190005</v>
      </c>
      <c r="N1321" s="7">
        <f t="shared" si="123"/>
        <v>0.9066963301885802</v>
      </c>
      <c r="O1321" s="7">
        <f t="shared" si="123"/>
        <v>8.2368744162617666</v>
      </c>
      <c r="P1321" s="7">
        <f t="shared" si="123"/>
        <v>67.478565656777661</v>
      </c>
      <c r="Q1321" s="7">
        <f t="shared" si="123"/>
        <v>100</v>
      </c>
      <c r="R1321"/>
    </row>
    <row r="1322" spans="1:18" ht="14.25" x14ac:dyDescent="0.45">
      <c r="A1322" s="6">
        <v>106</v>
      </c>
      <c r="B1322" s="4" t="s">
        <v>18</v>
      </c>
      <c r="C1322" s="4" t="s">
        <v>6</v>
      </c>
      <c r="D1322" s="4" t="s">
        <v>7</v>
      </c>
      <c r="E1322" s="7">
        <f t="shared" ref="E1322:Q1322" si="124">E116/$Q116*100</f>
        <v>0</v>
      </c>
      <c r="F1322" s="7">
        <f t="shared" si="124"/>
        <v>10.337078651685392</v>
      </c>
      <c r="G1322" s="7">
        <f t="shared" si="124"/>
        <v>0</v>
      </c>
      <c r="H1322" s="7">
        <f t="shared" si="124"/>
        <v>0</v>
      </c>
      <c r="I1322" s="7">
        <f t="shared" si="124"/>
        <v>0</v>
      </c>
      <c r="J1322" s="7">
        <f t="shared" si="124"/>
        <v>0.44943820224719105</v>
      </c>
      <c r="K1322" s="7">
        <f t="shared" si="124"/>
        <v>0</v>
      </c>
      <c r="L1322" s="7">
        <f t="shared" si="124"/>
        <v>0</v>
      </c>
      <c r="M1322" s="7">
        <f t="shared" si="124"/>
        <v>3.1460674157303372</v>
      </c>
      <c r="N1322" s="7">
        <f t="shared" si="124"/>
        <v>0</v>
      </c>
      <c r="O1322" s="7">
        <f t="shared" si="124"/>
        <v>5.9550561797752808</v>
      </c>
      <c r="P1322" s="7">
        <f t="shared" si="124"/>
        <v>82.471910112359552</v>
      </c>
      <c r="Q1322" s="7">
        <f t="shared" si="124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8</v>
      </c>
      <c r="E1323" s="7">
        <f t="shared" ref="E1323:Q1323" si="125">E117/$Q117*100</f>
        <v>0</v>
      </c>
      <c r="F1323" s="7">
        <f t="shared" si="125"/>
        <v>8.9265536723163841</v>
      </c>
      <c r="G1323" s="7">
        <f t="shared" si="125"/>
        <v>0</v>
      </c>
      <c r="H1323" s="7">
        <f t="shared" si="125"/>
        <v>0</v>
      </c>
      <c r="I1323" s="7">
        <f t="shared" si="125"/>
        <v>0</v>
      </c>
      <c r="J1323" s="7">
        <f t="shared" si="125"/>
        <v>0</v>
      </c>
      <c r="K1323" s="7">
        <f t="shared" si="125"/>
        <v>0.79096045197740106</v>
      </c>
      <c r="L1323" s="7">
        <f t="shared" si="125"/>
        <v>0</v>
      </c>
      <c r="M1323" s="7">
        <f t="shared" si="125"/>
        <v>2.1468926553672314</v>
      </c>
      <c r="N1323" s="7">
        <f t="shared" si="125"/>
        <v>0</v>
      </c>
      <c r="O1323" s="7">
        <f t="shared" si="125"/>
        <v>3.3898305084745761</v>
      </c>
      <c r="P1323" s="7">
        <f t="shared" si="125"/>
        <v>86.89265536723164</v>
      </c>
      <c r="Q1323" s="7">
        <f t="shared" si="125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26">E118/$Q118*100</f>
        <v>0</v>
      </c>
      <c r="F1324" s="7">
        <f t="shared" si="126"/>
        <v>9.6446700507614214</v>
      </c>
      <c r="G1324" s="7">
        <f t="shared" si="126"/>
        <v>0</v>
      </c>
      <c r="H1324" s="7">
        <f t="shared" si="126"/>
        <v>0</v>
      </c>
      <c r="I1324" s="7">
        <f t="shared" si="126"/>
        <v>0.22560631697687539</v>
      </c>
      <c r="J1324" s="7">
        <f t="shared" si="126"/>
        <v>0.22560631697687539</v>
      </c>
      <c r="K1324" s="7">
        <f t="shared" si="126"/>
        <v>0.22560631697687539</v>
      </c>
      <c r="L1324" s="7">
        <f t="shared" si="126"/>
        <v>0.16920473773265651</v>
      </c>
      <c r="M1324" s="7">
        <f t="shared" si="126"/>
        <v>2.3124647490129724</v>
      </c>
      <c r="N1324" s="7">
        <f t="shared" si="126"/>
        <v>0</v>
      </c>
      <c r="O1324" s="7">
        <f t="shared" si="126"/>
        <v>4.4557247602932888</v>
      </c>
      <c r="P1324" s="7">
        <f t="shared" si="126"/>
        <v>84.489565707839816</v>
      </c>
      <c r="Q1324" s="7">
        <f t="shared" si="126"/>
        <v>100</v>
      </c>
      <c r="R1324"/>
    </row>
    <row r="1325" spans="1:18" ht="14.25" x14ac:dyDescent="0.45">
      <c r="A1325" s="6">
        <v>109</v>
      </c>
      <c r="B1325" s="4"/>
      <c r="C1325" s="4" t="s">
        <v>9</v>
      </c>
      <c r="D1325" s="4" t="s">
        <v>7</v>
      </c>
      <c r="E1325" s="7">
        <f t="shared" ref="E1325:Q1325" si="127">E119/$Q119*100</f>
        <v>0.64</v>
      </c>
      <c r="F1325" s="7">
        <f t="shared" si="127"/>
        <v>13.120000000000001</v>
      </c>
      <c r="G1325" s="7">
        <f t="shared" si="127"/>
        <v>0</v>
      </c>
      <c r="H1325" s="7">
        <f t="shared" si="127"/>
        <v>0</v>
      </c>
      <c r="I1325" s="7">
        <f t="shared" si="127"/>
        <v>0</v>
      </c>
      <c r="J1325" s="7">
        <f t="shared" si="127"/>
        <v>0</v>
      </c>
      <c r="K1325" s="7">
        <f t="shared" si="127"/>
        <v>0</v>
      </c>
      <c r="L1325" s="7">
        <f t="shared" si="127"/>
        <v>0</v>
      </c>
      <c r="M1325" s="7">
        <f t="shared" si="127"/>
        <v>12.8</v>
      </c>
      <c r="N1325" s="7">
        <f t="shared" si="127"/>
        <v>0</v>
      </c>
      <c r="O1325" s="7">
        <f t="shared" si="127"/>
        <v>4.32</v>
      </c>
      <c r="P1325" s="7">
        <f t="shared" si="127"/>
        <v>72.960000000000008</v>
      </c>
      <c r="Q1325" s="7">
        <f t="shared" si="127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8</v>
      </c>
      <c r="E1326" s="7">
        <f t="shared" ref="E1326:Q1326" si="128">E120/$Q120*100</f>
        <v>0.70422535211267612</v>
      </c>
      <c r="F1326" s="7">
        <f t="shared" si="128"/>
        <v>11.795774647887324</v>
      </c>
      <c r="G1326" s="7">
        <f t="shared" si="128"/>
        <v>0</v>
      </c>
      <c r="H1326" s="7">
        <f t="shared" si="128"/>
        <v>0</v>
      </c>
      <c r="I1326" s="7">
        <f t="shared" si="128"/>
        <v>1.056338028169014</v>
      </c>
      <c r="J1326" s="7">
        <f t="shared" si="128"/>
        <v>0</v>
      </c>
      <c r="K1326" s="7">
        <f t="shared" si="128"/>
        <v>0</v>
      </c>
      <c r="L1326" s="7">
        <f t="shared" si="128"/>
        <v>0</v>
      </c>
      <c r="M1326" s="7">
        <f t="shared" si="128"/>
        <v>22.183098591549296</v>
      </c>
      <c r="N1326" s="7">
        <f t="shared" si="128"/>
        <v>0</v>
      </c>
      <c r="O1326" s="7">
        <f t="shared" si="128"/>
        <v>5.8098591549295771</v>
      </c>
      <c r="P1326" s="7">
        <f t="shared" si="128"/>
        <v>66.373239436619713</v>
      </c>
      <c r="Q1326" s="7">
        <f t="shared" si="128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29">E121/$Q121*100</f>
        <v>0.92127303182579567</v>
      </c>
      <c r="F1327" s="7">
        <f t="shared" si="129"/>
        <v>12.562814070351758</v>
      </c>
      <c r="G1327" s="7">
        <f t="shared" si="129"/>
        <v>0.25125628140703515</v>
      </c>
      <c r="H1327" s="7">
        <f t="shared" si="129"/>
        <v>0</v>
      </c>
      <c r="I1327" s="7">
        <f t="shared" si="129"/>
        <v>0.41876046901172526</v>
      </c>
      <c r="J1327" s="7">
        <f t="shared" si="129"/>
        <v>0.41876046901172526</v>
      </c>
      <c r="K1327" s="7">
        <f t="shared" si="129"/>
        <v>0.33500837520938026</v>
      </c>
      <c r="L1327" s="7">
        <f t="shared" si="129"/>
        <v>0.41876046901172526</v>
      </c>
      <c r="M1327" s="7">
        <f t="shared" si="129"/>
        <v>16.750418760469014</v>
      </c>
      <c r="N1327" s="7">
        <f t="shared" si="129"/>
        <v>0</v>
      </c>
      <c r="O1327" s="7">
        <f t="shared" si="129"/>
        <v>5.1088777219430481</v>
      </c>
      <c r="P1327" s="7">
        <f t="shared" si="129"/>
        <v>70.184254606365158</v>
      </c>
      <c r="Q1327" s="7">
        <f t="shared" si="129"/>
        <v>100</v>
      </c>
      <c r="R1327"/>
    </row>
    <row r="1328" spans="1:18" ht="14.25" x14ac:dyDescent="0.45">
      <c r="A1328" s="6">
        <v>112</v>
      </c>
      <c r="B1328" s="4"/>
      <c r="C1328" s="4" t="s">
        <v>10</v>
      </c>
      <c r="D1328" s="4" t="s">
        <v>7</v>
      </c>
      <c r="E1328" s="7">
        <f t="shared" ref="E1328:Q1328" si="130">E122/$Q122*100</f>
        <v>8.3648881239242687</v>
      </c>
      <c r="F1328" s="7">
        <f t="shared" si="130"/>
        <v>10.981067125645438</v>
      </c>
      <c r="G1328" s="7">
        <f t="shared" si="130"/>
        <v>2.3407917383820998</v>
      </c>
      <c r="H1328" s="7">
        <f t="shared" si="130"/>
        <v>0.20654044750430289</v>
      </c>
      <c r="I1328" s="7">
        <f t="shared" si="130"/>
        <v>6.5404475043029269</v>
      </c>
      <c r="J1328" s="7">
        <f t="shared" si="130"/>
        <v>4.9225473321858866</v>
      </c>
      <c r="K1328" s="7">
        <f t="shared" si="130"/>
        <v>0.99827882960413095</v>
      </c>
      <c r="L1328" s="7">
        <f t="shared" si="130"/>
        <v>2.6850258175559381</v>
      </c>
      <c r="M1328" s="7">
        <f t="shared" si="130"/>
        <v>13.975903614457833</v>
      </c>
      <c r="N1328" s="7">
        <f t="shared" si="130"/>
        <v>0.89500860585197928</v>
      </c>
      <c r="O1328" s="7">
        <f t="shared" si="130"/>
        <v>8.6402753872633387</v>
      </c>
      <c r="P1328" s="7">
        <f t="shared" si="130"/>
        <v>60.413080895008605</v>
      </c>
      <c r="Q1328" s="7">
        <f t="shared" si="130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8</v>
      </c>
      <c r="E1329" s="7">
        <f t="shared" ref="E1329:Q1329" si="131">E123/$Q123*100</f>
        <v>13.231154207069126</v>
      </c>
      <c r="F1329" s="7">
        <f t="shared" si="131"/>
        <v>16.202690021895528</v>
      </c>
      <c r="G1329" s="7">
        <f t="shared" si="131"/>
        <v>3.2530497341257432</v>
      </c>
      <c r="H1329" s="7">
        <f t="shared" si="131"/>
        <v>9.383797309978105E-2</v>
      </c>
      <c r="I1329" s="7">
        <f t="shared" si="131"/>
        <v>5.0985298717547698</v>
      </c>
      <c r="J1329" s="7">
        <f t="shared" si="131"/>
        <v>2.6587425711604631</v>
      </c>
      <c r="K1329" s="7">
        <f t="shared" si="131"/>
        <v>1.094776352830779</v>
      </c>
      <c r="L1329" s="7">
        <f t="shared" si="131"/>
        <v>2.6274632467938694</v>
      </c>
      <c r="M1329" s="7">
        <f t="shared" si="131"/>
        <v>20.394119487019079</v>
      </c>
      <c r="N1329" s="7">
        <f t="shared" si="131"/>
        <v>1.1886143259305599</v>
      </c>
      <c r="O1329" s="7">
        <f t="shared" si="131"/>
        <v>12.543009071004066</v>
      </c>
      <c r="P1329" s="7">
        <f t="shared" si="131"/>
        <v>52.987175477009693</v>
      </c>
      <c r="Q1329" s="7">
        <f t="shared" si="131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32">E124/$Q124*100</f>
        <v>10.859950859950859</v>
      </c>
      <c r="F1330" s="7">
        <f t="shared" si="132"/>
        <v>13.660933660933662</v>
      </c>
      <c r="G1330" s="7">
        <f t="shared" si="132"/>
        <v>2.8501228501228502</v>
      </c>
      <c r="H1330" s="7">
        <f t="shared" si="132"/>
        <v>0.18018018018018017</v>
      </c>
      <c r="I1330" s="7">
        <f t="shared" si="132"/>
        <v>5.7493857493857492</v>
      </c>
      <c r="J1330" s="7">
        <f t="shared" si="132"/>
        <v>3.8001638001638001</v>
      </c>
      <c r="K1330" s="7">
        <f t="shared" si="132"/>
        <v>0.99918099918099923</v>
      </c>
      <c r="L1330" s="7">
        <f t="shared" si="132"/>
        <v>2.7354627354627357</v>
      </c>
      <c r="M1330" s="7">
        <f t="shared" si="132"/>
        <v>17.248157248157248</v>
      </c>
      <c r="N1330" s="7">
        <f t="shared" si="132"/>
        <v>0.95004095004095002</v>
      </c>
      <c r="O1330" s="7">
        <f t="shared" si="132"/>
        <v>10.745290745290745</v>
      </c>
      <c r="P1330" s="7">
        <f t="shared" si="132"/>
        <v>56.511056511056509</v>
      </c>
      <c r="Q1330" s="7">
        <f t="shared" si="132"/>
        <v>100</v>
      </c>
      <c r="R1330"/>
    </row>
    <row r="1331" spans="1:18" ht="14.25" x14ac:dyDescent="0.45">
      <c r="A1331" s="6">
        <v>115</v>
      </c>
      <c r="B1331" s="4"/>
      <c r="C1331" s="4" t="s">
        <v>11</v>
      </c>
      <c r="D1331" s="4" t="s">
        <v>7</v>
      </c>
      <c r="E1331" s="7">
        <f t="shared" ref="E1331:Q1331" si="133">E125/$Q125*100</f>
        <v>27.445652173913043</v>
      </c>
      <c r="F1331" s="7">
        <f t="shared" si="133"/>
        <v>7.8804347826086962</v>
      </c>
      <c r="G1331" s="7">
        <f t="shared" si="133"/>
        <v>12.173913043478262</v>
      </c>
      <c r="H1331" s="7">
        <f t="shared" si="133"/>
        <v>3.4782608695652173</v>
      </c>
      <c r="I1331" s="7">
        <f t="shared" si="133"/>
        <v>18.532608695652176</v>
      </c>
      <c r="J1331" s="7">
        <f t="shared" si="133"/>
        <v>22.717391304347824</v>
      </c>
      <c r="K1331" s="7">
        <f t="shared" si="133"/>
        <v>4.7826086956521738</v>
      </c>
      <c r="L1331" s="7">
        <f t="shared" si="133"/>
        <v>8.75</v>
      </c>
      <c r="M1331" s="7">
        <f t="shared" si="133"/>
        <v>8.858695652173914</v>
      </c>
      <c r="N1331" s="7">
        <f t="shared" si="133"/>
        <v>5.8152173913043477</v>
      </c>
      <c r="O1331" s="7">
        <f t="shared" si="133"/>
        <v>10.163043478260869</v>
      </c>
      <c r="P1331" s="7">
        <f t="shared" si="133"/>
        <v>31.413043478260871</v>
      </c>
      <c r="Q1331" s="7">
        <f t="shared" si="133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8</v>
      </c>
      <c r="E1332" s="7">
        <f t="shared" ref="E1332:Q1332" si="134">E126/$Q126*100</f>
        <v>39.222440944881889</v>
      </c>
      <c r="F1332" s="7">
        <f t="shared" si="134"/>
        <v>13.582677165354331</v>
      </c>
      <c r="G1332" s="7">
        <f t="shared" si="134"/>
        <v>10.236220472440944</v>
      </c>
      <c r="H1332" s="7">
        <f t="shared" si="134"/>
        <v>4.2322834645669296</v>
      </c>
      <c r="I1332" s="7">
        <f t="shared" si="134"/>
        <v>13.139763779527557</v>
      </c>
      <c r="J1332" s="7">
        <f t="shared" si="134"/>
        <v>14.37007874015748</v>
      </c>
      <c r="K1332" s="7">
        <f t="shared" si="134"/>
        <v>3.5925196850393699</v>
      </c>
      <c r="L1332" s="7">
        <f t="shared" si="134"/>
        <v>9.1043307086614185</v>
      </c>
      <c r="M1332" s="7">
        <f t="shared" si="134"/>
        <v>9.1535433070866148</v>
      </c>
      <c r="N1332" s="7">
        <f t="shared" si="134"/>
        <v>3.8385826771653546</v>
      </c>
      <c r="O1332" s="7">
        <f t="shared" si="134"/>
        <v>14.124015748031496</v>
      </c>
      <c r="P1332" s="7">
        <f t="shared" si="134"/>
        <v>29.7244094488189</v>
      </c>
      <c r="Q1332" s="7">
        <f t="shared" si="134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35">E127/$Q127*100</f>
        <v>33.703225806451613</v>
      </c>
      <c r="F1333" s="7">
        <f t="shared" si="135"/>
        <v>10.916129032258064</v>
      </c>
      <c r="G1333" s="7">
        <f t="shared" si="135"/>
        <v>11.200000000000001</v>
      </c>
      <c r="H1333" s="7">
        <f t="shared" si="135"/>
        <v>3.8967741935483873</v>
      </c>
      <c r="I1333" s="7">
        <f t="shared" si="135"/>
        <v>15.716129032258063</v>
      </c>
      <c r="J1333" s="7">
        <f t="shared" si="135"/>
        <v>18.322580645161292</v>
      </c>
      <c r="K1333" s="7">
        <f t="shared" si="135"/>
        <v>4.0516129032258066</v>
      </c>
      <c r="L1333" s="7">
        <f t="shared" si="135"/>
        <v>9.0322580645161281</v>
      </c>
      <c r="M1333" s="7">
        <f t="shared" si="135"/>
        <v>9.1354838709677431</v>
      </c>
      <c r="N1333" s="7">
        <f t="shared" si="135"/>
        <v>4.6709677419354838</v>
      </c>
      <c r="O1333" s="7">
        <f t="shared" si="135"/>
        <v>12.30967741935484</v>
      </c>
      <c r="P1333" s="7">
        <f t="shared" si="135"/>
        <v>30.58064516129032</v>
      </c>
      <c r="Q1333" s="7">
        <f t="shared" si="135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7</v>
      </c>
      <c r="E1334" s="7">
        <f t="shared" ref="E1334:Q1334" si="136">E128/$Q128*100</f>
        <v>11.953399297797638</v>
      </c>
      <c r="F1334" s="7">
        <f t="shared" si="136"/>
        <v>10.261729971273539</v>
      </c>
      <c r="G1334" s="7">
        <f t="shared" si="136"/>
        <v>4.6919885094158955</v>
      </c>
      <c r="H1334" s="7">
        <f t="shared" si="136"/>
        <v>1.1171401212894989</v>
      </c>
      <c r="I1334" s="7">
        <f t="shared" si="136"/>
        <v>8.4743057772103416</v>
      </c>
      <c r="J1334" s="7">
        <f t="shared" si="136"/>
        <v>9.0647941270347907</v>
      </c>
      <c r="K1334" s="7">
        <f t="shared" si="136"/>
        <v>1.8193424832428984</v>
      </c>
      <c r="L1334" s="7">
        <f t="shared" si="136"/>
        <v>3.9259495691030959</v>
      </c>
      <c r="M1334" s="7">
        <f t="shared" si="136"/>
        <v>10.77242259814874</v>
      </c>
      <c r="N1334" s="7">
        <f t="shared" si="136"/>
        <v>1.9948930737312478</v>
      </c>
      <c r="O1334" s="7">
        <f t="shared" si="136"/>
        <v>8.4423874880306418</v>
      </c>
      <c r="P1334" s="7">
        <f t="shared" si="136"/>
        <v>56.319821257580593</v>
      </c>
      <c r="Q1334" s="7">
        <f t="shared" si="136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8</v>
      </c>
      <c r="E1335" s="7">
        <f t="shared" ref="E1335:Q1335" si="137">E129/$Q129*100</f>
        <v>18.400958227279531</v>
      </c>
      <c r="F1335" s="7">
        <f t="shared" si="137"/>
        <v>13.999101661925437</v>
      </c>
      <c r="G1335" s="7">
        <f t="shared" si="137"/>
        <v>4.6863302889654141</v>
      </c>
      <c r="H1335" s="7">
        <f t="shared" si="137"/>
        <v>1.3025902081149872</v>
      </c>
      <c r="I1335" s="7">
        <f t="shared" si="137"/>
        <v>6.4979787393322361</v>
      </c>
      <c r="J1335" s="7">
        <f t="shared" si="137"/>
        <v>5.6445575684982785</v>
      </c>
      <c r="K1335" s="7">
        <f t="shared" si="137"/>
        <v>1.7517592453960174</v>
      </c>
      <c r="L1335" s="7">
        <f t="shared" si="137"/>
        <v>4.0574936367719721</v>
      </c>
      <c r="M1335" s="7">
        <f t="shared" si="137"/>
        <v>14.672855217846983</v>
      </c>
      <c r="N1335" s="7">
        <f t="shared" si="137"/>
        <v>1.7068423416679146</v>
      </c>
      <c r="O1335" s="7">
        <f t="shared" si="137"/>
        <v>11.274142835753857</v>
      </c>
      <c r="P1335" s="7">
        <f t="shared" si="137"/>
        <v>51.579577781104959</v>
      </c>
      <c r="Q1335" s="7">
        <f t="shared" si="137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38">E130/$Q130*100</f>
        <v>15.293118096856414</v>
      </c>
      <c r="F1336" s="7">
        <f t="shared" si="138"/>
        <v>12.234494477485132</v>
      </c>
      <c r="G1336" s="7">
        <f t="shared" si="138"/>
        <v>4.6960685873175256</v>
      </c>
      <c r="H1336" s="7">
        <f t="shared" si="138"/>
        <v>1.2435313199969105</v>
      </c>
      <c r="I1336" s="7">
        <f t="shared" si="138"/>
        <v>7.4843593110373057</v>
      </c>
      <c r="J1336" s="7">
        <f t="shared" si="138"/>
        <v>7.3298833706650193</v>
      </c>
      <c r="K1336" s="7">
        <f t="shared" si="138"/>
        <v>1.7841971112999149</v>
      </c>
      <c r="L1336" s="7">
        <f t="shared" si="138"/>
        <v>3.9932030586236191</v>
      </c>
      <c r="M1336" s="7">
        <f t="shared" si="138"/>
        <v>12.790607862825365</v>
      </c>
      <c r="N1336" s="7">
        <f t="shared" si="138"/>
        <v>1.8459874874488298</v>
      </c>
      <c r="O1336" s="7">
        <f t="shared" si="138"/>
        <v>9.8864601838263688</v>
      </c>
      <c r="P1336" s="7">
        <f t="shared" si="138"/>
        <v>53.842589016760641</v>
      </c>
      <c r="Q1336" s="7">
        <f t="shared" si="138"/>
        <v>100</v>
      </c>
      <c r="R1336"/>
    </row>
    <row r="1337" spans="1:18" ht="14.25" x14ac:dyDescent="0.45">
      <c r="A1337" s="6">
        <v>121</v>
      </c>
      <c r="B1337" s="4" t="s">
        <v>19</v>
      </c>
      <c r="C1337" s="4" t="s">
        <v>6</v>
      </c>
      <c r="D1337" s="4" t="s">
        <v>7</v>
      </c>
      <c r="E1337" s="7">
        <f t="shared" ref="E1337:Q1337" si="139">E131/$Q131*100</f>
        <v>7.6202087937209478E-2</v>
      </c>
      <c r="F1337" s="7">
        <f t="shared" si="139"/>
        <v>6.9191495846986211</v>
      </c>
      <c r="G1337" s="7">
        <f t="shared" si="139"/>
        <v>6.8581879143488539E-2</v>
      </c>
      <c r="H1337" s="7">
        <f t="shared" si="139"/>
        <v>0</v>
      </c>
      <c r="I1337" s="7">
        <f t="shared" si="139"/>
        <v>0.19050521984302371</v>
      </c>
      <c r="J1337" s="7">
        <f t="shared" si="139"/>
        <v>0.19812542863674468</v>
      </c>
      <c r="K1337" s="7">
        <f t="shared" si="139"/>
        <v>8.3822296730930432E-2</v>
      </c>
      <c r="L1337" s="7">
        <f t="shared" si="139"/>
        <v>9.1442505524651371E-2</v>
      </c>
      <c r="M1337" s="7">
        <f t="shared" si="139"/>
        <v>1.5469023851253525</v>
      </c>
      <c r="N1337" s="7">
        <f t="shared" si="139"/>
        <v>4.5721252762325686E-2</v>
      </c>
      <c r="O1337" s="7">
        <f t="shared" si="139"/>
        <v>4.648327364169778</v>
      </c>
      <c r="P1337" s="7">
        <f t="shared" si="139"/>
        <v>87.487617160710201</v>
      </c>
      <c r="Q1337" s="7">
        <f t="shared" si="139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8</v>
      </c>
      <c r="E1338" s="7">
        <f t="shared" ref="E1338:Q1338" si="140">E132/$Q132*100</f>
        <v>9.5670892131069121E-2</v>
      </c>
      <c r="F1338" s="7">
        <f t="shared" si="140"/>
        <v>4.2732998485210869</v>
      </c>
      <c r="G1338" s="7">
        <f t="shared" si="140"/>
        <v>0.13553376385234792</v>
      </c>
      <c r="H1338" s="7">
        <f t="shared" si="140"/>
        <v>0</v>
      </c>
      <c r="I1338" s="7">
        <f t="shared" si="140"/>
        <v>0.1195886151638364</v>
      </c>
      <c r="J1338" s="7">
        <f t="shared" si="140"/>
        <v>0.14350633819660369</v>
      </c>
      <c r="K1338" s="7">
        <f t="shared" si="140"/>
        <v>4.7835446065534561E-2</v>
      </c>
      <c r="L1338" s="7">
        <f t="shared" si="140"/>
        <v>6.3780594754046072E-2</v>
      </c>
      <c r="M1338" s="7">
        <f t="shared" si="140"/>
        <v>1.7061309096707327</v>
      </c>
      <c r="N1338" s="7">
        <f t="shared" si="140"/>
        <v>0</v>
      </c>
      <c r="O1338" s="7">
        <f t="shared" si="140"/>
        <v>2.9020170613090968</v>
      </c>
      <c r="P1338" s="7">
        <f t="shared" si="140"/>
        <v>91.325839113449732</v>
      </c>
      <c r="Q1338" s="7">
        <f t="shared" si="140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41">E133/$Q133*100</f>
        <v>8.571985193843755E-2</v>
      </c>
      <c r="F1339" s="7">
        <f t="shared" si="141"/>
        <v>5.6302357295928305</v>
      </c>
      <c r="G1339" s="7">
        <f t="shared" si="141"/>
        <v>8.9616208844730177E-2</v>
      </c>
      <c r="H1339" s="7">
        <f t="shared" si="141"/>
        <v>0</v>
      </c>
      <c r="I1339" s="7">
        <f t="shared" si="141"/>
        <v>0.13247613481394896</v>
      </c>
      <c r="J1339" s="7">
        <f t="shared" si="141"/>
        <v>0.18312877459575297</v>
      </c>
      <c r="K1339" s="7">
        <f t="shared" si="141"/>
        <v>8.571985193843755E-2</v>
      </c>
      <c r="L1339" s="7">
        <f t="shared" si="141"/>
        <v>8.571985193843755E-2</v>
      </c>
      <c r="M1339" s="7">
        <f t="shared" si="141"/>
        <v>1.6247808299240212</v>
      </c>
      <c r="N1339" s="7">
        <f t="shared" si="141"/>
        <v>2.3378141437755701E-2</v>
      </c>
      <c r="O1339" s="7">
        <f t="shared" si="141"/>
        <v>3.8106370543541788</v>
      </c>
      <c r="P1339" s="7">
        <f t="shared" si="141"/>
        <v>89.386323787258917</v>
      </c>
      <c r="Q1339" s="7">
        <f t="shared" si="141"/>
        <v>100</v>
      </c>
      <c r="R1339"/>
    </row>
    <row r="1340" spans="1:18" ht="14.25" x14ac:dyDescent="0.45">
      <c r="A1340" s="6">
        <v>124</v>
      </c>
      <c r="B1340" s="4"/>
      <c r="C1340" s="4" t="s">
        <v>9</v>
      </c>
      <c r="D1340" s="4" t="s">
        <v>7</v>
      </c>
      <c r="E1340" s="7">
        <f t="shared" ref="E1340:Q1340" si="142">E134/$Q134*100</f>
        <v>0.21371174559753803</v>
      </c>
      <c r="F1340" s="7">
        <f t="shared" si="142"/>
        <v>8.5826637031971291</v>
      </c>
      <c r="G1340" s="7">
        <f t="shared" si="142"/>
        <v>0.18806633612583348</v>
      </c>
      <c r="H1340" s="7">
        <f t="shared" si="142"/>
        <v>0</v>
      </c>
      <c r="I1340" s="7">
        <f t="shared" si="142"/>
        <v>0.38468114207556847</v>
      </c>
      <c r="J1340" s="7">
        <f t="shared" si="142"/>
        <v>0.29919644383655325</v>
      </c>
      <c r="K1340" s="7">
        <f t="shared" si="142"/>
        <v>0.11113010771071979</v>
      </c>
      <c r="L1340" s="7">
        <f t="shared" si="142"/>
        <v>7.6936228415113703E-2</v>
      </c>
      <c r="M1340" s="7">
        <f t="shared" si="142"/>
        <v>6.6763549324670883</v>
      </c>
      <c r="N1340" s="7">
        <f t="shared" si="142"/>
        <v>0</v>
      </c>
      <c r="O1340" s="7">
        <f t="shared" si="142"/>
        <v>4.693109933321935</v>
      </c>
      <c r="P1340" s="7">
        <f t="shared" si="142"/>
        <v>81.441272012309796</v>
      </c>
      <c r="Q1340" s="7">
        <f t="shared" si="142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8</v>
      </c>
      <c r="E1341" s="7">
        <f t="shared" ref="E1341:Q1341" si="143">E135/$Q135*100</f>
        <v>0.48582280717251131</v>
      </c>
      <c r="F1341" s="7">
        <f t="shared" si="143"/>
        <v>8.2854871477784648</v>
      </c>
      <c r="G1341" s="7">
        <f t="shared" si="143"/>
        <v>0.18549598092041339</v>
      </c>
      <c r="H1341" s="7">
        <f t="shared" si="143"/>
        <v>0</v>
      </c>
      <c r="I1341" s="7">
        <f t="shared" si="143"/>
        <v>0.29149368430350675</v>
      </c>
      <c r="J1341" s="7">
        <f t="shared" si="143"/>
        <v>0.22082854871477786</v>
      </c>
      <c r="K1341" s="7">
        <f t="shared" si="143"/>
        <v>9.716456143450225E-2</v>
      </c>
      <c r="L1341" s="7">
        <f t="shared" si="143"/>
        <v>3.5332567794364458E-2</v>
      </c>
      <c r="M1341" s="7">
        <f t="shared" si="143"/>
        <v>14.477519653740837</v>
      </c>
      <c r="N1341" s="7">
        <f t="shared" si="143"/>
        <v>5.2998851691546681E-2</v>
      </c>
      <c r="O1341" s="7">
        <f t="shared" si="143"/>
        <v>6.6601890292376993</v>
      </c>
      <c r="P1341" s="7">
        <f t="shared" si="143"/>
        <v>74.542884904160417</v>
      </c>
      <c r="Q1341" s="7">
        <f t="shared" si="143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44">E136/$Q136*100</f>
        <v>0.36494764739105878</v>
      </c>
      <c r="F1342" s="7">
        <f t="shared" si="144"/>
        <v>8.4285528087935013</v>
      </c>
      <c r="G1342" s="7">
        <f t="shared" si="144"/>
        <v>0.1911630533953165</v>
      </c>
      <c r="H1342" s="7">
        <f t="shared" si="144"/>
        <v>0</v>
      </c>
      <c r="I1342" s="7">
        <f t="shared" si="144"/>
        <v>0.36494764739105878</v>
      </c>
      <c r="J1342" s="7">
        <f t="shared" si="144"/>
        <v>0.26936612069340055</v>
      </c>
      <c r="K1342" s="7">
        <f t="shared" si="144"/>
        <v>0.10427075639744536</v>
      </c>
      <c r="L1342" s="7">
        <f t="shared" si="144"/>
        <v>5.6479993048616235E-2</v>
      </c>
      <c r="M1342" s="7">
        <f t="shared" si="144"/>
        <v>10.509623321892514</v>
      </c>
      <c r="N1342" s="7">
        <f t="shared" si="144"/>
        <v>2.606768909936134E-2</v>
      </c>
      <c r="O1342" s="7">
        <f t="shared" si="144"/>
        <v>5.6610331494113053</v>
      </c>
      <c r="P1342" s="7">
        <f t="shared" si="144"/>
        <v>78.042316548637956</v>
      </c>
      <c r="Q1342" s="7">
        <f t="shared" si="144"/>
        <v>100</v>
      </c>
      <c r="R1342"/>
    </row>
    <row r="1343" spans="1:18" ht="14.25" x14ac:dyDescent="0.45">
      <c r="A1343" s="6">
        <v>127</v>
      </c>
      <c r="B1343" s="4"/>
      <c r="C1343" s="4" t="s">
        <v>10</v>
      </c>
      <c r="D1343" s="4" t="s">
        <v>7</v>
      </c>
      <c r="E1343" s="7">
        <f t="shared" ref="E1343:Q1343" si="145">E137/$Q137*100</f>
        <v>3.4367554128250286</v>
      </c>
      <c r="F1343" s="7">
        <f t="shared" si="145"/>
        <v>8.0001035947373875</v>
      </c>
      <c r="G1343" s="7">
        <f t="shared" si="145"/>
        <v>1.885424220449601</v>
      </c>
      <c r="H1343" s="7">
        <f t="shared" si="145"/>
        <v>7.5106184605822024E-2</v>
      </c>
      <c r="I1343" s="7">
        <f t="shared" si="145"/>
        <v>2.9731689630166791</v>
      </c>
      <c r="J1343" s="7">
        <f t="shared" si="145"/>
        <v>2.3878586967782036</v>
      </c>
      <c r="K1343" s="7">
        <f t="shared" si="145"/>
        <v>0.53092302911012124</v>
      </c>
      <c r="L1343" s="7">
        <f t="shared" si="145"/>
        <v>0.47653579198176732</v>
      </c>
      <c r="M1343" s="7">
        <f t="shared" si="145"/>
        <v>7.1143685900756246</v>
      </c>
      <c r="N1343" s="7">
        <f t="shared" si="145"/>
        <v>0.35740184398632546</v>
      </c>
      <c r="O1343" s="7">
        <f t="shared" si="145"/>
        <v>6.8838702993887901</v>
      </c>
      <c r="P1343" s="7">
        <f t="shared" si="145"/>
        <v>73.031699989640529</v>
      </c>
      <c r="Q1343" s="7">
        <f t="shared" si="145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8</v>
      </c>
      <c r="E1344" s="7">
        <f t="shared" ref="E1344:Q1344" si="146">E138/$Q138*100</f>
        <v>5.232382061735585</v>
      </c>
      <c r="F1344" s="7">
        <f t="shared" si="146"/>
        <v>8.2026790914385561</v>
      </c>
      <c r="G1344" s="7">
        <f t="shared" si="146"/>
        <v>2.56260920209668</v>
      </c>
      <c r="H1344" s="7">
        <f t="shared" si="146"/>
        <v>9.0856144437973213E-2</v>
      </c>
      <c r="I1344" s="7">
        <f t="shared" si="146"/>
        <v>1.8683750728013977</v>
      </c>
      <c r="J1344" s="7">
        <f t="shared" si="146"/>
        <v>0.90623179965055334</v>
      </c>
      <c r="K1344" s="7">
        <f t="shared" si="146"/>
        <v>0.36808386721025044</v>
      </c>
      <c r="L1344" s="7">
        <f t="shared" si="146"/>
        <v>0.40535818287711123</v>
      </c>
      <c r="M1344" s="7">
        <f t="shared" si="146"/>
        <v>9.9615608619685485</v>
      </c>
      <c r="N1344" s="7">
        <f t="shared" si="146"/>
        <v>0.23296447291788003</v>
      </c>
      <c r="O1344" s="7">
        <f t="shared" si="146"/>
        <v>8.5358182877111233</v>
      </c>
      <c r="P1344" s="7">
        <f t="shared" si="146"/>
        <v>70.658124635993019</v>
      </c>
      <c r="Q1344" s="7">
        <f t="shared" si="146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47">E139/$Q139*100</f>
        <v>4.3867502238137863</v>
      </c>
      <c r="F1345" s="7">
        <f t="shared" si="147"/>
        <v>8.1088041598704947</v>
      </c>
      <c r="G1345" s="7">
        <f t="shared" si="147"/>
        <v>2.2393642462074292</v>
      </c>
      <c r="H1345" s="7">
        <f t="shared" si="147"/>
        <v>8.4620007112986104E-2</v>
      </c>
      <c r="I1345" s="7">
        <f t="shared" si="147"/>
        <v>2.3877558528838256</v>
      </c>
      <c r="J1345" s="7">
        <f t="shared" si="147"/>
        <v>1.6077801351467362</v>
      </c>
      <c r="K1345" s="7">
        <f t="shared" si="147"/>
        <v>0.45130670460259253</v>
      </c>
      <c r="L1345" s="7">
        <f t="shared" si="147"/>
        <v>0.44026931237046396</v>
      </c>
      <c r="M1345" s="7">
        <f t="shared" si="147"/>
        <v>8.6140714487190486</v>
      </c>
      <c r="N1345" s="7">
        <f t="shared" si="147"/>
        <v>0.29678321335279184</v>
      </c>
      <c r="O1345" s="7">
        <f t="shared" si="147"/>
        <v>7.7531548546130171</v>
      </c>
      <c r="P1345" s="7">
        <f t="shared" si="147"/>
        <v>71.777388062447116</v>
      </c>
      <c r="Q1345" s="7">
        <f t="shared" si="147"/>
        <v>100</v>
      </c>
      <c r="R1345"/>
    </row>
    <row r="1346" spans="1:18" ht="14.25" x14ac:dyDescent="0.45">
      <c r="A1346" s="6">
        <v>130</v>
      </c>
      <c r="B1346" s="4"/>
      <c r="C1346" s="4" t="s">
        <v>11</v>
      </c>
      <c r="D1346" s="4" t="s">
        <v>7</v>
      </c>
      <c r="E1346" s="7">
        <f t="shared" ref="E1346:Q1346" si="148">E140/$Q140*100</f>
        <v>17.679000853308509</v>
      </c>
      <c r="F1346" s="7">
        <f t="shared" si="148"/>
        <v>6.803196028236755</v>
      </c>
      <c r="G1346" s="7">
        <f t="shared" si="148"/>
        <v>12.458304243270499</v>
      </c>
      <c r="H1346" s="7">
        <f t="shared" si="148"/>
        <v>3.9562485454968583</v>
      </c>
      <c r="I1346" s="7">
        <f t="shared" si="148"/>
        <v>13.241796602280662</v>
      </c>
      <c r="J1346" s="7">
        <f t="shared" si="148"/>
        <v>20.650065937475759</v>
      </c>
      <c r="K1346" s="7">
        <f t="shared" si="148"/>
        <v>3.2193002870219534</v>
      </c>
      <c r="L1346" s="7">
        <f t="shared" si="148"/>
        <v>4.2277557986191923</v>
      </c>
      <c r="M1346" s="7">
        <f t="shared" si="148"/>
        <v>5.2439686603056392</v>
      </c>
      <c r="N1346" s="7">
        <f t="shared" si="148"/>
        <v>3.9252191451400202</v>
      </c>
      <c r="O1346" s="7">
        <f t="shared" si="148"/>
        <v>13.823597858971375</v>
      </c>
      <c r="P1346" s="7">
        <f t="shared" si="148"/>
        <v>37.879140485610115</v>
      </c>
      <c r="Q1346" s="7">
        <f t="shared" si="148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8</v>
      </c>
      <c r="E1347" s="7">
        <f t="shared" ref="E1347:Q1347" si="149">E141/$Q141*100</f>
        <v>31.949436113520886</v>
      </c>
      <c r="F1347" s="7">
        <f t="shared" si="149"/>
        <v>9.5179080431280205</v>
      </c>
      <c r="G1347" s="7">
        <f t="shared" si="149"/>
        <v>10.317263601437601</v>
      </c>
      <c r="H1347" s="7">
        <f t="shared" si="149"/>
        <v>5.9858718552484822</v>
      </c>
      <c r="I1347" s="7">
        <f t="shared" si="149"/>
        <v>8.3839385301772218</v>
      </c>
      <c r="J1347" s="7">
        <f t="shared" si="149"/>
        <v>11.432643450241665</v>
      </c>
      <c r="K1347" s="7">
        <f t="shared" si="149"/>
        <v>2.1254182674433015</v>
      </c>
      <c r="L1347" s="7">
        <f t="shared" si="149"/>
        <v>3.7241293840624614</v>
      </c>
      <c r="M1347" s="7">
        <f t="shared" si="149"/>
        <v>8.3839385301772218</v>
      </c>
      <c r="N1347" s="7">
        <f t="shared" si="149"/>
        <v>2.8256289503036309</v>
      </c>
      <c r="O1347" s="7">
        <f t="shared" si="149"/>
        <v>17.406122196058991</v>
      </c>
      <c r="P1347" s="7">
        <f t="shared" si="149"/>
        <v>35.444292973106947</v>
      </c>
      <c r="Q1347" s="7">
        <f t="shared" si="149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50">E142/$Q142*100</f>
        <v>25.607193302787064</v>
      </c>
      <c r="F1348" s="7">
        <f t="shared" si="150"/>
        <v>8.3267302855961685</v>
      </c>
      <c r="G1348" s="7">
        <f t="shared" si="150"/>
        <v>11.248148275743274</v>
      </c>
      <c r="H1348" s="7">
        <f t="shared" si="150"/>
        <v>5.0814758672959659</v>
      </c>
      <c r="I1348" s="7">
        <f t="shared" si="150"/>
        <v>10.52812898336032</v>
      </c>
      <c r="J1348" s="7">
        <f t="shared" si="150"/>
        <v>15.520033072656492</v>
      </c>
      <c r="K1348" s="7">
        <f t="shared" si="150"/>
        <v>2.6044716987632204</v>
      </c>
      <c r="L1348" s="7">
        <f t="shared" si="150"/>
        <v>3.975608915836979</v>
      </c>
      <c r="M1348" s="7">
        <f t="shared" si="150"/>
        <v>6.9934888207530923</v>
      </c>
      <c r="N1348" s="7">
        <f t="shared" si="150"/>
        <v>3.3176008543769591</v>
      </c>
      <c r="O1348" s="7">
        <f t="shared" si="150"/>
        <v>15.826644158886555</v>
      </c>
      <c r="P1348" s="7">
        <f t="shared" si="150"/>
        <v>36.531505150377235</v>
      </c>
      <c r="Q1348" s="7">
        <f t="shared" si="150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7</v>
      </c>
      <c r="E1349" s="7">
        <f t="shared" ref="E1349:Q1349" si="151">E143/$Q143*100</f>
        <v>4.7768781280297672</v>
      </c>
      <c r="F1349" s="7">
        <f t="shared" si="151"/>
        <v>7.7024867017792094</v>
      </c>
      <c r="G1349" s="7">
        <f t="shared" si="151"/>
        <v>3.0880695962057487</v>
      </c>
      <c r="H1349" s="7">
        <f t="shared" si="151"/>
        <v>0.70749154940649328</v>
      </c>
      <c r="I1349" s="7">
        <f t="shared" si="151"/>
        <v>3.825695044938815</v>
      </c>
      <c r="J1349" s="7">
        <f t="shared" si="151"/>
        <v>4.7755679584938289</v>
      </c>
      <c r="K1349" s="7">
        <f t="shared" si="151"/>
        <v>0.85161019835966778</v>
      </c>
      <c r="L1349" s="7">
        <f t="shared" si="151"/>
        <v>0.9852474910253386</v>
      </c>
      <c r="M1349" s="7">
        <f t="shared" si="151"/>
        <v>5.7752273144144857</v>
      </c>
      <c r="N1349" s="7">
        <f t="shared" si="151"/>
        <v>0.85947121557529549</v>
      </c>
      <c r="O1349" s="7">
        <f t="shared" si="151"/>
        <v>7.3395697403243974</v>
      </c>
      <c r="P1349" s="7">
        <f t="shared" si="151"/>
        <v>70.869690537955606</v>
      </c>
      <c r="Q1349" s="7">
        <f t="shared" si="151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8</v>
      </c>
      <c r="E1350" s="7">
        <f t="shared" ref="E1350:Q1350" si="152">E144/$Q144*100</f>
        <v>9.0081398854386503</v>
      </c>
      <c r="F1350" s="7">
        <f t="shared" si="152"/>
        <v>7.879409104612602</v>
      </c>
      <c r="G1350" s="7">
        <f t="shared" si="152"/>
        <v>3.377750979801025</v>
      </c>
      <c r="H1350" s="7">
        <f t="shared" si="152"/>
        <v>1.2071148628278565</v>
      </c>
      <c r="I1350" s="7">
        <f t="shared" si="152"/>
        <v>2.6602351522460053</v>
      </c>
      <c r="J1350" s="7">
        <f t="shared" si="152"/>
        <v>2.7410310521555621</v>
      </c>
      <c r="K1350" s="7">
        <f t="shared" si="152"/>
        <v>0.62224902019897499</v>
      </c>
      <c r="L1350" s="7">
        <f t="shared" si="152"/>
        <v>0.95025625565269811</v>
      </c>
      <c r="M1350" s="7">
        <f t="shared" si="152"/>
        <v>9.0238167018390119</v>
      </c>
      <c r="N1350" s="7">
        <f t="shared" si="152"/>
        <v>0.67892674103105211</v>
      </c>
      <c r="O1350" s="7">
        <f t="shared" si="152"/>
        <v>9.1588785046728969</v>
      </c>
      <c r="P1350" s="7">
        <f t="shared" si="152"/>
        <v>67.4669882423877</v>
      </c>
      <c r="Q1350" s="7">
        <f t="shared" si="152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53">E145/$Q145*100</f>
        <v>6.9769924396553886</v>
      </c>
      <c r="F1351" s="7">
        <f t="shared" si="153"/>
        <v>7.7970763318514047</v>
      </c>
      <c r="G1351" s="7">
        <f t="shared" si="153"/>
        <v>3.2351242056614673</v>
      </c>
      <c r="H1351" s="7">
        <f t="shared" si="153"/>
        <v>0.96827669354231027</v>
      </c>
      <c r="I1351" s="7">
        <f t="shared" si="153"/>
        <v>3.2144023308969434</v>
      </c>
      <c r="J1351" s="7">
        <f t="shared" si="153"/>
        <v>3.7173787456358478</v>
      </c>
      <c r="K1351" s="7">
        <f t="shared" si="153"/>
        <v>0.731544972747595</v>
      </c>
      <c r="L1351" s="7">
        <f t="shared" si="153"/>
        <v>0.96890462914123521</v>
      </c>
      <c r="M1351" s="7">
        <f t="shared" si="153"/>
        <v>7.4655263356190185</v>
      </c>
      <c r="N1351" s="7">
        <f t="shared" si="153"/>
        <v>0.76733730188631855</v>
      </c>
      <c r="O1351" s="7">
        <f t="shared" si="153"/>
        <v>8.2849822922161103</v>
      </c>
      <c r="P1351" s="7">
        <f t="shared" si="153"/>
        <v>69.09740537010525</v>
      </c>
      <c r="Q1351" s="7">
        <f t="shared" si="153"/>
        <v>100</v>
      </c>
      <c r="R1351"/>
    </row>
    <row r="1352" spans="1:18" ht="14.25" x14ac:dyDescent="0.45">
      <c r="A1352" s="6">
        <v>136</v>
      </c>
      <c r="B1352" s="4" t="s">
        <v>20</v>
      </c>
      <c r="C1352" s="4" t="s">
        <v>6</v>
      </c>
      <c r="D1352" s="4" t="s">
        <v>7</v>
      </c>
      <c r="E1352" s="7">
        <f t="shared" ref="E1352:Q1352" si="154">E146/$Q146*100</f>
        <v>6.3179176143543098E-2</v>
      </c>
      <c r="F1352" s="7">
        <f t="shared" si="154"/>
        <v>8.5291887793783179</v>
      </c>
      <c r="G1352" s="7">
        <f t="shared" si="154"/>
        <v>0.16426585797321203</v>
      </c>
      <c r="H1352" s="7">
        <f t="shared" si="154"/>
        <v>0</v>
      </c>
      <c r="I1352" s="7">
        <f t="shared" si="154"/>
        <v>0.11372251705837756</v>
      </c>
      <c r="J1352" s="7">
        <f t="shared" si="154"/>
        <v>0.28430629264594393</v>
      </c>
      <c r="K1352" s="7">
        <f t="shared" si="154"/>
        <v>0.13899418751579479</v>
      </c>
      <c r="L1352" s="7">
        <f t="shared" si="154"/>
        <v>9.4768764215314633E-2</v>
      </c>
      <c r="M1352" s="7">
        <f t="shared" si="154"/>
        <v>1.6300227445034117</v>
      </c>
      <c r="N1352" s="7">
        <f t="shared" si="154"/>
        <v>4.4225423300480161E-2</v>
      </c>
      <c r="O1352" s="7">
        <f t="shared" si="154"/>
        <v>4.6499873641647715</v>
      </c>
      <c r="P1352" s="7">
        <f t="shared" si="154"/>
        <v>86.138488754106646</v>
      </c>
      <c r="Q1352" s="7">
        <f t="shared" si="154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8</v>
      </c>
      <c r="E1353" s="7">
        <f t="shared" ref="E1353:Q1353" si="155">E147/$Q147*100</f>
        <v>2.7223848090927656E-2</v>
      </c>
      <c r="F1353" s="7">
        <f t="shared" si="155"/>
        <v>5.0227999727761521</v>
      </c>
      <c r="G1353" s="7">
        <f t="shared" si="155"/>
        <v>8.1671544272782948E-2</v>
      </c>
      <c r="H1353" s="7">
        <f t="shared" si="155"/>
        <v>0</v>
      </c>
      <c r="I1353" s="7">
        <f t="shared" si="155"/>
        <v>6.8059620227319137E-2</v>
      </c>
      <c r="J1353" s="7">
        <f t="shared" si="155"/>
        <v>0.1497311645001021</v>
      </c>
      <c r="K1353" s="7">
        <f t="shared" si="155"/>
        <v>0.12250731640917445</v>
      </c>
      <c r="L1353" s="7">
        <f t="shared" si="155"/>
        <v>2.7223848090927656E-2</v>
      </c>
      <c r="M1353" s="7">
        <f t="shared" si="155"/>
        <v>1.3611924045463826</v>
      </c>
      <c r="N1353" s="7">
        <f t="shared" si="155"/>
        <v>0</v>
      </c>
      <c r="O1353" s="7">
        <f t="shared" si="155"/>
        <v>2.9537875178656505</v>
      </c>
      <c r="P1353" s="7">
        <f t="shared" si="155"/>
        <v>91.186279180562167</v>
      </c>
      <c r="Q1353" s="7">
        <f t="shared" si="155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56">E148/$Q148*100</f>
        <v>4.2593624062121159E-2</v>
      </c>
      <c r="F1354" s="7">
        <f t="shared" si="156"/>
        <v>6.8542970413813435</v>
      </c>
      <c r="G1354" s="7">
        <f t="shared" si="156"/>
        <v>0.12122800694603715</v>
      </c>
      <c r="H1354" s="7">
        <f t="shared" si="156"/>
        <v>0</v>
      </c>
      <c r="I1354" s="7">
        <f t="shared" si="156"/>
        <v>8.8463680744405498E-2</v>
      </c>
      <c r="J1354" s="7">
        <f t="shared" si="156"/>
        <v>0.216244552930769</v>
      </c>
      <c r="K1354" s="7">
        <f t="shared" si="156"/>
        <v>0.1277808721863635</v>
      </c>
      <c r="L1354" s="7">
        <f t="shared" si="156"/>
        <v>4.9146489302447492E-2</v>
      </c>
      <c r="M1354" s="7">
        <f t="shared" si="156"/>
        <v>1.516988303135546</v>
      </c>
      <c r="N1354" s="7">
        <f t="shared" si="156"/>
        <v>2.9487893581468496E-2</v>
      </c>
      <c r="O1354" s="7">
        <f t="shared" si="156"/>
        <v>3.8367025982110676</v>
      </c>
      <c r="P1354" s="7">
        <f t="shared" si="156"/>
        <v>88.548867992529736</v>
      </c>
      <c r="Q1354" s="7">
        <f t="shared" si="156"/>
        <v>100</v>
      </c>
      <c r="R1354"/>
    </row>
    <row r="1355" spans="1:18" ht="14.25" x14ac:dyDescent="0.45">
      <c r="A1355" s="6">
        <v>139</v>
      </c>
      <c r="B1355" s="4"/>
      <c r="C1355" s="4" t="s">
        <v>9</v>
      </c>
      <c r="D1355" s="4" t="s">
        <v>7</v>
      </c>
      <c r="E1355" s="7">
        <f t="shared" ref="E1355:Q1355" si="157">E149/$Q149*100</f>
        <v>0.25987525987525989</v>
      </c>
      <c r="F1355" s="7">
        <f t="shared" si="157"/>
        <v>9.121621621621621</v>
      </c>
      <c r="G1355" s="7">
        <f t="shared" si="157"/>
        <v>0.22522522522522523</v>
      </c>
      <c r="H1355" s="7">
        <f t="shared" si="157"/>
        <v>0</v>
      </c>
      <c r="I1355" s="7">
        <f t="shared" si="157"/>
        <v>0.31185031185031187</v>
      </c>
      <c r="J1355" s="7">
        <f t="shared" si="157"/>
        <v>0.19057519057519057</v>
      </c>
      <c r="K1355" s="7">
        <f t="shared" si="157"/>
        <v>4.3312543312543313E-2</v>
      </c>
      <c r="L1355" s="7">
        <f t="shared" si="157"/>
        <v>7.7962577962577967E-2</v>
      </c>
      <c r="M1355" s="7">
        <f t="shared" si="157"/>
        <v>4.2273042273042272</v>
      </c>
      <c r="N1355" s="7">
        <f t="shared" si="157"/>
        <v>0</v>
      </c>
      <c r="O1355" s="7">
        <f t="shared" si="157"/>
        <v>4.3572418572418572</v>
      </c>
      <c r="P1355" s="7">
        <f t="shared" si="157"/>
        <v>83.887733887733887</v>
      </c>
      <c r="Q1355" s="7">
        <f t="shared" si="157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8</v>
      </c>
      <c r="E1356" s="7">
        <f t="shared" ref="E1356:Q1356" si="158">E150/$Q150*100</f>
        <v>0.47926267281105989</v>
      </c>
      <c r="F1356" s="7">
        <f t="shared" si="158"/>
        <v>8.4423963133640552</v>
      </c>
      <c r="G1356" s="7">
        <f t="shared" si="158"/>
        <v>0.16589861751152074</v>
      </c>
      <c r="H1356" s="7">
        <f t="shared" si="158"/>
        <v>2.7649769585253454E-2</v>
      </c>
      <c r="I1356" s="7">
        <f t="shared" si="158"/>
        <v>0.52534562211981572</v>
      </c>
      <c r="J1356" s="7">
        <f t="shared" si="158"/>
        <v>0.18433179723502305</v>
      </c>
      <c r="K1356" s="7">
        <f t="shared" si="158"/>
        <v>8.294930875576037E-2</v>
      </c>
      <c r="L1356" s="7">
        <f t="shared" si="158"/>
        <v>0.11981566820276497</v>
      </c>
      <c r="M1356" s="7">
        <f t="shared" si="158"/>
        <v>8.2949308755760374</v>
      </c>
      <c r="N1356" s="7">
        <f t="shared" si="158"/>
        <v>4.6082949308755762E-2</v>
      </c>
      <c r="O1356" s="7">
        <f t="shared" si="158"/>
        <v>4.2488479262672811</v>
      </c>
      <c r="P1356" s="7">
        <f t="shared" si="158"/>
        <v>81.290322580645153</v>
      </c>
      <c r="Q1356" s="7">
        <f t="shared" si="158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59">E151/$Q151*100</f>
        <v>0.36173633440514469</v>
      </c>
      <c r="F1357" s="7">
        <f t="shared" si="159"/>
        <v>8.7933190425151846</v>
      </c>
      <c r="G1357" s="7">
        <f t="shared" si="159"/>
        <v>0.17416934619506969</v>
      </c>
      <c r="H1357" s="7">
        <f t="shared" si="159"/>
        <v>1.3397642015005359E-2</v>
      </c>
      <c r="I1357" s="7">
        <f t="shared" si="159"/>
        <v>0.40639514112182928</v>
      </c>
      <c r="J1357" s="7">
        <f t="shared" si="159"/>
        <v>0.18756698821007503</v>
      </c>
      <c r="K1357" s="7">
        <f t="shared" si="159"/>
        <v>5.8056448731689886E-2</v>
      </c>
      <c r="L1357" s="7">
        <f t="shared" si="159"/>
        <v>8.9317613433369067E-2</v>
      </c>
      <c r="M1357" s="7">
        <f t="shared" si="159"/>
        <v>6.2075741336191497</v>
      </c>
      <c r="N1357" s="7">
        <f t="shared" si="159"/>
        <v>3.5727045373347623E-2</v>
      </c>
      <c r="O1357" s="7">
        <f t="shared" si="159"/>
        <v>4.314040728831726</v>
      </c>
      <c r="P1357" s="7">
        <f t="shared" si="159"/>
        <v>82.627724187209722</v>
      </c>
      <c r="Q1357" s="7">
        <f t="shared" si="159"/>
        <v>100</v>
      </c>
      <c r="R1357"/>
    </row>
    <row r="1358" spans="1:18" ht="14.25" x14ac:dyDescent="0.45">
      <c r="A1358" s="6">
        <v>142</v>
      </c>
      <c r="B1358" s="4"/>
      <c r="C1358" s="4" t="s">
        <v>10</v>
      </c>
      <c r="D1358" s="4" t="s">
        <v>7</v>
      </c>
      <c r="E1358" s="7">
        <f t="shared" ref="E1358:Q1358" si="160">E152/$Q152*100</f>
        <v>3.5791506602011038</v>
      </c>
      <c r="F1358" s="7">
        <f t="shared" si="160"/>
        <v>6.9378844175745744</v>
      </c>
      <c r="G1358" s="7">
        <f t="shared" si="160"/>
        <v>1.2427314902281839</v>
      </c>
      <c r="H1358" s="7">
        <f t="shared" si="160"/>
        <v>9.8662804122845685E-2</v>
      </c>
      <c r="I1358" s="7">
        <f t="shared" si="160"/>
        <v>6.2220542855343535</v>
      </c>
      <c r="J1358" s="7">
        <f t="shared" si="160"/>
        <v>2.6806893801037011</v>
      </c>
      <c r="K1358" s="7">
        <f t="shared" si="160"/>
        <v>0.83338581354829233</v>
      </c>
      <c r="L1358" s="7">
        <f t="shared" si="160"/>
        <v>0.79350085017948235</v>
      </c>
      <c r="M1358" s="7">
        <f t="shared" si="160"/>
        <v>6.3731973046161601</v>
      </c>
      <c r="N1358" s="7">
        <f t="shared" si="160"/>
        <v>0.68644121166320293</v>
      </c>
      <c r="O1358" s="7">
        <f t="shared" si="160"/>
        <v>7.2401704557381859</v>
      </c>
      <c r="P1358" s="7">
        <f t="shared" si="160"/>
        <v>73.197304616159713</v>
      </c>
      <c r="Q1358" s="7">
        <f t="shared" si="160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8</v>
      </c>
      <c r="E1359" s="7">
        <f t="shared" ref="E1359:Q1359" si="161">E153/$Q153*100</f>
        <v>6.8632573303517308</v>
      </c>
      <c r="F1359" s="7">
        <f t="shared" si="161"/>
        <v>8.8089615247967554</v>
      </c>
      <c r="G1359" s="7">
        <f t="shared" si="161"/>
        <v>1.9561537336203476</v>
      </c>
      <c r="H1359" s="7">
        <f t="shared" si="161"/>
        <v>0.10240548391815919</v>
      </c>
      <c r="I1359" s="7">
        <f t="shared" si="161"/>
        <v>5.3167255324040212</v>
      </c>
      <c r="J1359" s="7">
        <f t="shared" si="161"/>
        <v>1.4211373278438422</v>
      </c>
      <c r="K1359" s="7">
        <f t="shared" si="161"/>
        <v>0.6917594934063408</v>
      </c>
      <c r="L1359" s="7">
        <f t="shared" si="161"/>
        <v>0.78998516165437094</v>
      </c>
      <c r="M1359" s="7">
        <f t="shared" si="161"/>
        <v>9.523710004388807</v>
      </c>
      <c r="N1359" s="7">
        <f t="shared" si="161"/>
        <v>0.53919622144663426</v>
      </c>
      <c r="O1359" s="7">
        <f t="shared" si="161"/>
        <v>9.1328972392317489</v>
      </c>
      <c r="P1359" s="7">
        <f t="shared" si="161"/>
        <v>69.004576898158788</v>
      </c>
      <c r="Q1359" s="7">
        <f t="shared" si="161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62">E154/$Q154*100</f>
        <v>5.2226457774798929</v>
      </c>
      <c r="F1360" s="7">
        <f t="shared" si="162"/>
        <v>7.8774296246648792</v>
      </c>
      <c r="G1360" s="7">
        <f t="shared" si="162"/>
        <v>1.6043900804289544</v>
      </c>
      <c r="H1360" s="7">
        <f t="shared" si="162"/>
        <v>9.1110924932975873E-2</v>
      </c>
      <c r="I1360" s="7">
        <f t="shared" si="162"/>
        <v>5.7640750670241285</v>
      </c>
      <c r="J1360" s="7">
        <f t="shared" si="162"/>
        <v>2.0568029490616624</v>
      </c>
      <c r="K1360" s="7">
        <f t="shared" si="162"/>
        <v>0.77077747989276135</v>
      </c>
      <c r="L1360" s="7">
        <f t="shared" si="162"/>
        <v>0.78648626005361921</v>
      </c>
      <c r="M1360" s="7">
        <f t="shared" si="162"/>
        <v>7.9549262734584447</v>
      </c>
      <c r="N1360" s="7">
        <f t="shared" si="162"/>
        <v>0.61264242627345844</v>
      </c>
      <c r="O1360" s="7">
        <f t="shared" si="162"/>
        <v>8.185321715817695</v>
      </c>
      <c r="P1360" s="7">
        <f t="shared" si="162"/>
        <v>71.101080764075064</v>
      </c>
      <c r="Q1360" s="7">
        <f t="shared" si="162"/>
        <v>100</v>
      </c>
      <c r="R1360"/>
    </row>
    <row r="1361" spans="1:18" ht="14.25" x14ac:dyDescent="0.45">
      <c r="A1361" s="6">
        <v>145</v>
      </c>
      <c r="B1361" s="4"/>
      <c r="C1361" s="4" t="s">
        <v>11</v>
      </c>
      <c r="D1361" s="4" t="s">
        <v>7</v>
      </c>
      <c r="E1361" s="7">
        <f t="shared" ref="E1361:Q1361" si="163">E155/$Q155*100</f>
        <v>20.474972597734748</v>
      </c>
      <c r="F1361" s="7">
        <f t="shared" si="163"/>
        <v>7.329192546583851</v>
      </c>
      <c r="G1361" s="7">
        <f t="shared" si="163"/>
        <v>9.4263792473511145</v>
      </c>
      <c r="H1361" s="7">
        <f t="shared" si="163"/>
        <v>3.6755571793934969</v>
      </c>
      <c r="I1361" s="7">
        <f t="shared" si="163"/>
        <v>25.816587504567046</v>
      </c>
      <c r="J1361" s="7">
        <f t="shared" si="163"/>
        <v>20.233832663500181</v>
      </c>
      <c r="K1361" s="7">
        <f t="shared" si="163"/>
        <v>5.0639386189258309</v>
      </c>
      <c r="L1361" s="7">
        <f t="shared" si="163"/>
        <v>5.7215929850200951</v>
      </c>
      <c r="M1361" s="7">
        <f t="shared" si="163"/>
        <v>7.0442089879430032</v>
      </c>
      <c r="N1361" s="7">
        <f t="shared" si="163"/>
        <v>5.3489221775666795</v>
      </c>
      <c r="O1361" s="7">
        <f t="shared" si="163"/>
        <v>15.016441359152358</v>
      </c>
      <c r="P1361" s="7">
        <f t="shared" si="163"/>
        <v>33.15308732188528</v>
      </c>
      <c r="Q1361" s="7">
        <f t="shared" si="163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8</v>
      </c>
      <c r="E1362" s="7">
        <f t="shared" ref="E1362:Q1362" si="164">E156/$Q156*100</f>
        <v>36.815984531098941</v>
      </c>
      <c r="F1362" s="7">
        <f t="shared" si="164"/>
        <v>10.003222687721559</v>
      </c>
      <c r="G1362" s="7">
        <f t="shared" si="164"/>
        <v>7.4250725104737345</v>
      </c>
      <c r="H1362" s="7">
        <f t="shared" si="164"/>
        <v>5.5688043828553013</v>
      </c>
      <c r="I1362" s="7">
        <f t="shared" si="164"/>
        <v>21.746696745085401</v>
      </c>
      <c r="J1362" s="7">
        <f t="shared" si="164"/>
        <v>11.479213664195939</v>
      </c>
      <c r="K1362" s="7">
        <f t="shared" si="164"/>
        <v>3.570737995488237</v>
      </c>
      <c r="L1362" s="7">
        <f t="shared" si="164"/>
        <v>4.2990654205607477</v>
      </c>
      <c r="M1362" s="7">
        <f t="shared" si="164"/>
        <v>11.260070899129875</v>
      </c>
      <c r="N1362" s="7">
        <f t="shared" si="164"/>
        <v>3.7318723815662267</v>
      </c>
      <c r="O1362" s="7">
        <f t="shared" si="164"/>
        <v>17.847244601998067</v>
      </c>
      <c r="P1362" s="7">
        <f t="shared" si="164"/>
        <v>29.648727038349982</v>
      </c>
      <c r="Q1362" s="7">
        <f t="shared" si="164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65">E157/$Q157*100</f>
        <v>29.172803562253812</v>
      </c>
      <c r="F1363" s="7">
        <f t="shared" si="165"/>
        <v>8.761774276417194</v>
      </c>
      <c r="G1363" s="7">
        <f t="shared" si="165"/>
        <v>8.3575954786778546</v>
      </c>
      <c r="H1363" s="7">
        <f t="shared" si="165"/>
        <v>4.7062853228292516</v>
      </c>
      <c r="I1363" s="7">
        <f t="shared" si="165"/>
        <v>23.65816064394588</v>
      </c>
      <c r="J1363" s="7">
        <f t="shared" si="165"/>
        <v>15.588285665353657</v>
      </c>
      <c r="K1363" s="7">
        <f t="shared" si="165"/>
        <v>4.2849803048467203</v>
      </c>
      <c r="L1363" s="7">
        <f t="shared" si="165"/>
        <v>4.9563281383798596</v>
      </c>
      <c r="M1363" s="7">
        <f t="shared" si="165"/>
        <v>9.2961123480047956</v>
      </c>
      <c r="N1363" s="7">
        <f t="shared" si="165"/>
        <v>4.4802192156191127</v>
      </c>
      <c r="O1363" s="7">
        <f t="shared" si="165"/>
        <v>16.516526802534681</v>
      </c>
      <c r="P1363" s="7">
        <f t="shared" si="165"/>
        <v>31.296454872409658</v>
      </c>
      <c r="Q1363" s="7">
        <f t="shared" si="165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7</v>
      </c>
      <c r="E1364" s="7">
        <f t="shared" ref="E1364:Q1364" si="166">E158/$Q158*100</f>
        <v>5.1368781851801746</v>
      </c>
      <c r="F1364" s="7">
        <f t="shared" si="166"/>
        <v>7.577910070806837</v>
      </c>
      <c r="G1364" s="7">
        <f t="shared" si="166"/>
        <v>2.1783249898525234</v>
      </c>
      <c r="H1364" s="7">
        <f t="shared" si="166"/>
        <v>0.62350606593604829</v>
      </c>
      <c r="I1364" s="7">
        <f t="shared" si="166"/>
        <v>7.3772155324042759</v>
      </c>
      <c r="J1364" s="7">
        <f t="shared" si="166"/>
        <v>4.6407793262075492</v>
      </c>
      <c r="K1364" s="7">
        <f t="shared" si="166"/>
        <v>1.2661795877869479</v>
      </c>
      <c r="L1364" s="7">
        <f t="shared" si="166"/>
        <v>1.3315744373787941</v>
      </c>
      <c r="M1364" s="7">
        <f t="shared" si="166"/>
        <v>5.3544851846840755</v>
      </c>
      <c r="N1364" s="7">
        <f t="shared" si="166"/>
        <v>1.203039733008614</v>
      </c>
      <c r="O1364" s="7">
        <f t="shared" si="166"/>
        <v>7.606097505975737</v>
      </c>
      <c r="P1364" s="7">
        <f t="shared" si="166"/>
        <v>70.710999864700312</v>
      </c>
      <c r="Q1364" s="7">
        <f t="shared" si="166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8</v>
      </c>
      <c r="E1365" s="7">
        <f t="shared" ref="E1365:Q1365" si="167">E159/$Q159*100</f>
        <v>10.180758804539778</v>
      </c>
      <c r="F1365" s="7">
        <f t="shared" si="167"/>
        <v>8.3461750447116518</v>
      </c>
      <c r="G1365" s="7">
        <f t="shared" si="167"/>
        <v>2.3857462627807835</v>
      </c>
      <c r="H1365" s="7">
        <f t="shared" si="167"/>
        <v>1.0303364340910881</v>
      </c>
      <c r="I1365" s="7">
        <f t="shared" si="167"/>
        <v>6.7343059289337814</v>
      </c>
      <c r="J1365" s="7">
        <f t="shared" si="167"/>
        <v>2.8199273365353252</v>
      </c>
      <c r="K1365" s="7">
        <f t="shared" si="167"/>
        <v>1.0280867912218934</v>
      </c>
      <c r="L1365" s="7">
        <f t="shared" si="167"/>
        <v>1.1911858992384958</v>
      </c>
      <c r="M1365" s="7">
        <f t="shared" si="167"/>
        <v>8.3360516518002754</v>
      </c>
      <c r="N1365" s="7">
        <f t="shared" si="167"/>
        <v>0.95384857653847444</v>
      </c>
      <c r="O1365" s="7">
        <f t="shared" si="167"/>
        <v>9.0368154055543695</v>
      </c>
      <c r="P1365" s="7">
        <f t="shared" si="167"/>
        <v>67.308189824865309</v>
      </c>
      <c r="Q1365" s="7">
        <f t="shared" si="167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68">E160/$Q160*100</f>
        <v>7.6562271247902522</v>
      </c>
      <c r="F1366" s="7">
        <f t="shared" si="168"/>
        <v>7.9602914512877678</v>
      </c>
      <c r="G1366" s="7">
        <f t="shared" si="168"/>
        <v>2.2821716949896955</v>
      </c>
      <c r="H1366" s="7">
        <f t="shared" si="168"/>
        <v>0.82604142031825389</v>
      </c>
      <c r="I1366" s="7">
        <f t="shared" si="168"/>
        <v>7.0526031284840709</v>
      </c>
      <c r="J1366" s="7">
        <f t="shared" si="168"/>
        <v>3.7253510816806874</v>
      </c>
      <c r="K1366" s="7">
        <f t="shared" si="168"/>
        <v>1.1464351273128597</v>
      </c>
      <c r="L1366" s="7">
        <f t="shared" si="168"/>
        <v>1.2590515445341621</v>
      </c>
      <c r="M1366" s="7">
        <f t="shared" si="168"/>
        <v>6.8448258387107677</v>
      </c>
      <c r="N1366" s="7">
        <f t="shared" si="168"/>
        <v>1.0794283590661846</v>
      </c>
      <c r="O1366" s="7">
        <f t="shared" si="168"/>
        <v>8.3229163147403629</v>
      </c>
      <c r="P1366" s="7">
        <f t="shared" si="168"/>
        <v>69.010777391128073</v>
      </c>
      <c r="Q1366" s="7">
        <f t="shared" si="168"/>
        <v>100</v>
      </c>
      <c r="R1366"/>
    </row>
    <row r="1367" spans="1:18" ht="14.25" x14ac:dyDescent="0.45">
      <c r="A1367" s="6">
        <v>151</v>
      </c>
      <c r="B1367" s="4" t="s">
        <v>21</v>
      </c>
      <c r="C1367" s="4" t="s">
        <v>6</v>
      </c>
      <c r="D1367" s="4" t="s">
        <v>7</v>
      </c>
      <c r="E1367" s="7">
        <f t="shared" ref="E1367:Q1367" si="169">E161/$Q161*100</f>
        <v>0</v>
      </c>
      <c r="F1367" s="7">
        <f t="shared" si="169"/>
        <v>10.250569476082005</v>
      </c>
      <c r="G1367" s="7">
        <f t="shared" si="169"/>
        <v>0</v>
      </c>
      <c r="H1367" s="7">
        <f t="shared" si="169"/>
        <v>0</v>
      </c>
      <c r="I1367" s="7">
        <f t="shared" si="169"/>
        <v>0</v>
      </c>
      <c r="J1367" s="7">
        <f t="shared" si="169"/>
        <v>0</v>
      </c>
      <c r="K1367" s="7">
        <f t="shared" si="169"/>
        <v>0</v>
      </c>
      <c r="L1367" s="7">
        <f t="shared" si="169"/>
        <v>0</v>
      </c>
      <c r="M1367" s="7">
        <f t="shared" si="169"/>
        <v>2.2779043280182232</v>
      </c>
      <c r="N1367" s="7">
        <f t="shared" si="169"/>
        <v>0</v>
      </c>
      <c r="O1367" s="7">
        <f t="shared" si="169"/>
        <v>5.239179954441914</v>
      </c>
      <c r="P1367" s="7">
        <f t="shared" si="169"/>
        <v>83.599088838268798</v>
      </c>
      <c r="Q1367" s="7">
        <f t="shared" si="169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8</v>
      </c>
      <c r="E1368" s="7">
        <f t="shared" ref="E1368:Q1368" si="170">E162/$Q162*100</f>
        <v>0</v>
      </c>
      <c r="F1368" s="7">
        <f t="shared" si="170"/>
        <v>5.3921568627450984</v>
      </c>
      <c r="G1368" s="7">
        <f t="shared" si="170"/>
        <v>0</v>
      </c>
      <c r="H1368" s="7">
        <f t="shared" si="170"/>
        <v>0</v>
      </c>
      <c r="I1368" s="7">
        <f t="shared" si="170"/>
        <v>0</v>
      </c>
      <c r="J1368" s="7">
        <f t="shared" si="170"/>
        <v>0</v>
      </c>
      <c r="K1368" s="7">
        <f t="shared" si="170"/>
        <v>0</v>
      </c>
      <c r="L1368" s="7">
        <f t="shared" si="170"/>
        <v>0</v>
      </c>
      <c r="M1368" s="7">
        <f t="shared" si="170"/>
        <v>1.715686274509804</v>
      </c>
      <c r="N1368" s="7">
        <f t="shared" si="170"/>
        <v>0</v>
      </c>
      <c r="O1368" s="7">
        <f t="shared" si="170"/>
        <v>3.1862745098039214</v>
      </c>
      <c r="P1368" s="7">
        <f t="shared" si="170"/>
        <v>91.17647058823529</v>
      </c>
      <c r="Q1368" s="7">
        <f t="shared" si="170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71">E163/$Q163*100</f>
        <v>0</v>
      </c>
      <c r="F1369" s="7">
        <f t="shared" si="171"/>
        <v>7.9102715466351832</v>
      </c>
      <c r="G1369" s="7">
        <f t="shared" si="171"/>
        <v>0</v>
      </c>
      <c r="H1369" s="7">
        <f t="shared" si="171"/>
        <v>0</v>
      </c>
      <c r="I1369" s="7">
        <f t="shared" si="171"/>
        <v>0</v>
      </c>
      <c r="J1369" s="7">
        <f t="shared" si="171"/>
        <v>0</v>
      </c>
      <c r="K1369" s="7">
        <f t="shared" si="171"/>
        <v>0</v>
      </c>
      <c r="L1369" s="7">
        <f t="shared" si="171"/>
        <v>0</v>
      </c>
      <c r="M1369" s="7">
        <f t="shared" si="171"/>
        <v>2.1251475796930341</v>
      </c>
      <c r="N1369" s="7">
        <f t="shared" si="171"/>
        <v>0</v>
      </c>
      <c r="O1369" s="7">
        <f t="shared" si="171"/>
        <v>4.6044864226682405</v>
      </c>
      <c r="P1369" s="7">
        <f t="shared" si="171"/>
        <v>87.131050767414408</v>
      </c>
      <c r="Q1369" s="7">
        <f t="shared" si="171"/>
        <v>100</v>
      </c>
      <c r="R1369"/>
    </row>
    <row r="1370" spans="1:18" ht="14.25" x14ac:dyDescent="0.45">
      <c r="A1370" s="6">
        <v>154</v>
      </c>
      <c r="B1370" s="4"/>
      <c r="C1370" s="4" t="s">
        <v>9</v>
      </c>
      <c r="D1370" s="4" t="s">
        <v>7</v>
      </c>
      <c r="E1370" s="7">
        <f t="shared" ref="E1370:Q1370" si="172">E164/$Q164*100</f>
        <v>1.8115942028985508</v>
      </c>
      <c r="F1370" s="7">
        <f t="shared" si="172"/>
        <v>6.1594202898550732</v>
      </c>
      <c r="G1370" s="7">
        <f t="shared" si="172"/>
        <v>0</v>
      </c>
      <c r="H1370" s="7">
        <f t="shared" si="172"/>
        <v>0</v>
      </c>
      <c r="I1370" s="7">
        <f t="shared" si="172"/>
        <v>1.0869565217391304</v>
      </c>
      <c r="J1370" s="7">
        <f t="shared" si="172"/>
        <v>0</v>
      </c>
      <c r="K1370" s="7">
        <f t="shared" si="172"/>
        <v>0</v>
      </c>
      <c r="L1370" s="7">
        <f t="shared" si="172"/>
        <v>0</v>
      </c>
      <c r="M1370" s="7">
        <f t="shared" si="172"/>
        <v>6.1594202898550732</v>
      </c>
      <c r="N1370" s="7">
        <f t="shared" si="172"/>
        <v>0</v>
      </c>
      <c r="O1370" s="7">
        <f t="shared" si="172"/>
        <v>3.9855072463768111</v>
      </c>
      <c r="P1370" s="7">
        <f t="shared" si="172"/>
        <v>82.608695652173907</v>
      </c>
      <c r="Q1370" s="7">
        <f t="shared" si="172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8</v>
      </c>
      <c r="E1371" s="7">
        <f t="shared" ref="E1371:Q1371" si="173">E165/$Q165*100</f>
        <v>1.8867924528301887</v>
      </c>
      <c r="F1371" s="7">
        <f t="shared" si="173"/>
        <v>15.566037735849056</v>
      </c>
      <c r="G1371" s="7">
        <f t="shared" si="173"/>
        <v>0</v>
      </c>
      <c r="H1371" s="7">
        <f t="shared" si="173"/>
        <v>0</v>
      </c>
      <c r="I1371" s="7">
        <f t="shared" si="173"/>
        <v>0</v>
      </c>
      <c r="J1371" s="7">
        <f t="shared" si="173"/>
        <v>1.4150943396226416</v>
      </c>
      <c r="K1371" s="7">
        <f t="shared" si="173"/>
        <v>0</v>
      </c>
      <c r="L1371" s="7">
        <f t="shared" si="173"/>
        <v>0</v>
      </c>
      <c r="M1371" s="7">
        <f t="shared" si="173"/>
        <v>15.09433962264151</v>
      </c>
      <c r="N1371" s="7">
        <f t="shared" si="173"/>
        <v>0</v>
      </c>
      <c r="O1371" s="7">
        <f t="shared" si="173"/>
        <v>4.2452830188679247</v>
      </c>
      <c r="P1371" s="7">
        <f t="shared" si="173"/>
        <v>69.339622641509436</v>
      </c>
      <c r="Q1371" s="7">
        <f t="shared" si="173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74">E166/$Q166*100</f>
        <v>2.2494887525562373</v>
      </c>
      <c r="F1372" s="7">
        <f t="shared" si="174"/>
        <v>10.838445807770961</v>
      </c>
      <c r="G1372" s="7">
        <f t="shared" si="174"/>
        <v>0.61349693251533743</v>
      </c>
      <c r="H1372" s="7">
        <f t="shared" si="174"/>
        <v>0</v>
      </c>
      <c r="I1372" s="7">
        <f t="shared" si="174"/>
        <v>0.61349693251533743</v>
      </c>
      <c r="J1372" s="7">
        <f t="shared" si="174"/>
        <v>0.61349693251533743</v>
      </c>
      <c r="K1372" s="7">
        <f t="shared" si="174"/>
        <v>0</v>
      </c>
      <c r="L1372" s="7">
        <f t="shared" si="174"/>
        <v>0</v>
      </c>
      <c r="M1372" s="7">
        <f t="shared" si="174"/>
        <v>10.838445807770961</v>
      </c>
      <c r="N1372" s="7">
        <f t="shared" si="174"/>
        <v>0</v>
      </c>
      <c r="O1372" s="7">
        <f t="shared" si="174"/>
        <v>4.0899795501022496</v>
      </c>
      <c r="P1372" s="7">
        <f t="shared" si="174"/>
        <v>76.482617586912056</v>
      </c>
      <c r="Q1372" s="7">
        <f t="shared" si="174"/>
        <v>100</v>
      </c>
      <c r="R1372"/>
    </row>
    <row r="1373" spans="1:18" ht="14.25" x14ac:dyDescent="0.45">
      <c r="A1373" s="6">
        <v>157</v>
      </c>
      <c r="B1373" s="4"/>
      <c r="C1373" s="4" t="s">
        <v>10</v>
      </c>
      <c r="D1373" s="4" t="s">
        <v>7</v>
      </c>
      <c r="E1373" s="7">
        <f t="shared" ref="E1373:Q1373" si="175">E167/$Q167*100</f>
        <v>9.8679098679098676</v>
      </c>
      <c r="F1373" s="7">
        <f t="shared" si="175"/>
        <v>12.198912198912199</v>
      </c>
      <c r="G1373" s="7">
        <f t="shared" si="175"/>
        <v>3.263403263403263</v>
      </c>
      <c r="H1373" s="7">
        <f t="shared" si="175"/>
        <v>0.31080031080031079</v>
      </c>
      <c r="I1373" s="7">
        <f t="shared" si="175"/>
        <v>7.6923076923076925</v>
      </c>
      <c r="J1373" s="7">
        <f t="shared" si="175"/>
        <v>4.1958041958041958</v>
      </c>
      <c r="K1373" s="7">
        <f t="shared" si="175"/>
        <v>0.54390054390054388</v>
      </c>
      <c r="L1373" s="7">
        <f t="shared" si="175"/>
        <v>1.7871017871017871</v>
      </c>
      <c r="M1373" s="7">
        <f t="shared" si="175"/>
        <v>11.888111888111888</v>
      </c>
      <c r="N1373" s="7">
        <f t="shared" si="175"/>
        <v>0.62160062160062157</v>
      </c>
      <c r="O1373" s="7">
        <f t="shared" si="175"/>
        <v>9.5571095571095572</v>
      </c>
      <c r="P1373" s="7">
        <f t="shared" si="175"/>
        <v>58.818958818958819</v>
      </c>
      <c r="Q1373" s="7">
        <f t="shared" si="175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8</v>
      </c>
      <c r="E1374" s="7">
        <f t="shared" ref="E1374:Q1374" si="176">E168/$Q168*100</f>
        <v>14.307692307692307</v>
      </c>
      <c r="F1374" s="7">
        <f t="shared" si="176"/>
        <v>14.076923076923077</v>
      </c>
      <c r="G1374" s="7">
        <f t="shared" si="176"/>
        <v>3</v>
      </c>
      <c r="H1374" s="7">
        <f t="shared" si="176"/>
        <v>0</v>
      </c>
      <c r="I1374" s="7">
        <f t="shared" si="176"/>
        <v>5.2307692307692308</v>
      </c>
      <c r="J1374" s="7">
        <f t="shared" si="176"/>
        <v>1.7692307692307692</v>
      </c>
      <c r="K1374" s="7">
        <f t="shared" si="176"/>
        <v>0.92307692307692313</v>
      </c>
      <c r="L1374" s="7">
        <f t="shared" si="176"/>
        <v>2.3076923076923079</v>
      </c>
      <c r="M1374" s="7">
        <f t="shared" si="176"/>
        <v>16.923076923076923</v>
      </c>
      <c r="N1374" s="7">
        <f t="shared" si="176"/>
        <v>1.153846153846154</v>
      </c>
      <c r="O1374" s="7">
        <f t="shared" si="176"/>
        <v>10.692307692307693</v>
      </c>
      <c r="P1374" s="7">
        <f t="shared" si="176"/>
        <v>57.999999999999993</v>
      </c>
      <c r="Q1374" s="7">
        <f t="shared" si="176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77">E169/$Q169*100</f>
        <v>11.978361669242659</v>
      </c>
      <c r="F1375" s="7">
        <f t="shared" si="177"/>
        <v>13.137557959814528</v>
      </c>
      <c r="G1375" s="7">
        <f t="shared" si="177"/>
        <v>3.2843894899536319</v>
      </c>
      <c r="H1375" s="7">
        <f t="shared" si="177"/>
        <v>0.15455950540958269</v>
      </c>
      <c r="I1375" s="7">
        <f t="shared" si="177"/>
        <v>6.3755795981452854</v>
      </c>
      <c r="J1375" s="7">
        <f t="shared" si="177"/>
        <v>3.2071097372488406</v>
      </c>
      <c r="K1375" s="7">
        <f t="shared" si="177"/>
        <v>0.92735703245749612</v>
      </c>
      <c r="L1375" s="7">
        <f t="shared" si="177"/>
        <v>2.0865533230293662</v>
      </c>
      <c r="M1375" s="7">
        <f t="shared" si="177"/>
        <v>14.72179289026275</v>
      </c>
      <c r="N1375" s="7">
        <f t="shared" si="177"/>
        <v>1.2364760432766615</v>
      </c>
      <c r="O1375" s="7">
        <f t="shared" si="177"/>
        <v>10.162287480680062</v>
      </c>
      <c r="P1375" s="7">
        <f t="shared" si="177"/>
        <v>58.268933539412672</v>
      </c>
      <c r="Q1375" s="7">
        <f t="shared" si="177"/>
        <v>100</v>
      </c>
      <c r="R1375"/>
    </row>
    <row r="1376" spans="1:18" ht="14.25" x14ac:dyDescent="0.45">
      <c r="A1376" s="6">
        <v>160</v>
      </c>
      <c r="B1376" s="4"/>
      <c r="C1376" s="4" t="s">
        <v>11</v>
      </c>
      <c r="D1376" s="4" t="s">
        <v>7</v>
      </c>
      <c r="E1376" s="7">
        <f t="shared" ref="E1376:Q1376" si="178">E170/$Q170*100</f>
        <v>27.736318407960198</v>
      </c>
      <c r="F1376" s="7">
        <f t="shared" si="178"/>
        <v>8.9552238805970141</v>
      </c>
      <c r="G1376" s="7">
        <f t="shared" si="178"/>
        <v>14.054726368159203</v>
      </c>
      <c r="H1376" s="7">
        <f t="shared" si="178"/>
        <v>3.4825870646766171</v>
      </c>
      <c r="I1376" s="7">
        <f t="shared" si="178"/>
        <v>17.537313432835823</v>
      </c>
      <c r="J1376" s="7">
        <f t="shared" si="178"/>
        <v>20.771144278606965</v>
      </c>
      <c r="K1376" s="7">
        <f t="shared" si="178"/>
        <v>3.1094527363184081</v>
      </c>
      <c r="L1376" s="7">
        <f t="shared" si="178"/>
        <v>9.7014925373134329</v>
      </c>
      <c r="M1376" s="7">
        <f t="shared" si="178"/>
        <v>7.3383084577114426</v>
      </c>
      <c r="N1376" s="7">
        <f t="shared" si="178"/>
        <v>4.1044776119402986</v>
      </c>
      <c r="O1376" s="7">
        <f t="shared" si="178"/>
        <v>9.2039800995024876</v>
      </c>
      <c r="P1376" s="7">
        <f t="shared" si="178"/>
        <v>32.462686567164177</v>
      </c>
      <c r="Q1376" s="7">
        <f t="shared" si="178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8</v>
      </c>
      <c r="E1377" s="7">
        <f t="shared" ref="E1377:Q1377" si="179">E171/$Q171*100</f>
        <v>41.948051948051948</v>
      </c>
      <c r="F1377" s="7">
        <f t="shared" si="179"/>
        <v>11.558441558441558</v>
      </c>
      <c r="G1377" s="7">
        <f t="shared" si="179"/>
        <v>9.220779220779221</v>
      </c>
      <c r="H1377" s="7">
        <f t="shared" si="179"/>
        <v>5.8441558441558437</v>
      </c>
      <c r="I1377" s="7">
        <f t="shared" si="179"/>
        <v>16.623376623376622</v>
      </c>
      <c r="J1377" s="7">
        <f t="shared" si="179"/>
        <v>16.363636363636363</v>
      </c>
      <c r="K1377" s="7">
        <f t="shared" si="179"/>
        <v>4.9350649350649354</v>
      </c>
      <c r="L1377" s="7">
        <f t="shared" si="179"/>
        <v>6.7532467532467528</v>
      </c>
      <c r="M1377" s="7">
        <f t="shared" si="179"/>
        <v>9.220779220779221</v>
      </c>
      <c r="N1377" s="7">
        <f t="shared" si="179"/>
        <v>3.2467532467532463</v>
      </c>
      <c r="O1377" s="7">
        <f t="shared" si="179"/>
        <v>10.909090909090908</v>
      </c>
      <c r="P1377" s="7">
        <f t="shared" si="179"/>
        <v>29.61038961038961</v>
      </c>
      <c r="Q1377" s="7">
        <f t="shared" si="179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80">E172/$Q172*100</f>
        <v>34.732824427480921</v>
      </c>
      <c r="F1378" s="7">
        <f t="shared" si="180"/>
        <v>10.368956743002544</v>
      </c>
      <c r="G1378" s="7">
        <f t="shared" si="180"/>
        <v>11.641221374045802</v>
      </c>
      <c r="H1378" s="7">
        <f t="shared" si="180"/>
        <v>4.3893129770992365</v>
      </c>
      <c r="I1378" s="7">
        <f t="shared" si="180"/>
        <v>17.302798982188293</v>
      </c>
      <c r="J1378" s="7">
        <f t="shared" si="180"/>
        <v>18.575063613231553</v>
      </c>
      <c r="K1378" s="7">
        <f t="shared" si="180"/>
        <v>4.1348600508905857</v>
      </c>
      <c r="L1378" s="7">
        <f t="shared" si="180"/>
        <v>8.3969465648854964</v>
      </c>
      <c r="M1378" s="7">
        <f t="shared" si="180"/>
        <v>8.2061068702290072</v>
      </c>
      <c r="N1378" s="7">
        <f t="shared" si="180"/>
        <v>3.8167938931297711</v>
      </c>
      <c r="O1378" s="7">
        <f t="shared" si="180"/>
        <v>9.9872773536895671</v>
      </c>
      <c r="P1378" s="7">
        <f t="shared" si="180"/>
        <v>31.234096692111958</v>
      </c>
      <c r="Q1378" s="7">
        <f t="shared" si="180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7</v>
      </c>
      <c r="E1379" s="7">
        <f t="shared" ref="E1379:Q1379" si="181">E173/$Q173*100</f>
        <v>12.76747503566334</v>
      </c>
      <c r="F1379" s="7">
        <f t="shared" si="181"/>
        <v>10.663338088445078</v>
      </c>
      <c r="G1379" s="7">
        <f t="shared" si="181"/>
        <v>5.5991440798858774</v>
      </c>
      <c r="H1379" s="7">
        <f t="shared" si="181"/>
        <v>0.96291012838801704</v>
      </c>
      <c r="I1379" s="7">
        <f t="shared" si="181"/>
        <v>8.6661911554921556</v>
      </c>
      <c r="J1379" s="7">
        <f t="shared" si="181"/>
        <v>7.9885877318116973</v>
      </c>
      <c r="K1379" s="7">
        <f t="shared" si="181"/>
        <v>1.3195435092724679</v>
      </c>
      <c r="L1379" s="7">
        <f t="shared" si="181"/>
        <v>3.495007132667618</v>
      </c>
      <c r="M1379" s="7">
        <f t="shared" si="181"/>
        <v>8.7731811697574891</v>
      </c>
      <c r="N1379" s="7">
        <f t="shared" si="181"/>
        <v>1.783166904422254</v>
      </c>
      <c r="O1379" s="7">
        <f t="shared" si="181"/>
        <v>8.3808844507845937</v>
      </c>
      <c r="P1379" s="7">
        <f t="shared" si="181"/>
        <v>57.73894436519258</v>
      </c>
      <c r="Q1379" s="7">
        <f t="shared" si="181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8</v>
      </c>
      <c r="E1380" s="7">
        <f t="shared" ref="E1380:Q1380" si="182">E174/$Q174*100</f>
        <v>19.00519673348181</v>
      </c>
      <c r="F1380" s="7">
        <f t="shared" si="182"/>
        <v>12.175204157386785</v>
      </c>
      <c r="G1380" s="7">
        <f t="shared" si="182"/>
        <v>4.1202672605790642</v>
      </c>
      <c r="H1380" s="7">
        <f t="shared" si="182"/>
        <v>1.6703786191536749</v>
      </c>
      <c r="I1380" s="7">
        <f t="shared" si="182"/>
        <v>7.2011878247958432</v>
      </c>
      <c r="J1380" s="7">
        <f t="shared" si="182"/>
        <v>5.8648849294729031</v>
      </c>
      <c r="K1380" s="7">
        <f t="shared" si="182"/>
        <v>1.9302152932442462</v>
      </c>
      <c r="L1380" s="7">
        <f t="shared" si="182"/>
        <v>3.229398663697105</v>
      </c>
      <c r="M1380" s="7">
        <f t="shared" si="182"/>
        <v>12.50927988121752</v>
      </c>
      <c r="N1380" s="7">
        <f t="shared" si="182"/>
        <v>1.6703786191536749</v>
      </c>
      <c r="O1380" s="7">
        <f t="shared" si="182"/>
        <v>9.2798812175204155</v>
      </c>
      <c r="P1380" s="7">
        <f t="shared" si="182"/>
        <v>55.530809205642171</v>
      </c>
      <c r="Q1380" s="7">
        <f t="shared" si="182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83">E175/$Q175*100</f>
        <v>15.821058374249864</v>
      </c>
      <c r="F1381" s="7">
        <f t="shared" si="183"/>
        <v>11.32933260592835</v>
      </c>
      <c r="G1381" s="7">
        <f t="shared" si="183"/>
        <v>4.9099836333878883</v>
      </c>
      <c r="H1381" s="7">
        <f t="shared" si="183"/>
        <v>1.2911438443353338</v>
      </c>
      <c r="I1381" s="7">
        <f t="shared" si="183"/>
        <v>8.0196399345335507</v>
      </c>
      <c r="J1381" s="7">
        <f t="shared" si="183"/>
        <v>6.9103473358792504</v>
      </c>
      <c r="K1381" s="7">
        <f t="shared" si="183"/>
        <v>1.673031460265503</v>
      </c>
      <c r="L1381" s="7">
        <f t="shared" si="183"/>
        <v>3.4733587925077289</v>
      </c>
      <c r="M1381" s="7">
        <f t="shared" si="183"/>
        <v>10.638297872340425</v>
      </c>
      <c r="N1381" s="7">
        <f t="shared" si="183"/>
        <v>1.6366612111292964</v>
      </c>
      <c r="O1381" s="7">
        <f t="shared" si="183"/>
        <v>8.7106746681214773</v>
      </c>
      <c r="P1381" s="7">
        <f t="shared" si="183"/>
        <v>56.610292780505546</v>
      </c>
      <c r="Q1381" s="7">
        <f t="shared" si="183"/>
        <v>100</v>
      </c>
      <c r="R1381"/>
    </row>
    <row r="1382" spans="1:18" ht="14.25" x14ac:dyDescent="0.45">
      <c r="A1382" s="6">
        <v>166</v>
      </c>
      <c r="B1382" s="4" t="s">
        <v>22</v>
      </c>
      <c r="C1382" s="4" t="s">
        <v>6</v>
      </c>
      <c r="D1382" s="4" t="s">
        <v>7</v>
      </c>
      <c r="E1382" s="7">
        <f t="shared" ref="E1382:Q1382" si="184">E176/$Q176*100</f>
        <v>0</v>
      </c>
      <c r="F1382" s="7">
        <f t="shared" si="184"/>
        <v>10.8</v>
      </c>
      <c r="G1382" s="7">
        <f t="shared" si="184"/>
        <v>0.13333333333333333</v>
      </c>
      <c r="H1382" s="7">
        <f t="shared" si="184"/>
        <v>0</v>
      </c>
      <c r="I1382" s="7">
        <f t="shared" si="184"/>
        <v>0.16666666666666669</v>
      </c>
      <c r="J1382" s="7">
        <f t="shared" si="184"/>
        <v>0.13333333333333333</v>
      </c>
      <c r="K1382" s="7">
        <f t="shared" si="184"/>
        <v>0</v>
      </c>
      <c r="L1382" s="7">
        <f t="shared" si="184"/>
        <v>0.1</v>
      </c>
      <c r="M1382" s="7">
        <f t="shared" si="184"/>
        <v>3.0333333333333332</v>
      </c>
      <c r="N1382" s="7">
        <f t="shared" si="184"/>
        <v>0</v>
      </c>
      <c r="O1382" s="7">
        <f t="shared" si="184"/>
        <v>5.6333333333333329</v>
      </c>
      <c r="P1382" s="7">
        <f t="shared" si="184"/>
        <v>82.033333333333331</v>
      </c>
      <c r="Q1382" s="7">
        <f t="shared" si="184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8</v>
      </c>
      <c r="E1383" s="7">
        <f t="shared" ref="E1383:Q1383" si="185">E177/$Q177*100</f>
        <v>0</v>
      </c>
      <c r="F1383" s="7">
        <f t="shared" si="185"/>
        <v>7.9823369565217392</v>
      </c>
      <c r="G1383" s="7">
        <f t="shared" si="185"/>
        <v>0</v>
      </c>
      <c r="H1383" s="7">
        <f t="shared" si="185"/>
        <v>0</v>
      </c>
      <c r="I1383" s="7">
        <f t="shared" si="185"/>
        <v>0.20380434782608695</v>
      </c>
      <c r="J1383" s="7">
        <f t="shared" si="185"/>
        <v>0.20380434782608695</v>
      </c>
      <c r="K1383" s="7">
        <f t="shared" si="185"/>
        <v>0.16983695652173914</v>
      </c>
      <c r="L1383" s="7">
        <f t="shared" si="185"/>
        <v>0.1358695652173913</v>
      </c>
      <c r="M1383" s="7">
        <f t="shared" si="185"/>
        <v>2.7853260869565215</v>
      </c>
      <c r="N1383" s="7">
        <f t="shared" si="185"/>
        <v>0</v>
      </c>
      <c r="O1383" s="7">
        <f t="shared" si="185"/>
        <v>4.0760869565217392</v>
      </c>
      <c r="P1383" s="7">
        <f t="shared" si="185"/>
        <v>86.073369565217391</v>
      </c>
      <c r="Q1383" s="7">
        <f t="shared" si="185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86">E178/$Q178*100</f>
        <v>0</v>
      </c>
      <c r="F1384" s="7">
        <f t="shared" si="186"/>
        <v>9.5101834707961608</v>
      </c>
      <c r="G1384" s="7">
        <f t="shared" si="186"/>
        <v>0.10099309880491499</v>
      </c>
      <c r="H1384" s="7">
        <f t="shared" si="186"/>
        <v>0</v>
      </c>
      <c r="I1384" s="7">
        <f t="shared" si="186"/>
        <v>0.21881838074398249</v>
      </c>
      <c r="J1384" s="7">
        <f t="shared" si="186"/>
        <v>0.20198619760982997</v>
      </c>
      <c r="K1384" s="7">
        <f t="shared" si="186"/>
        <v>0.13465746507321999</v>
      </c>
      <c r="L1384" s="7">
        <f t="shared" si="186"/>
        <v>8.416091567076249E-2</v>
      </c>
      <c r="M1384" s="7">
        <f t="shared" si="186"/>
        <v>2.9456320484766874</v>
      </c>
      <c r="N1384" s="7">
        <f t="shared" si="186"/>
        <v>0</v>
      </c>
      <c r="O1384" s="7">
        <f t="shared" si="186"/>
        <v>4.8476687426359195</v>
      </c>
      <c r="P1384" s="7">
        <f t="shared" si="186"/>
        <v>84.127251304494195</v>
      </c>
      <c r="Q1384" s="7">
        <f t="shared" si="186"/>
        <v>100</v>
      </c>
      <c r="R1384"/>
    </row>
    <row r="1385" spans="1:18" ht="14.25" x14ac:dyDescent="0.45">
      <c r="A1385" s="6">
        <v>169</v>
      </c>
      <c r="B1385" s="4"/>
      <c r="C1385" s="4" t="s">
        <v>9</v>
      </c>
      <c r="D1385" s="4" t="s">
        <v>7</v>
      </c>
      <c r="E1385" s="7">
        <f t="shared" ref="E1385:Q1385" si="187">E179/$Q179*100</f>
        <v>0.41644976574700676</v>
      </c>
      <c r="F1385" s="7">
        <f t="shared" si="187"/>
        <v>10.983862571577303</v>
      </c>
      <c r="G1385" s="7">
        <f t="shared" si="187"/>
        <v>0.52056220718375845</v>
      </c>
      <c r="H1385" s="7">
        <f t="shared" si="187"/>
        <v>0</v>
      </c>
      <c r="I1385" s="7">
        <f t="shared" si="187"/>
        <v>0.46850598646538261</v>
      </c>
      <c r="J1385" s="7">
        <f t="shared" si="187"/>
        <v>0.20822488287350338</v>
      </c>
      <c r="K1385" s="7">
        <f t="shared" si="187"/>
        <v>0</v>
      </c>
      <c r="L1385" s="7">
        <f t="shared" si="187"/>
        <v>0.31233732431025507</v>
      </c>
      <c r="M1385" s="7">
        <f t="shared" si="187"/>
        <v>9.5262883914627796</v>
      </c>
      <c r="N1385" s="7">
        <f t="shared" si="187"/>
        <v>0</v>
      </c>
      <c r="O1385" s="7">
        <f t="shared" si="187"/>
        <v>6.246746486205101</v>
      </c>
      <c r="P1385" s="7">
        <f t="shared" si="187"/>
        <v>76.522644456012486</v>
      </c>
      <c r="Q1385" s="7">
        <f t="shared" si="187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8</v>
      </c>
      <c r="E1386" s="7">
        <f t="shared" ref="E1386:Q1386" si="188">E180/$Q180*100</f>
        <v>0.45070422535211269</v>
      </c>
      <c r="F1386" s="7">
        <f t="shared" si="188"/>
        <v>11.943661971830986</v>
      </c>
      <c r="G1386" s="7">
        <f t="shared" si="188"/>
        <v>0.39436619718309857</v>
      </c>
      <c r="H1386" s="7">
        <f t="shared" si="188"/>
        <v>0</v>
      </c>
      <c r="I1386" s="7">
        <f t="shared" si="188"/>
        <v>0.45070422535211269</v>
      </c>
      <c r="J1386" s="7">
        <f t="shared" si="188"/>
        <v>0.39436619718309857</v>
      </c>
      <c r="K1386" s="7">
        <f t="shared" si="188"/>
        <v>0</v>
      </c>
      <c r="L1386" s="7">
        <f t="shared" si="188"/>
        <v>0</v>
      </c>
      <c r="M1386" s="7">
        <f t="shared" si="188"/>
        <v>17.464788732394364</v>
      </c>
      <c r="N1386" s="7">
        <f t="shared" si="188"/>
        <v>0</v>
      </c>
      <c r="O1386" s="7">
        <f t="shared" si="188"/>
        <v>7.323943661971831</v>
      </c>
      <c r="P1386" s="7">
        <f t="shared" si="188"/>
        <v>69.633802816901408</v>
      </c>
      <c r="Q1386" s="7">
        <f t="shared" si="188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89">E181/$Q181*100</f>
        <v>0.56818181818181823</v>
      </c>
      <c r="F1387" s="7">
        <f t="shared" si="189"/>
        <v>11.282467532467532</v>
      </c>
      <c r="G1387" s="7">
        <f t="shared" si="189"/>
        <v>0.35173160173160173</v>
      </c>
      <c r="H1387" s="7">
        <f t="shared" si="189"/>
        <v>0</v>
      </c>
      <c r="I1387" s="7">
        <f t="shared" si="189"/>
        <v>0.54112554112554112</v>
      </c>
      <c r="J1387" s="7">
        <f t="shared" si="189"/>
        <v>0.4329004329004329</v>
      </c>
      <c r="K1387" s="7">
        <f t="shared" si="189"/>
        <v>8.1168831168831168E-2</v>
      </c>
      <c r="L1387" s="7">
        <f t="shared" si="189"/>
        <v>0.10822510822510822</v>
      </c>
      <c r="M1387" s="7">
        <f t="shared" si="189"/>
        <v>13.257575757575758</v>
      </c>
      <c r="N1387" s="7">
        <f t="shared" si="189"/>
        <v>0</v>
      </c>
      <c r="O1387" s="7">
        <f t="shared" si="189"/>
        <v>6.6287878787878789</v>
      </c>
      <c r="P1387" s="7">
        <f t="shared" si="189"/>
        <v>73.268398268398272</v>
      </c>
      <c r="Q1387" s="7">
        <f t="shared" si="189"/>
        <v>100</v>
      </c>
      <c r="R1387"/>
    </row>
    <row r="1388" spans="1:18" ht="14.25" x14ac:dyDescent="0.45">
      <c r="A1388" s="6">
        <v>172</v>
      </c>
      <c r="B1388" s="4"/>
      <c r="C1388" s="4" t="s">
        <v>10</v>
      </c>
      <c r="D1388" s="4" t="s">
        <v>7</v>
      </c>
      <c r="E1388" s="7">
        <f t="shared" ref="E1388:Q1388" si="190">E182/$Q182*100</f>
        <v>8.9440993788819885</v>
      </c>
      <c r="F1388" s="7">
        <f t="shared" si="190"/>
        <v>9.2670807453416142</v>
      </c>
      <c r="G1388" s="7">
        <f t="shared" si="190"/>
        <v>2.3975155279503104</v>
      </c>
      <c r="H1388" s="7">
        <f t="shared" si="190"/>
        <v>0.16149068322981366</v>
      </c>
      <c r="I1388" s="7">
        <f t="shared" si="190"/>
        <v>5.9130434782608692</v>
      </c>
      <c r="J1388" s="7">
        <f t="shared" si="190"/>
        <v>3.8757763975155277</v>
      </c>
      <c r="K1388" s="7">
        <f t="shared" si="190"/>
        <v>0.84472049689440998</v>
      </c>
      <c r="L1388" s="7">
        <f t="shared" si="190"/>
        <v>1.5776397515527951</v>
      </c>
      <c r="M1388" s="7">
        <f t="shared" si="190"/>
        <v>11.428571428571429</v>
      </c>
      <c r="N1388" s="7">
        <f t="shared" si="190"/>
        <v>0.80745341614906829</v>
      </c>
      <c r="O1388" s="7">
        <f t="shared" si="190"/>
        <v>8.0745341614906838</v>
      </c>
      <c r="P1388" s="7">
        <f t="shared" si="190"/>
        <v>63.614906832298132</v>
      </c>
      <c r="Q1388" s="7">
        <f t="shared" si="190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8</v>
      </c>
      <c r="E1389" s="7">
        <f t="shared" ref="E1389:Q1389" si="191">E183/$Q183*100</f>
        <v>12.933025404157044</v>
      </c>
      <c r="F1389" s="7">
        <f t="shared" si="191"/>
        <v>13.140877598152425</v>
      </c>
      <c r="G1389" s="7">
        <f t="shared" si="191"/>
        <v>3.3025404157043878</v>
      </c>
      <c r="H1389" s="7">
        <f t="shared" si="191"/>
        <v>8.0831408775981523E-2</v>
      </c>
      <c r="I1389" s="7">
        <f t="shared" si="191"/>
        <v>4.9191685912240182</v>
      </c>
      <c r="J1389" s="7">
        <f t="shared" si="191"/>
        <v>2.043879907621247</v>
      </c>
      <c r="K1389" s="7">
        <f t="shared" si="191"/>
        <v>0.87759815242494221</v>
      </c>
      <c r="L1389" s="7">
        <f t="shared" si="191"/>
        <v>1.74364896073903</v>
      </c>
      <c r="M1389" s="7">
        <f t="shared" si="191"/>
        <v>17.517321016166282</v>
      </c>
      <c r="N1389" s="7">
        <f t="shared" si="191"/>
        <v>0.7736720554272517</v>
      </c>
      <c r="O1389" s="7">
        <f t="shared" si="191"/>
        <v>10.912240184757506</v>
      </c>
      <c r="P1389" s="7">
        <f t="shared" si="191"/>
        <v>56.88221709006929</v>
      </c>
      <c r="Q1389" s="7">
        <f t="shared" si="191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92">E184/$Q184*100</f>
        <v>10.981448234590067</v>
      </c>
      <c r="F1390" s="7">
        <f t="shared" si="192"/>
        <v>11.286654697785757</v>
      </c>
      <c r="G1390" s="7">
        <f t="shared" si="192"/>
        <v>2.8366247755834828</v>
      </c>
      <c r="H1390" s="7">
        <f t="shared" si="192"/>
        <v>0.11968880909634949</v>
      </c>
      <c r="I1390" s="7">
        <f t="shared" si="192"/>
        <v>5.4219030520646321</v>
      </c>
      <c r="J1390" s="7">
        <f t="shared" si="192"/>
        <v>2.9084380610412923</v>
      </c>
      <c r="K1390" s="7">
        <f t="shared" si="192"/>
        <v>0.86774386594853392</v>
      </c>
      <c r="L1390" s="7">
        <f t="shared" si="192"/>
        <v>1.6636744464392579</v>
      </c>
      <c r="M1390" s="7">
        <f t="shared" si="192"/>
        <v>14.59605026929982</v>
      </c>
      <c r="N1390" s="7">
        <f t="shared" si="192"/>
        <v>0.80191502094554157</v>
      </c>
      <c r="O1390" s="7">
        <f t="shared" si="192"/>
        <v>9.5152603231597848</v>
      </c>
      <c r="P1390" s="7">
        <f t="shared" si="192"/>
        <v>60.119688809096353</v>
      </c>
      <c r="Q1390" s="7">
        <f t="shared" si="192"/>
        <v>100</v>
      </c>
      <c r="R1390"/>
    </row>
    <row r="1391" spans="1:18" ht="14.25" x14ac:dyDescent="0.45">
      <c r="A1391" s="6">
        <v>175</v>
      </c>
      <c r="B1391" s="4"/>
      <c r="C1391" s="4" t="s">
        <v>11</v>
      </c>
      <c r="D1391" s="4" t="s">
        <v>7</v>
      </c>
      <c r="E1391" s="7">
        <f t="shared" ref="E1391:Q1391" si="193">E185/$Q185*100</f>
        <v>29.281636536631776</v>
      </c>
      <c r="F1391" s="7">
        <f t="shared" si="193"/>
        <v>8.3254043767840145</v>
      </c>
      <c r="G1391" s="7">
        <f t="shared" si="193"/>
        <v>13.106565176022835</v>
      </c>
      <c r="H1391" s="7">
        <f t="shared" si="193"/>
        <v>3.3063748810656519</v>
      </c>
      <c r="I1391" s="7">
        <f t="shared" si="193"/>
        <v>17.507136060894389</v>
      </c>
      <c r="J1391" s="7">
        <f t="shared" si="193"/>
        <v>22.026641294005707</v>
      </c>
      <c r="K1391" s="7">
        <f t="shared" si="193"/>
        <v>4.7098001902949571</v>
      </c>
      <c r="L1391" s="7">
        <f t="shared" si="193"/>
        <v>8.2778306374881065</v>
      </c>
      <c r="M1391" s="7">
        <f t="shared" si="193"/>
        <v>8.8011417697431025</v>
      </c>
      <c r="N1391" s="7">
        <f t="shared" si="193"/>
        <v>4.8525214081826835</v>
      </c>
      <c r="O1391" s="7">
        <f t="shared" si="193"/>
        <v>11.298763082778308</v>
      </c>
      <c r="P1391" s="7">
        <f t="shared" si="193"/>
        <v>30.589914367269266</v>
      </c>
      <c r="Q1391" s="7">
        <f t="shared" si="193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8</v>
      </c>
      <c r="E1392" s="7">
        <f t="shared" ref="E1392:Q1392" si="194">E186/$Q186*100</f>
        <v>41.509009009009006</v>
      </c>
      <c r="F1392" s="7">
        <f t="shared" si="194"/>
        <v>12.094594594594595</v>
      </c>
      <c r="G1392" s="7">
        <f t="shared" si="194"/>
        <v>9.7072072072072064</v>
      </c>
      <c r="H1392" s="7">
        <f t="shared" si="194"/>
        <v>4.0765765765765769</v>
      </c>
      <c r="I1392" s="7">
        <f t="shared" si="194"/>
        <v>13.243243243243244</v>
      </c>
      <c r="J1392" s="7">
        <f t="shared" si="194"/>
        <v>14.256756756756756</v>
      </c>
      <c r="K1392" s="7">
        <f t="shared" si="194"/>
        <v>4.1216216216216219</v>
      </c>
      <c r="L1392" s="7">
        <f t="shared" si="194"/>
        <v>7.1846846846846848</v>
      </c>
      <c r="M1392" s="7">
        <f t="shared" si="194"/>
        <v>10.225225225225225</v>
      </c>
      <c r="N1392" s="7">
        <f t="shared" si="194"/>
        <v>3.9639639639639639</v>
      </c>
      <c r="O1392" s="7">
        <f t="shared" si="194"/>
        <v>13.085585585585585</v>
      </c>
      <c r="P1392" s="7">
        <f t="shared" si="194"/>
        <v>30.585585585585584</v>
      </c>
      <c r="Q1392" s="7">
        <f t="shared" si="194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95">E187/$Q187*100</f>
        <v>35.607725222620559</v>
      </c>
      <c r="F1393" s="7">
        <f t="shared" si="195"/>
        <v>10.304151728923326</v>
      </c>
      <c r="G1393" s="7">
        <f t="shared" si="195"/>
        <v>11.402798658494277</v>
      </c>
      <c r="H1393" s="7">
        <f t="shared" si="195"/>
        <v>3.7122701514976293</v>
      </c>
      <c r="I1393" s="7">
        <f t="shared" si="195"/>
        <v>15.265409968775298</v>
      </c>
      <c r="J1393" s="7">
        <f t="shared" si="195"/>
        <v>18.075633167572569</v>
      </c>
      <c r="K1393" s="7">
        <f t="shared" si="195"/>
        <v>4.4639759454145942</v>
      </c>
      <c r="L1393" s="7">
        <f t="shared" si="195"/>
        <v>7.748352029605643</v>
      </c>
      <c r="M1393" s="7">
        <f t="shared" si="195"/>
        <v>9.5524459350063609</v>
      </c>
      <c r="N1393" s="7">
        <f t="shared" si="195"/>
        <v>4.3945877182837974</v>
      </c>
      <c r="O1393" s="7">
        <f t="shared" si="195"/>
        <v>12.166069156933041</v>
      </c>
      <c r="P1393" s="7">
        <f t="shared" si="195"/>
        <v>30.507690528506998</v>
      </c>
      <c r="Q1393" s="7">
        <f t="shared" si="195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7</v>
      </c>
      <c r="E1394" s="7">
        <f t="shared" ref="E1394:Q1394" si="196">E188/$Q188*100</f>
        <v>11.400954931873763</v>
      </c>
      <c r="F1394" s="7">
        <f t="shared" si="196"/>
        <v>9.514382205659718</v>
      </c>
      <c r="G1394" s="7">
        <f t="shared" si="196"/>
        <v>4.3961802725049495</v>
      </c>
      <c r="H1394" s="7">
        <f t="shared" si="196"/>
        <v>0.87341329917316868</v>
      </c>
      <c r="I1394" s="7">
        <f t="shared" si="196"/>
        <v>7.1619890532199832</v>
      </c>
      <c r="J1394" s="7">
        <f t="shared" si="196"/>
        <v>7.2376848724816591</v>
      </c>
      <c r="K1394" s="7">
        <f t="shared" si="196"/>
        <v>1.5546756725282405</v>
      </c>
      <c r="L1394" s="7">
        <f t="shared" si="196"/>
        <v>2.8647956212879935</v>
      </c>
      <c r="M1394" s="7">
        <f t="shared" si="196"/>
        <v>9.118434843367881</v>
      </c>
      <c r="N1394" s="7">
        <f t="shared" si="196"/>
        <v>1.5779666938395249</v>
      </c>
      <c r="O1394" s="7">
        <f t="shared" si="196"/>
        <v>8.2042622568999644</v>
      </c>
      <c r="P1394" s="7">
        <f t="shared" si="196"/>
        <v>60.18982182368697</v>
      </c>
      <c r="Q1394" s="7">
        <f t="shared" si="196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8</v>
      </c>
      <c r="E1395" s="7">
        <f t="shared" ref="E1395:Q1395" si="197">E189/$Q189*100</f>
        <v>16.667601997867447</v>
      </c>
      <c r="F1395" s="7">
        <f t="shared" si="197"/>
        <v>11.936696784331332</v>
      </c>
      <c r="G1395" s="7">
        <f t="shared" si="197"/>
        <v>4.0743027105898202</v>
      </c>
      <c r="H1395" s="7">
        <f t="shared" si="197"/>
        <v>1.0718895560918122</v>
      </c>
      <c r="I1395" s="7">
        <f t="shared" si="197"/>
        <v>5.8084067568325946</v>
      </c>
      <c r="J1395" s="7">
        <f t="shared" si="197"/>
        <v>4.6691733542847524</v>
      </c>
      <c r="K1395" s="7">
        <f t="shared" si="197"/>
        <v>1.492788596442</v>
      </c>
      <c r="L1395" s="7">
        <f t="shared" si="197"/>
        <v>2.6432459733991807</v>
      </c>
      <c r="M1395" s="7">
        <f t="shared" si="197"/>
        <v>13.272349739042594</v>
      </c>
      <c r="N1395" s="7">
        <f t="shared" si="197"/>
        <v>1.3805488523486167</v>
      </c>
      <c r="O1395" s="7">
        <f t="shared" si="197"/>
        <v>9.9668892754924521</v>
      </c>
      <c r="P1395" s="7">
        <f t="shared" si="197"/>
        <v>56.400471406925192</v>
      </c>
      <c r="Q1395" s="7">
        <f t="shared" si="197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98">E190/$Q190*100</f>
        <v>14.095053013632079</v>
      </c>
      <c r="F1396" s="7">
        <f t="shared" si="198"/>
        <v>10.751336057843446</v>
      </c>
      <c r="G1396" s="7">
        <f t="shared" si="198"/>
        <v>4.2296590551856195</v>
      </c>
      <c r="H1396" s="7">
        <f t="shared" si="198"/>
        <v>0.97167843159669631</v>
      </c>
      <c r="I1396" s="7">
        <f t="shared" si="198"/>
        <v>6.4588036923780399</v>
      </c>
      <c r="J1396" s="7">
        <f t="shared" si="198"/>
        <v>5.9358120659598184</v>
      </c>
      <c r="K1396" s="7">
        <f t="shared" si="198"/>
        <v>1.534680346374782</v>
      </c>
      <c r="L1396" s="7">
        <f t="shared" si="198"/>
        <v>2.7407047526506818</v>
      </c>
      <c r="M1396" s="7">
        <f t="shared" si="198"/>
        <v>11.231459518161813</v>
      </c>
      <c r="N1396" s="7">
        <f t="shared" si="198"/>
        <v>1.4918121802749278</v>
      </c>
      <c r="O1396" s="7">
        <f t="shared" si="198"/>
        <v>9.07376182446915</v>
      </c>
      <c r="P1396" s="7">
        <f t="shared" si="198"/>
        <v>58.260695607441917</v>
      </c>
      <c r="Q1396" s="7">
        <f t="shared" si="198"/>
        <v>100</v>
      </c>
      <c r="R1396"/>
    </row>
    <row r="1397" spans="1:18" ht="14.25" x14ac:dyDescent="0.45">
      <c r="A1397" s="6">
        <v>181</v>
      </c>
      <c r="B1397" s="4" t="s">
        <v>23</v>
      </c>
      <c r="C1397" s="4" t="s">
        <v>6</v>
      </c>
      <c r="D1397" s="4" t="s">
        <v>7</v>
      </c>
      <c r="E1397" s="7">
        <f t="shared" ref="E1397:Q1397" si="199">E191/$Q191*100</f>
        <v>5.5639456323026783E-2</v>
      </c>
      <c r="F1397" s="7">
        <f t="shared" si="199"/>
        <v>9.3553771560289327</v>
      </c>
      <c r="G1397" s="7">
        <f t="shared" si="199"/>
        <v>7.1536443843891587E-2</v>
      </c>
      <c r="H1397" s="7">
        <f t="shared" si="199"/>
        <v>0</v>
      </c>
      <c r="I1397" s="7">
        <f t="shared" si="199"/>
        <v>0.19871234401080995</v>
      </c>
      <c r="J1397" s="7">
        <f t="shared" si="199"/>
        <v>0.27819728161513396</v>
      </c>
      <c r="K1397" s="7">
        <f t="shared" si="199"/>
        <v>0.15896987520864794</v>
      </c>
      <c r="L1397" s="7">
        <f t="shared" si="199"/>
        <v>0.14307288768778317</v>
      </c>
      <c r="M1397" s="7">
        <f t="shared" si="199"/>
        <v>2.5832604721405295</v>
      </c>
      <c r="N1397" s="7">
        <f t="shared" si="199"/>
        <v>3.9742468802161986E-2</v>
      </c>
      <c r="O1397" s="7">
        <f t="shared" si="199"/>
        <v>5.540100151021381</v>
      </c>
      <c r="P1397" s="7">
        <f t="shared" si="199"/>
        <v>83.602257372227967</v>
      </c>
      <c r="Q1397" s="7">
        <f t="shared" si="199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8</v>
      </c>
      <c r="E1398" s="7">
        <f t="shared" ref="E1398:Q1398" si="200">E192/$Q192*100</f>
        <v>9.1934809862097788E-2</v>
      </c>
      <c r="F1398" s="7">
        <f t="shared" si="200"/>
        <v>6.4270789803593811</v>
      </c>
      <c r="G1398" s="7">
        <f t="shared" si="200"/>
        <v>3.3430839949853741E-2</v>
      </c>
      <c r="H1398" s="7">
        <f t="shared" si="200"/>
        <v>0</v>
      </c>
      <c r="I1398" s="7">
        <f t="shared" si="200"/>
        <v>0.13372335979941496</v>
      </c>
      <c r="J1398" s="7">
        <f t="shared" si="200"/>
        <v>0.20058503969912245</v>
      </c>
      <c r="K1398" s="7">
        <f t="shared" si="200"/>
        <v>9.1934809862097788E-2</v>
      </c>
      <c r="L1398" s="7">
        <f t="shared" si="200"/>
        <v>0.12536564981195153</v>
      </c>
      <c r="M1398" s="7">
        <f t="shared" si="200"/>
        <v>2.3986627664020057</v>
      </c>
      <c r="N1398" s="7">
        <f t="shared" si="200"/>
        <v>0</v>
      </c>
      <c r="O1398" s="7">
        <f t="shared" si="200"/>
        <v>3.744254074383619</v>
      </c>
      <c r="P1398" s="7">
        <f t="shared" si="200"/>
        <v>88.215628917676554</v>
      </c>
      <c r="Q1398" s="7">
        <f t="shared" si="200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201">E193/$Q193*100</f>
        <v>5.2970418058837912E-2</v>
      </c>
      <c r="F1399" s="7">
        <f t="shared" si="201"/>
        <v>7.8885176432238611</v>
      </c>
      <c r="G1399" s="7">
        <f t="shared" si="201"/>
        <v>8.1492950859750626E-2</v>
      </c>
      <c r="H1399" s="7">
        <f t="shared" si="201"/>
        <v>0</v>
      </c>
      <c r="I1399" s="7">
        <f t="shared" si="201"/>
        <v>0.19150843452041399</v>
      </c>
      <c r="J1399" s="7">
        <f t="shared" si="201"/>
        <v>0.24040420503626436</v>
      </c>
      <c r="K1399" s="7">
        <f t="shared" si="201"/>
        <v>0.1181647787466384</v>
      </c>
      <c r="L1399" s="7">
        <f t="shared" si="201"/>
        <v>9.7791541031700763E-2</v>
      </c>
      <c r="M1399" s="7">
        <f t="shared" si="201"/>
        <v>2.5018335913943446</v>
      </c>
      <c r="N1399" s="7">
        <f t="shared" si="201"/>
        <v>3.6671827886887783E-2</v>
      </c>
      <c r="O1399" s="7">
        <f t="shared" si="201"/>
        <v>4.6532474940917616</v>
      </c>
      <c r="P1399" s="7">
        <f t="shared" si="201"/>
        <v>85.856898378290282</v>
      </c>
      <c r="Q1399" s="7">
        <f t="shared" si="201"/>
        <v>100</v>
      </c>
      <c r="R1399"/>
    </row>
    <row r="1400" spans="1:18" ht="14.25" x14ac:dyDescent="0.45">
      <c r="A1400" s="6">
        <v>184</v>
      </c>
      <c r="B1400" s="4"/>
      <c r="C1400" s="4" t="s">
        <v>9</v>
      </c>
      <c r="D1400" s="4" t="s">
        <v>7</v>
      </c>
      <c r="E1400" s="7">
        <f t="shared" ref="E1400:Q1400" si="202">E194/$Q194*100</f>
        <v>0.39929015084294583</v>
      </c>
      <c r="F1400" s="7">
        <f t="shared" si="202"/>
        <v>9.4942324755989347</v>
      </c>
      <c r="G1400" s="7">
        <f t="shared" si="202"/>
        <v>0.28098195800059156</v>
      </c>
      <c r="H1400" s="7">
        <f t="shared" si="202"/>
        <v>0</v>
      </c>
      <c r="I1400" s="7">
        <f t="shared" si="202"/>
        <v>0.6211180124223602</v>
      </c>
      <c r="J1400" s="7">
        <f t="shared" si="202"/>
        <v>0.23661638568470864</v>
      </c>
      <c r="K1400" s="7">
        <f t="shared" si="202"/>
        <v>0.11830819284235432</v>
      </c>
      <c r="L1400" s="7">
        <f t="shared" si="202"/>
        <v>5.9154096421177159E-2</v>
      </c>
      <c r="M1400" s="7">
        <f t="shared" si="202"/>
        <v>9.4055013309671693</v>
      </c>
      <c r="N1400" s="7">
        <f t="shared" si="202"/>
        <v>0.13309671694764863</v>
      </c>
      <c r="O1400" s="7">
        <f t="shared" si="202"/>
        <v>5.5900621118012426</v>
      </c>
      <c r="P1400" s="7">
        <f t="shared" si="202"/>
        <v>78.290446613427974</v>
      </c>
      <c r="Q1400" s="7">
        <f t="shared" si="202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8</v>
      </c>
      <c r="E1401" s="7">
        <f t="shared" ref="E1401:Q1401" si="203">E195/$Q195*100</f>
        <v>0.68418597418752913</v>
      </c>
      <c r="F1401" s="7">
        <f t="shared" si="203"/>
        <v>10.915876224537396</v>
      </c>
      <c r="G1401" s="7">
        <f t="shared" si="203"/>
        <v>0.32654330586222985</v>
      </c>
      <c r="H1401" s="7">
        <f t="shared" si="203"/>
        <v>0</v>
      </c>
      <c r="I1401" s="7">
        <f t="shared" si="203"/>
        <v>0.55978852433525117</v>
      </c>
      <c r="J1401" s="7">
        <f t="shared" si="203"/>
        <v>0.24879489970455604</v>
      </c>
      <c r="K1401" s="7">
        <f t="shared" si="203"/>
        <v>0.12439744985227802</v>
      </c>
      <c r="L1401" s="7">
        <f t="shared" si="203"/>
        <v>4.6649043694604264E-2</v>
      </c>
      <c r="M1401" s="7">
        <f t="shared" si="203"/>
        <v>18.177577359664127</v>
      </c>
      <c r="N1401" s="7">
        <f t="shared" si="203"/>
        <v>0</v>
      </c>
      <c r="O1401" s="7">
        <f t="shared" si="203"/>
        <v>5.7844814181309285</v>
      </c>
      <c r="P1401" s="7">
        <f t="shared" si="203"/>
        <v>70.564453428704709</v>
      </c>
      <c r="Q1401" s="7">
        <f t="shared" si="203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204">E196/$Q196*100</f>
        <v>0.58373133196876659</v>
      </c>
      <c r="F1402" s="7">
        <f t="shared" si="204"/>
        <v>10.158441361534379</v>
      </c>
      <c r="G1402" s="7">
        <f t="shared" si="204"/>
        <v>0.25775149723296187</v>
      </c>
      <c r="H1402" s="7">
        <f t="shared" si="204"/>
        <v>0</v>
      </c>
      <c r="I1402" s="7">
        <f t="shared" si="204"/>
        <v>0.56856947919035705</v>
      </c>
      <c r="J1402" s="7">
        <f t="shared" si="204"/>
        <v>0.21226593889773332</v>
      </c>
      <c r="K1402" s="7">
        <f t="shared" si="204"/>
        <v>0.1364566750056857</v>
      </c>
      <c r="L1402" s="7">
        <f t="shared" si="204"/>
        <v>6.064741111363809E-2</v>
      </c>
      <c r="M1402" s="7">
        <f t="shared" si="204"/>
        <v>13.698733985293002</v>
      </c>
      <c r="N1402" s="7">
        <f t="shared" si="204"/>
        <v>4.5485558335228563E-2</v>
      </c>
      <c r="O1402" s="7">
        <f t="shared" si="204"/>
        <v>5.6477901599575473</v>
      </c>
      <c r="P1402" s="7">
        <f t="shared" si="204"/>
        <v>74.565991964218028</v>
      </c>
      <c r="Q1402" s="7">
        <f t="shared" si="204"/>
        <v>100</v>
      </c>
      <c r="R1402"/>
    </row>
    <row r="1403" spans="1:18" ht="14.25" x14ac:dyDescent="0.45">
      <c r="A1403" s="6">
        <v>187</v>
      </c>
      <c r="B1403" s="4"/>
      <c r="C1403" s="4" t="s">
        <v>10</v>
      </c>
      <c r="D1403" s="4" t="s">
        <v>7</v>
      </c>
      <c r="E1403" s="7">
        <f t="shared" ref="E1403:Q1403" si="205">E197/$Q197*100</f>
        <v>5.2175470008952551</v>
      </c>
      <c r="F1403" s="7">
        <f t="shared" si="205"/>
        <v>9.3536257833482548</v>
      </c>
      <c r="G1403" s="7">
        <f t="shared" si="205"/>
        <v>1.7869292748433303</v>
      </c>
      <c r="H1403" s="7">
        <f t="shared" si="205"/>
        <v>7.5201432408236346E-2</v>
      </c>
      <c r="I1403" s="7">
        <f t="shared" si="205"/>
        <v>5.5470008952551479</v>
      </c>
      <c r="J1403" s="7">
        <f t="shared" si="205"/>
        <v>2.8755595344673233</v>
      </c>
      <c r="K1403" s="7">
        <f t="shared" si="205"/>
        <v>0.56580125335720677</v>
      </c>
      <c r="L1403" s="7">
        <f t="shared" si="205"/>
        <v>1.0205908683974934</v>
      </c>
      <c r="M1403" s="7">
        <f t="shared" si="205"/>
        <v>9.1459265890778862</v>
      </c>
      <c r="N1403" s="7">
        <f t="shared" si="205"/>
        <v>0.61235452103849597</v>
      </c>
      <c r="O1403" s="7">
        <f t="shared" si="205"/>
        <v>7.215756490599821</v>
      </c>
      <c r="P1403" s="7">
        <f t="shared" si="205"/>
        <v>68.408236347358994</v>
      </c>
      <c r="Q1403" s="7">
        <f t="shared" si="205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8</v>
      </c>
      <c r="E1404" s="7">
        <f t="shared" ref="E1404:Q1404" si="206">E198/$Q198*100</f>
        <v>8.8319568515085116</v>
      </c>
      <c r="F1404" s="7">
        <f t="shared" si="206"/>
        <v>12.550143266475644</v>
      </c>
      <c r="G1404" s="7">
        <f t="shared" si="206"/>
        <v>2.3731670318557221</v>
      </c>
      <c r="H1404" s="7">
        <f t="shared" si="206"/>
        <v>5.0564638462834988E-2</v>
      </c>
      <c r="I1404" s="7">
        <f t="shared" si="206"/>
        <v>4.2508006067756616</v>
      </c>
      <c r="J1404" s="7">
        <f t="shared" si="206"/>
        <v>1.5843586718354963</v>
      </c>
      <c r="K1404" s="7">
        <f t="shared" si="206"/>
        <v>0.58992078206640819</v>
      </c>
      <c r="L1404" s="7">
        <f t="shared" si="206"/>
        <v>1.2000674195179504</v>
      </c>
      <c r="M1404" s="7">
        <f t="shared" si="206"/>
        <v>15.998651609640991</v>
      </c>
      <c r="N1404" s="7">
        <f t="shared" si="206"/>
        <v>0.62363054104163151</v>
      </c>
      <c r="O1404" s="7">
        <f t="shared" si="206"/>
        <v>10.611832125400303</v>
      </c>
      <c r="P1404" s="7">
        <f t="shared" si="206"/>
        <v>60.825889094892972</v>
      </c>
      <c r="Q1404" s="7">
        <f t="shared" si="206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207">E199/$Q199*100</f>
        <v>7.0772489712291424</v>
      </c>
      <c r="F1405" s="7">
        <f t="shared" si="207"/>
        <v>10.99960064591183</v>
      </c>
      <c r="G1405" s="7">
        <f t="shared" si="207"/>
        <v>2.0905318354661158</v>
      </c>
      <c r="H1405" s="7">
        <f t="shared" si="207"/>
        <v>7.292552914416682E-2</v>
      </c>
      <c r="I1405" s="7">
        <f t="shared" si="207"/>
        <v>4.8808014862917366</v>
      </c>
      <c r="J1405" s="7">
        <f t="shared" si="207"/>
        <v>2.2068654176722866</v>
      </c>
      <c r="K1405" s="7">
        <f t="shared" si="207"/>
        <v>0.57472262254093387</v>
      </c>
      <c r="L1405" s="7">
        <f t="shared" si="207"/>
        <v>1.0973555814074627</v>
      </c>
      <c r="M1405" s="7">
        <f t="shared" si="207"/>
        <v>12.675151494105187</v>
      </c>
      <c r="N1405" s="7">
        <f t="shared" si="207"/>
        <v>0.60771274286805688</v>
      </c>
      <c r="O1405" s="7">
        <f t="shared" si="207"/>
        <v>8.9611584741201185</v>
      </c>
      <c r="P1405" s="7">
        <f t="shared" si="207"/>
        <v>64.499157883770593</v>
      </c>
      <c r="Q1405" s="7">
        <f t="shared" si="207"/>
        <v>100</v>
      </c>
      <c r="R1405"/>
    </row>
    <row r="1406" spans="1:18" ht="14.25" x14ac:dyDescent="0.45">
      <c r="A1406" s="6">
        <v>190</v>
      </c>
      <c r="B1406" s="4"/>
      <c r="C1406" s="4" t="s">
        <v>11</v>
      </c>
      <c r="D1406" s="4" t="s">
        <v>7</v>
      </c>
      <c r="E1406" s="7">
        <f t="shared" ref="E1406:Q1406" si="208">E200/$Q200*100</f>
        <v>25.937598487236052</v>
      </c>
      <c r="F1406" s="7">
        <f t="shared" si="208"/>
        <v>8.2571698707847467</v>
      </c>
      <c r="G1406" s="7">
        <f t="shared" si="208"/>
        <v>13.283958398991491</v>
      </c>
      <c r="H1406" s="7">
        <f t="shared" si="208"/>
        <v>3.3249290891900407</v>
      </c>
      <c r="I1406" s="7">
        <f t="shared" si="208"/>
        <v>19.429561928774032</v>
      </c>
      <c r="J1406" s="7">
        <f t="shared" si="208"/>
        <v>22.975102426725496</v>
      </c>
      <c r="K1406" s="7">
        <f t="shared" si="208"/>
        <v>4.5855657106838956</v>
      </c>
      <c r="L1406" s="7">
        <f t="shared" si="208"/>
        <v>7.957768673179956</v>
      </c>
      <c r="M1406" s="7">
        <f t="shared" si="208"/>
        <v>8.367475575165459</v>
      </c>
      <c r="N1406" s="7">
        <f t="shared" si="208"/>
        <v>4.9795146549007248</v>
      </c>
      <c r="O1406" s="7">
        <f t="shared" si="208"/>
        <v>12.086353608572329</v>
      </c>
      <c r="P1406" s="7">
        <f t="shared" si="208"/>
        <v>31.137724550898206</v>
      </c>
      <c r="Q1406" s="7">
        <f t="shared" si="208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8</v>
      </c>
      <c r="E1407" s="7">
        <f t="shared" ref="E1407:Q1407" si="209">E201/$Q201*100</f>
        <v>41.497531541415249</v>
      </c>
      <c r="F1407" s="7">
        <f t="shared" si="209"/>
        <v>12.671420735052111</v>
      </c>
      <c r="G1407" s="7">
        <f t="shared" si="209"/>
        <v>10.394953373560066</v>
      </c>
      <c r="H1407" s="7">
        <f t="shared" si="209"/>
        <v>4.1963795940756992</v>
      </c>
      <c r="I1407" s="7">
        <f t="shared" si="209"/>
        <v>13.795940756993966</v>
      </c>
      <c r="J1407" s="7">
        <f t="shared" si="209"/>
        <v>13.631376851343937</v>
      </c>
      <c r="K1407" s="7">
        <f t="shared" si="209"/>
        <v>3.4969829950630826</v>
      </c>
      <c r="L1407" s="7">
        <f t="shared" si="209"/>
        <v>7.8716401535929794</v>
      </c>
      <c r="M1407" s="7">
        <f t="shared" si="209"/>
        <v>10.751508502468459</v>
      </c>
      <c r="N1407" s="7">
        <f t="shared" si="209"/>
        <v>3.963247394404827</v>
      </c>
      <c r="O1407" s="7">
        <f t="shared" si="209"/>
        <v>14.646187602852443</v>
      </c>
      <c r="P1407" s="7">
        <f t="shared" si="209"/>
        <v>29.456939111354906</v>
      </c>
      <c r="Q1407" s="7">
        <f t="shared" si="209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210">E202/$Q202*100</f>
        <v>34.284247579935467</v>
      </c>
      <c r="F1408" s="7">
        <f t="shared" si="210"/>
        <v>10.589615723085949</v>
      </c>
      <c r="G1408" s="7">
        <f t="shared" si="210"/>
        <v>11.726312701672043</v>
      </c>
      <c r="H1408" s="7">
        <f t="shared" si="210"/>
        <v>3.7767673804634789</v>
      </c>
      <c r="I1408" s="7">
        <f t="shared" si="210"/>
        <v>16.405104136110296</v>
      </c>
      <c r="J1408" s="7">
        <f t="shared" si="210"/>
        <v>17.99647990613083</v>
      </c>
      <c r="K1408" s="7">
        <f t="shared" si="210"/>
        <v>3.9454385450278675</v>
      </c>
      <c r="L1408" s="7">
        <f t="shared" si="210"/>
        <v>7.8835435611616305</v>
      </c>
      <c r="M1408" s="7">
        <f t="shared" si="210"/>
        <v>9.6142563801701364</v>
      </c>
      <c r="N1408" s="7">
        <f t="shared" si="210"/>
        <v>4.4294514520387214</v>
      </c>
      <c r="O1408" s="7">
        <f t="shared" si="210"/>
        <v>13.486359636256967</v>
      </c>
      <c r="P1408" s="7">
        <f t="shared" si="210"/>
        <v>30.287474332648873</v>
      </c>
      <c r="Q1408" s="7">
        <f t="shared" si="210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7</v>
      </c>
      <c r="E1409" s="7">
        <f t="shared" ref="E1409:Q1409" si="211">E203/$Q203*100</f>
        <v>5.8530580269710706</v>
      </c>
      <c r="F1409" s="7">
        <f t="shared" si="211"/>
        <v>9.2384309775614124</v>
      </c>
      <c r="G1409" s="7">
        <f t="shared" si="211"/>
        <v>2.5516199429242907</v>
      </c>
      <c r="H1409" s="7">
        <f t="shared" si="211"/>
        <v>0.44205696379609422</v>
      </c>
      <c r="I1409" s="7">
        <f t="shared" si="211"/>
        <v>5.3102792233227021</v>
      </c>
      <c r="J1409" s="7">
        <f t="shared" si="211"/>
        <v>4.3198477981086674</v>
      </c>
      <c r="K1409" s="7">
        <f t="shared" si="211"/>
        <v>0.88038348907914132</v>
      </c>
      <c r="L1409" s="7">
        <f t="shared" si="211"/>
        <v>1.5089623785275958</v>
      </c>
      <c r="M1409" s="7">
        <f t="shared" si="211"/>
        <v>7.5429466733814561</v>
      </c>
      <c r="N1409" s="7">
        <f t="shared" si="211"/>
        <v>0.92328353197918422</v>
      </c>
      <c r="O1409" s="7">
        <f t="shared" si="211"/>
        <v>7.2016115494376365</v>
      </c>
      <c r="P1409" s="7">
        <f t="shared" si="211"/>
        <v>68.798612276873143</v>
      </c>
      <c r="Q1409" s="7">
        <f t="shared" si="211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8</v>
      </c>
      <c r="E1410" s="7">
        <f t="shared" ref="E1410:Q1410" si="212">E204/$Q204*100</f>
        <v>10.301344124873536</v>
      </c>
      <c r="F1410" s="7">
        <f t="shared" si="212"/>
        <v>11.043864720335309</v>
      </c>
      <c r="G1410" s="7">
        <f t="shared" si="212"/>
        <v>2.7008960832490247</v>
      </c>
      <c r="H1410" s="7">
        <f t="shared" si="212"/>
        <v>0.59437780026015319</v>
      </c>
      <c r="I1410" s="7">
        <f t="shared" si="212"/>
        <v>4.1931637519872815</v>
      </c>
      <c r="J1410" s="7">
        <f t="shared" si="212"/>
        <v>2.7117357999710943</v>
      </c>
      <c r="K1410" s="7">
        <f t="shared" si="212"/>
        <v>0.81478537360890302</v>
      </c>
      <c r="L1410" s="7">
        <f t="shared" si="212"/>
        <v>1.6964156670039021</v>
      </c>
      <c r="M1410" s="7">
        <f t="shared" si="212"/>
        <v>12.626463361757478</v>
      </c>
      <c r="N1410" s="7">
        <f t="shared" si="212"/>
        <v>0.85814424049718163</v>
      </c>
      <c r="O1410" s="7">
        <f t="shared" si="212"/>
        <v>9.0909090909090917</v>
      </c>
      <c r="P1410" s="7">
        <f t="shared" si="212"/>
        <v>63.753793900852727</v>
      </c>
      <c r="Q1410" s="7">
        <f t="shared" si="212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213">E205/$Q205*100</f>
        <v>8.1118534561873652</v>
      </c>
      <c r="F1411" s="7">
        <f t="shared" si="213"/>
        <v>10.153812268272091</v>
      </c>
      <c r="G1411" s="7">
        <f t="shared" si="213"/>
        <v>2.6247200910392423</v>
      </c>
      <c r="H1411" s="7">
        <f t="shared" si="213"/>
        <v>0.51943761242245146</v>
      </c>
      <c r="I1411" s="7">
        <f t="shared" si="213"/>
        <v>4.741015381226827</v>
      </c>
      <c r="J1411" s="7">
        <f t="shared" si="213"/>
        <v>3.5029918138100657</v>
      </c>
      <c r="K1411" s="7">
        <f t="shared" si="213"/>
        <v>0.84615102235600748</v>
      </c>
      <c r="L1411" s="7">
        <f t="shared" si="213"/>
        <v>1.6032818178480968</v>
      </c>
      <c r="M1411" s="7">
        <f t="shared" si="213"/>
        <v>10.124444770749973</v>
      </c>
      <c r="N1411" s="7">
        <f t="shared" si="213"/>
        <v>0.89295547153188204</v>
      </c>
      <c r="O1411" s="7">
        <f t="shared" si="213"/>
        <v>8.1650820454462014</v>
      </c>
      <c r="P1411" s="7">
        <f t="shared" si="213"/>
        <v>66.242979332623619</v>
      </c>
      <c r="Q1411" s="7">
        <f t="shared" si="213"/>
        <v>100</v>
      </c>
      <c r="R1411"/>
    </row>
    <row r="1412" spans="1:18" ht="14.25" x14ac:dyDescent="0.45">
      <c r="A1412" s="6">
        <v>196</v>
      </c>
      <c r="B1412" s="4" t="s">
        <v>24</v>
      </c>
      <c r="C1412" s="4" t="s">
        <v>6</v>
      </c>
      <c r="D1412" s="4" t="s">
        <v>7</v>
      </c>
      <c r="E1412" s="7">
        <f t="shared" ref="E1412:Q1412" si="214">E206/$Q206*100</f>
        <v>6.5816119886593763E-2</v>
      </c>
      <c r="F1412" s="7">
        <f t="shared" si="214"/>
        <v>7.5966990684487641</v>
      </c>
      <c r="G1412" s="7">
        <f t="shared" si="214"/>
        <v>0.14682057513163224</v>
      </c>
      <c r="H1412" s="7">
        <f t="shared" si="214"/>
        <v>1.5188335358444714E-2</v>
      </c>
      <c r="I1412" s="7">
        <f t="shared" si="214"/>
        <v>0.17719724584852167</v>
      </c>
      <c r="J1412" s="7">
        <f t="shared" si="214"/>
        <v>0.20504252733900366</v>
      </c>
      <c r="K1412" s="7">
        <f t="shared" si="214"/>
        <v>0.18479141352774403</v>
      </c>
      <c r="L1412" s="7">
        <f t="shared" si="214"/>
        <v>0.106318347509113</v>
      </c>
      <c r="M1412" s="7">
        <f t="shared" si="214"/>
        <v>1.6985621709194005</v>
      </c>
      <c r="N1412" s="7">
        <f t="shared" si="214"/>
        <v>3.7970838396111789E-2</v>
      </c>
      <c r="O1412" s="7">
        <f t="shared" si="214"/>
        <v>4.3894289185905224</v>
      </c>
      <c r="P1412" s="7">
        <f t="shared" si="214"/>
        <v>87.074726609963548</v>
      </c>
      <c r="Q1412" s="7">
        <f t="shared" si="214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8</v>
      </c>
      <c r="E1413" s="7">
        <f t="shared" ref="E1413:Q1413" si="215">E207/$Q207*100</f>
        <v>5.0842922130050844E-2</v>
      </c>
      <c r="F1413" s="7">
        <f t="shared" si="215"/>
        <v>4.9692266523949691</v>
      </c>
      <c r="G1413" s="7">
        <f t="shared" si="215"/>
        <v>4.8166978860048171E-2</v>
      </c>
      <c r="H1413" s="7">
        <f t="shared" si="215"/>
        <v>0</v>
      </c>
      <c r="I1413" s="7">
        <f t="shared" si="215"/>
        <v>0.17393631255017392</v>
      </c>
      <c r="J1413" s="7">
        <f t="shared" si="215"/>
        <v>0.1552047096601552</v>
      </c>
      <c r="K1413" s="7">
        <f t="shared" si="215"/>
        <v>8.8306127910088295E-2</v>
      </c>
      <c r="L1413" s="7">
        <f t="shared" si="215"/>
        <v>5.887075194005887E-2</v>
      </c>
      <c r="M1413" s="7">
        <f t="shared" si="215"/>
        <v>1.5306395504415307</v>
      </c>
      <c r="N1413" s="7">
        <f t="shared" si="215"/>
        <v>2.1407546160021405E-2</v>
      </c>
      <c r="O1413" s="7">
        <f t="shared" si="215"/>
        <v>2.8445276960128445</v>
      </c>
      <c r="P1413" s="7">
        <f t="shared" si="215"/>
        <v>91.097136740701103</v>
      </c>
      <c r="Q1413" s="7">
        <f t="shared" si="215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216">E208/$Q208*100</f>
        <v>5.7241729220601813E-2</v>
      </c>
      <c r="F1414" s="7">
        <f t="shared" si="216"/>
        <v>6.3109006465713504</v>
      </c>
      <c r="G1414" s="7">
        <f t="shared" si="216"/>
        <v>9.4969232570543932E-2</v>
      </c>
      <c r="H1414" s="7">
        <f t="shared" si="216"/>
        <v>7.8056903482638844E-3</v>
      </c>
      <c r="I1414" s="7">
        <f t="shared" si="216"/>
        <v>0.16391949731354155</v>
      </c>
      <c r="J1414" s="7">
        <f t="shared" si="216"/>
        <v>0.17822992961869202</v>
      </c>
      <c r="K1414" s="7">
        <f t="shared" si="216"/>
        <v>0.13009483913773143</v>
      </c>
      <c r="L1414" s="7">
        <f t="shared" si="216"/>
        <v>8.3260697048148105E-2</v>
      </c>
      <c r="M1414" s="7">
        <f t="shared" si="216"/>
        <v>1.6118750569164921</v>
      </c>
      <c r="N1414" s="7">
        <f t="shared" si="216"/>
        <v>3.2523709784432857E-2</v>
      </c>
      <c r="O1414" s="7">
        <f t="shared" si="216"/>
        <v>3.6335488571168382</v>
      </c>
      <c r="P1414" s="7">
        <f t="shared" si="216"/>
        <v>89.035606957471998</v>
      </c>
      <c r="Q1414" s="7">
        <f t="shared" si="216"/>
        <v>100</v>
      </c>
      <c r="R1414"/>
    </row>
    <row r="1415" spans="1:18" ht="14.25" x14ac:dyDescent="0.45">
      <c r="A1415" s="6">
        <v>199</v>
      </c>
      <c r="B1415" s="4"/>
      <c r="C1415" s="4" t="s">
        <v>9</v>
      </c>
      <c r="D1415" s="4" t="s">
        <v>7</v>
      </c>
      <c r="E1415" s="7">
        <f t="shared" ref="E1415:Q1415" si="217">E209/$Q209*100</f>
        <v>0.26212902079260703</v>
      </c>
      <c r="F1415" s="7">
        <f t="shared" si="217"/>
        <v>8.4814288253065566</v>
      </c>
      <c r="G1415" s="7">
        <f t="shared" si="217"/>
        <v>0.17327172560867246</v>
      </c>
      <c r="H1415" s="7">
        <f t="shared" si="217"/>
        <v>3.9985782832770565E-2</v>
      </c>
      <c r="I1415" s="7">
        <f t="shared" si="217"/>
        <v>0.58645814821396836</v>
      </c>
      <c r="J1415" s="7">
        <f t="shared" si="217"/>
        <v>0.25768615603341033</v>
      </c>
      <c r="K1415" s="7">
        <f t="shared" si="217"/>
        <v>0.16438599609027901</v>
      </c>
      <c r="L1415" s="7">
        <f t="shared" si="217"/>
        <v>0.15105740181268881</v>
      </c>
      <c r="M1415" s="7">
        <f t="shared" si="217"/>
        <v>6.2200106628754224</v>
      </c>
      <c r="N1415" s="7">
        <f t="shared" si="217"/>
        <v>3.1100053314377114E-2</v>
      </c>
      <c r="O1415" s="7">
        <f t="shared" si="217"/>
        <v>4.6072507552870086</v>
      </c>
      <c r="P1415" s="7">
        <f t="shared" si="217"/>
        <v>82.259641016527453</v>
      </c>
      <c r="Q1415" s="7">
        <f t="shared" si="217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8</v>
      </c>
      <c r="E1416" s="7">
        <f t="shared" ref="E1416:Q1416" si="218">E210/$Q210*100</f>
        <v>0.46361337454341112</v>
      </c>
      <c r="F1416" s="7">
        <f t="shared" si="218"/>
        <v>8.9257282008054695</v>
      </c>
      <c r="G1416" s="7">
        <f t="shared" si="218"/>
        <v>0.18731853516905497</v>
      </c>
      <c r="H1416" s="7">
        <f t="shared" si="218"/>
        <v>0</v>
      </c>
      <c r="I1416" s="7">
        <f t="shared" si="218"/>
        <v>0.52917486185258034</v>
      </c>
      <c r="J1416" s="7">
        <f t="shared" si="218"/>
        <v>0.24351409571977148</v>
      </c>
      <c r="K1416" s="7">
        <f t="shared" si="218"/>
        <v>0.18731853516905497</v>
      </c>
      <c r="L1416" s="7">
        <f t="shared" si="218"/>
        <v>0.15922075489369672</v>
      </c>
      <c r="M1416" s="7">
        <f t="shared" si="218"/>
        <v>12.259998126814649</v>
      </c>
      <c r="N1416" s="7">
        <f t="shared" si="218"/>
        <v>4.2146670413037372E-2</v>
      </c>
      <c r="O1416" s="7">
        <f t="shared" si="218"/>
        <v>5.4603353001779524</v>
      </c>
      <c r="P1416" s="7">
        <f t="shared" si="218"/>
        <v>77.184602416409092</v>
      </c>
      <c r="Q1416" s="7">
        <f t="shared" si="218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19">E211/$Q211*100</f>
        <v>0.37164550035340527</v>
      </c>
      <c r="F1417" s="7">
        <f t="shared" si="219"/>
        <v>8.70516883649878</v>
      </c>
      <c r="G1417" s="7">
        <f t="shared" si="219"/>
        <v>0.18924280079345174</v>
      </c>
      <c r="H1417" s="7">
        <f t="shared" si="219"/>
        <v>2.2800337444994188E-2</v>
      </c>
      <c r="I1417" s="7">
        <f t="shared" si="219"/>
        <v>0.56544836863585579</v>
      </c>
      <c r="J1417" s="7">
        <f t="shared" si="219"/>
        <v>0.24168357691693837</v>
      </c>
      <c r="K1417" s="7">
        <f t="shared" si="219"/>
        <v>0.1824026995599535</v>
      </c>
      <c r="L1417" s="7">
        <f t="shared" si="219"/>
        <v>0.15276226088146105</v>
      </c>
      <c r="M1417" s="7">
        <f t="shared" si="219"/>
        <v>9.1680156866321632</v>
      </c>
      <c r="N1417" s="7">
        <f t="shared" si="219"/>
        <v>4.5600674889988375E-2</v>
      </c>
      <c r="O1417" s="7">
        <f t="shared" si="219"/>
        <v>5.0251943728767188</v>
      </c>
      <c r="P1417" s="7">
        <f t="shared" si="219"/>
        <v>79.796620989990657</v>
      </c>
      <c r="Q1417" s="7">
        <f t="shared" si="219"/>
        <v>100</v>
      </c>
      <c r="R1417"/>
    </row>
    <row r="1418" spans="1:18" ht="14.25" x14ac:dyDescent="0.45">
      <c r="A1418" s="6">
        <v>202</v>
      </c>
      <c r="B1418" s="4"/>
      <c r="C1418" s="4" t="s">
        <v>10</v>
      </c>
      <c r="D1418" s="4" t="s">
        <v>7</v>
      </c>
      <c r="E1418" s="7">
        <f t="shared" ref="E1418:Q1418" si="220">E212/$Q212*100</f>
        <v>4.2316134279634108</v>
      </c>
      <c r="F1418" s="7">
        <f t="shared" si="220"/>
        <v>7.3223179169498511</v>
      </c>
      <c r="G1418" s="7">
        <f t="shared" si="220"/>
        <v>1.3336601562064778</v>
      </c>
      <c r="H1418" s="7">
        <f t="shared" si="220"/>
        <v>7.3535146457500034E-2</v>
      </c>
      <c r="I1418" s="7">
        <f t="shared" si="220"/>
        <v>6.7173242120040557</v>
      </c>
      <c r="J1418" s="7">
        <f t="shared" si="220"/>
        <v>3.0182835114146602</v>
      </c>
      <c r="K1418" s="7">
        <f t="shared" si="220"/>
        <v>0.69858389134625032</v>
      </c>
      <c r="L1418" s="7">
        <f t="shared" si="220"/>
        <v>0.79885909106102293</v>
      </c>
      <c r="M1418" s="7">
        <f t="shared" si="220"/>
        <v>6.991409757891101</v>
      </c>
      <c r="N1418" s="7">
        <f t="shared" si="220"/>
        <v>0.56042694951700778</v>
      </c>
      <c r="O1418" s="7">
        <f t="shared" si="220"/>
        <v>6.9758113934910257</v>
      </c>
      <c r="P1418" s="7">
        <f t="shared" si="220"/>
        <v>71.636602676233665</v>
      </c>
      <c r="Q1418" s="7">
        <f t="shared" si="220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8</v>
      </c>
      <c r="E1419" s="7">
        <f t="shared" ref="E1419:Q1419" si="221">E213/$Q213*100</f>
        <v>7.2839398751386746</v>
      </c>
      <c r="F1419" s="7">
        <f t="shared" si="221"/>
        <v>9.7670270387853204</v>
      </c>
      <c r="G1419" s="7">
        <f t="shared" si="221"/>
        <v>1.9784211785690982</v>
      </c>
      <c r="H1419" s="7">
        <f t="shared" si="221"/>
        <v>6.0907963716255904E-2</v>
      </c>
      <c r="I1419" s="7">
        <f t="shared" si="221"/>
        <v>5.3620760914489569</v>
      </c>
      <c r="J1419" s="7">
        <f t="shared" si="221"/>
        <v>1.5096473863957711</v>
      </c>
      <c r="K1419" s="7">
        <f t="shared" si="221"/>
        <v>0.61343020599943443</v>
      </c>
      <c r="L1419" s="7">
        <f t="shared" si="221"/>
        <v>0.86576319853820893</v>
      </c>
      <c r="M1419" s="7">
        <f t="shared" si="221"/>
        <v>11.712818951077853</v>
      </c>
      <c r="N1419" s="7">
        <f t="shared" si="221"/>
        <v>0.47965021426551518</v>
      </c>
      <c r="O1419" s="7">
        <f t="shared" si="221"/>
        <v>9.3613364947466895</v>
      </c>
      <c r="P1419" s="7">
        <f t="shared" si="221"/>
        <v>66.63766287442084</v>
      </c>
      <c r="Q1419" s="7">
        <f t="shared" si="221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22">E214/$Q214*100</f>
        <v>5.7766819302571326</v>
      </c>
      <c r="F1420" s="7">
        <f t="shared" si="222"/>
        <v>8.559351884466361</v>
      </c>
      <c r="G1420" s="7">
        <f t="shared" si="222"/>
        <v>1.6615665727368791</v>
      </c>
      <c r="H1420" s="7">
        <f t="shared" si="222"/>
        <v>6.7695491370200769E-2</v>
      </c>
      <c r="I1420" s="7">
        <f t="shared" si="222"/>
        <v>6.0337046495244806</v>
      </c>
      <c r="J1420" s="7">
        <f t="shared" si="222"/>
        <v>2.2576171187037688</v>
      </c>
      <c r="K1420" s="7">
        <f t="shared" si="222"/>
        <v>0.65604085945755553</v>
      </c>
      <c r="L1420" s="7">
        <f t="shared" si="222"/>
        <v>0.83436069038393801</v>
      </c>
      <c r="M1420" s="7">
        <f t="shared" si="222"/>
        <v>9.3777518492426903</v>
      </c>
      <c r="N1420" s="7">
        <f t="shared" si="222"/>
        <v>0.5178980274744629</v>
      </c>
      <c r="O1420" s="7">
        <f t="shared" si="222"/>
        <v>8.1812477985206069</v>
      </c>
      <c r="P1420" s="7">
        <f t="shared" si="222"/>
        <v>69.109941880943992</v>
      </c>
      <c r="Q1420" s="7">
        <f t="shared" si="222"/>
        <v>100</v>
      </c>
      <c r="R1420"/>
    </row>
    <row r="1421" spans="1:18" ht="14.25" x14ac:dyDescent="0.45">
      <c r="A1421" s="6">
        <v>205</v>
      </c>
      <c r="B1421" s="4"/>
      <c r="C1421" s="4" t="s">
        <v>11</v>
      </c>
      <c r="D1421" s="4" t="s">
        <v>7</v>
      </c>
      <c r="E1421" s="7">
        <f t="shared" ref="E1421:Q1421" si="223">E215/$Q215*100</f>
        <v>22.408065738096624</v>
      </c>
      <c r="F1421" s="7">
        <f t="shared" si="223"/>
        <v>7.698583833556734</v>
      </c>
      <c r="G1421" s="7">
        <f t="shared" si="223"/>
        <v>11.346815082464012</v>
      </c>
      <c r="H1421" s="7">
        <f t="shared" si="223"/>
        <v>3.6249198671251239</v>
      </c>
      <c r="I1421" s="7">
        <f t="shared" si="223"/>
        <v>23.451250072848069</v>
      </c>
      <c r="J1421" s="7">
        <f t="shared" si="223"/>
        <v>21.848592575324901</v>
      </c>
      <c r="K1421" s="7">
        <f t="shared" si="223"/>
        <v>4.4816131476193251</v>
      </c>
      <c r="L1421" s="7">
        <f t="shared" si="223"/>
        <v>6.5097033626668219</v>
      </c>
      <c r="M1421" s="7">
        <f t="shared" si="223"/>
        <v>7.698583833556734</v>
      </c>
      <c r="N1421" s="7">
        <f t="shared" si="223"/>
        <v>5.2742001282126001</v>
      </c>
      <c r="O1421" s="7">
        <f t="shared" si="223"/>
        <v>13.99848476018416</v>
      </c>
      <c r="P1421" s="7">
        <f t="shared" si="223"/>
        <v>31.674339996503292</v>
      </c>
      <c r="Q1421" s="7">
        <f t="shared" si="223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8</v>
      </c>
      <c r="E1422" s="7">
        <f t="shared" ref="E1422:Q1422" si="224">E216/$Q216*100</f>
        <v>37.309657509991403</v>
      </c>
      <c r="F1422" s="7">
        <f t="shared" si="224"/>
        <v>12.298274902615471</v>
      </c>
      <c r="G1422" s="7">
        <f t="shared" si="224"/>
        <v>9.1111448373551873</v>
      </c>
      <c r="H1422" s="7">
        <f t="shared" si="224"/>
        <v>4.7857540345019478</v>
      </c>
      <c r="I1422" s="7">
        <f t="shared" si="224"/>
        <v>18.323468406940862</v>
      </c>
      <c r="J1422" s="7">
        <f t="shared" si="224"/>
        <v>13.886780998634087</v>
      </c>
      <c r="K1422" s="7">
        <f t="shared" si="224"/>
        <v>3.5412556280669802</v>
      </c>
      <c r="L1422" s="7">
        <f t="shared" si="224"/>
        <v>6.5057924824201949</v>
      </c>
      <c r="M1422" s="7">
        <f t="shared" si="224"/>
        <v>10.558000708251125</v>
      </c>
      <c r="N1422" s="7">
        <f t="shared" si="224"/>
        <v>4.0572671624424546</v>
      </c>
      <c r="O1422" s="7">
        <f t="shared" si="224"/>
        <v>16.375777811504022</v>
      </c>
      <c r="P1422" s="7">
        <f t="shared" si="224"/>
        <v>29.483482571963371</v>
      </c>
      <c r="Q1422" s="7">
        <f t="shared" si="224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25">E217/$Q217*100</f>
        <v>30.392634714324394</v>
      </c>
      <c r="F1423" s="7">
        <f t="shared" si="225"/>
        <v>10.159761711345789</v>
      </c>
      <c r="G1423" s="7">
        <f t="shared" si="225"/>
        <v>10.148930408881668</v>
      </c>
      <c r="H1423" s="7">
        <f t="shared" si="225"/>
        <v>4.2377470890874624</v>
      </c>
      <c r="I1423" s="7">
        <f t="shared" si="225"/>
        <v>20.714865962632008</v>
      </c>
      <c r="J1423" s="7">
        <f t="shared" si="225"/>
        <v>17.592743027349041</v>
      </c>
      <c r="K1423" s="7">
        <f t="shared" si="225"/>
        <v>3.9723801787164907</v>
      </c>
      <c r="L1423" s="7">
        <f t="shared" si="225"/>
        <v>6.5096127809369078</v>
      </c>
      <c r="M1423" s="7">
        <f t="shared" si="225"/>
        <v>9.2336853506634178</v>
      </c>
      <c r="N1423" s="7">
        <f t="shared" si="225"/>
        <v>4.6195505009477387</v>
      </c>
      <c r="O1423" s="7">
        <f t="shared" si="225"/>
        <v>15.258597346330896</v>
      </c>
      <c r="P1423" s="7">
        <f t="shared" si="225"/>
        <v>30.503655564581639</v>
      </c>
      <c r="Q1423" s="7">
        <f t="shared" si="225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7</v>
      </c>
      <c r="E1424" s="7">
        <f t="shared" ref="E1424:Q1424" si="226">E218/$Q218*100</f>
        <v>4.5760223532476143</v>
      </c>
      <c r="F1424" s="7">
        <f t="shared" si="226"/>
        <v>7.5791480192275813</v>
      </c>
      <c r="G1424" s="7">
        <f t="shared" si="226"/>
        <v>1.9174303236958634</v>
      </c>
      <c r="H1424" s="7">
        <f t="shared" si="226"/>
        <v>0.4185314105751699</v>
      </c>
      <c r="I1424" s="7">
        <f t="shared" si="226"/>
        <v>6.0719613554024301</v>
      </c>
      <c r="J1424" s="7">
        <f t="shared" si="226"/>
        <v>3.9082664393455042</v>
      </c>
      <c r="K1424" s="7">
        <f t="shared" si="226"/>
        <v>0.89152518292249772</v>
      </c>
      <c r="L1424" s="7">
        <f t="shared" si="226"/>
        <v>1.1265421136132225</v>
      </c>
      <c r="M1424" s="7">
        <f t="shared" si="226"/>
        <v>5.7215078970424571</v>
      </c>
      <c r="N1424" s="7">
        <f t="shared" si="226"/>
        <v>0.84712651843432552</v>
      </c>
      <c r="O1424" s="7">
        <f t="shared" si="226"/>
        <v>6.7663564679974417</v>
      </c>
      <c r="P1424" s="7">
        <f t="shared" si="226"/>
        <v>72.605432028604582</v>
      </c>
      <c r="Q1424" s="7">
        <f t="shared" si="226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8</v>
      </c>
      <c r="E1425" s="7">
        <f t="shared" ref="E1425:Q1425" si="227">E219/$Q219*100</f>
        <v>8.3293728327260563</v>
      </c>
      <c r="F1425" s="7">
        <f t="shared" si="227"/>
        <v>8.899098179343202</v>
      </c>
      <c r="G1425" s="7">
        <f t="shared" si="227"/>
        <v>2.1592062570042185</v>
      </c>
      <c r="H1425" s="7">
        <f t="shared" si="227"/>
        <v>0.58850105319979118</v>
      </c>
      <c r="I1425" s="7">
        <f t="shared" si="227"/>
        <v>5.1240076745700653</v>
      </c>
      <c r="J1425" s="7">
        <f t="shared" si="227"/>
        <v>2.4860208997083899</v>
      </c>
      <c r="K1425" s="7">
        <f t="shared" si="227"/>
        <v>0.78388574982544457</v>
      </c>
      <c r="L1425" s="7">
        <f t="shared" si="227"/>
        <v>1.256798859375825</v>
      </c>
      <c r="M1425" s="7">
        <f t="shared" si="227"/>
        <v>9.4160168511966589</v>
      </c>
      <c r="N1425" s="7">
        <f t="shared" si="227"/>
        <v>0.74574759582944616</v>
      </c>
      <c r="O1425" s="7">
        <f t="shared" si="227"/>
        <v>8.2548567472261833</v>
      </c>
      <c r="P1425" s="7">
        <f t="shared" si="227"/>
        <v>69.015390211989455</v>
      </c>
      <c r="Q1425" s="7">
        <f t="shared" si="227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28">E220/$Q220*100</f>
        <v>6.4602346229442498</v>
      </c>
      <c r="F1426" s="7">
        <f t="shared" si="228"/>
        <v>8.2433336378343487</v>
      </c>
      <c r="G1426" s="7">
        <f t="shared" si="228"/>
        <v>2.0388798684555609</v>
      </c>
      <c r="H1426" s="7">
        <f t="shared" si="228"/>
        <v>0.50154264143826632</v>
      </c>
      <c r="I1426" s="7">
        <f t="shared" si="228"/>
        <v>5.5971215813621811</v>
      </c>
      <c r="J1426" s="7">
        <f t="shared" si="228"/>
        <v>3.19401920713829</v>
      </c>
      <c r="K1426" s="7">
        <f t="shared" si="228"/>
        <v>0.83747602054497827</v>
      </c>
      <c r="L1426" s="7">
        <f t="shared" si="228"/>
        <v>1.1925634958288271</v>
      </c>
      <c r="M1426" s="7">
        <f t="shared" si="228"/>
        <v>7.5758870556618039</v>
      </c>
      <c r="N1426" s="7">
        <f t="shared" si="228"/>
        <v>0.79356893853892563</v>
      </c>
      <c r="O1426" s="7">
        <f t="shared" si="228"/>
        <v>7.5160673399085915</v>
      </c>
      <c r="P1426" s="7">
        <f t="shared" si="228"/>
        <v>70.801201109169511</v>
      </c>
      <c r="Q1426" s="7">
        <f t="shared" si="228"/>
        <v>100</v>
      </c>
      <c r="R1426"/>
    </row>
    <row r="1427" spans="1:18" ht="14.25" x14ac:dyDescent="0.45">
      <c r="A1427" s="6">
        <v>211</v>
      </c>
      <c r="B1427" s="4" t="s">
        <v>25</v>
      </c>
      <c r="C1427" s="4" t="s">
        <v>6</v>
      </c>
      <c r="D1427" s="4" t="s">
        <v>7</v>
      </c>
      <c r="E1427" s="7">
        <f t="shared" ref="E1427:Q1427" si="229">E221/$Q221*100</f>
        <v>0.33860045146726864</v>
      </c>
      <c r="F1427" s="7">
        <f t="shared" si="229"/>
        <v>11.399548532731377</v>
      </c>
      <c r="G1427" s="7">
        <f t="shared" si="229"/>
        <v>0</v>
      </c>
      <c r="H1427" s="7">
        <f t="shared" si="229"/>
        <v>0</v>
      </c>
      <c r="I1427" s="7">
        <f t="shared" si="229"/>
        <v>0.56433408577878108</v>
      </c>
      <c r="J1427" s="7">
        <f t="shared" si="229"/>
        <v>0.56433408577878108</v>
      </c>
      <c r="K1427" s="7">
        <f t="shared" si="229"/>
        <v>0.79006772009029347</v>
      </c>
      <c r="L1427" s="7">
        <f t="shared" si="229"/>
        <v>0.33860045146726864</v>
      </c>
      <c r="M1427" s="7">
        <f t="shared" si="229"/>
        <v>4.5146726862302486</v>
      </c>
      <c r="N1427" s="7">
        <f t="shared" si="229"/>
        <v>0</v>
      </c>
      <c r="O1427" s="7">
        <f t="shared" si="229"/>
        <v>9.0293453724604973</v>
      </c>
      <c r="P1427" s="7">
        <f t="shared" si="229"/>
        <v>78.216704288939056</v>
      </c>
      <c r="Q1427" s="7">
        <f t="shared" si="229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8</v>
      </c>
      <c r="E1428" s="7">
        <f t="shared" ref="E1428:Q1428" si="230">E222/$Q222*100</f>
        <v>0</v>
      </c>
      <c r="F1428" s="7">
        <f t="shared" si="230"/>
        <v>7.5721153846153841</v>
      </c>
      <c r="G1428" s="7">
        <f t="shared" si="230"/>
        <v>0</v>
      </c>
      <c r="H1428" s="7">
        <f t="shared" si="230"/>
        <v>0</v>
      </c>
      <c r="I1428" s="7">
        <f t="shared" si="230"/>
        <v>0.36057692307692307</v>
      </c>
      <c r="J1428" s="7">
        <f t="shared" si="230"/>
        <v>0</v>
      </c>
      <c r="K1428" s="7">
        <f t="shared" si="230"/>
        <v>0</v>
      </c>
      <c r="L1428" s="7">
        <f t="shared" si="230"/>
        <v>0</v>
      </c>
      <c r="M1428" s="7">
        <f t="shared" si="230"/>
        <v>3.9663461538461537</v>
      </c>
      <c r="N1428" s="7">
        <f t="shared" si="230"/>
        <v>0</v>
      </c>
      <c r="O1428" s="7">
        <f t="shared" si="230"/>
        <v>4.2067307692307692</v>
      </c>
      <c r="P1428" s="7">
        <f t="shared" si="230"/>
        <v>86.057692307692307</v>
      </c>
      <c r="Q1428" s="7">
        <f t="shared" si="230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31">E223/$Q223*100</f>
        <v>0.17391304347826086</v>
      </c>
      <c r="F1429" s="7">
        <f t="shared" si="231"/>
        <v>9.5072463768115938</v>
      </c>
      <c r="G1429" s="7">
        <f t="shared" si="231"/>
        <v>0.2318840579710145</v>
      </c>
      <c r="H1429" s="7">
        <f t="shared" si="231"/>
        <v>0</v>
      </c>
      <c r="I1429" s="7">
        <f t="shared" si="231"/>
        <v>0.46376811594202899</v>
      </c>
      <c r="J1429" s="7">
        <f t="shared" si="231"/>
        <v>0.28985507246376813</v>
      </c>
      <c r="K1429" s="7">
        <f t="shared" si="231"/>
        <v>0.34782608695652173</v>
      </c>
      <c r="L1429" s="7">
        <f t="shared" si="231"/>
        <v>0.17391304347826086</v>
      </c>
      <c r="M1429" s="7">
        <f t="shared" si="231"/>
        <v>4.3478260869565215</v>
      </c>
      <c r="N1429" s="7">
        <f t="shared" si="231"/>
        <v>0</v>
      </c>
      <c r="O1429" s="7">
        <f t="shared" si="231"/>
        <v>6.5507246376811601</v>
      </c>
      <c r="P1429" s="7">
        <f t="shared" si="231"/>
        <v>81.855072463768124</v>
      </c>
      <c r="Q1429" s="7">
        <f t="shared" si="231"/>
        <v>100</v>
      </c>
      <c r="R1429"/>
    </row>
    <row r="1430" spans="1:18" ht="14.25" x14ac:dyDescent="0.45">
      <c r="A1430" s="6">
        <v>214</v>
      </c>
      <c r="B1430" s="4"/>
      <c r="C1430" s="4" t="s">
        <v>9</v>
      </c>
      <c r="D1430" s="4" t="s">
        <v>7</v>
      </c>
      <c r="E1430" s="7">
        <f t="shared" ref="E1430:Q1430" si="232">E224/$Q224*100</f>
        <v>0.52083333333333326</v>
      </c>
      <c r="F1430" s="7">
        <f t="shared" si="232"/>
        <v>12.5</v>
      </c>
      <c r="G1430" s="7">
        <f t="shared" si="232"/>
        <v>0</v>
      </c>
      <c r="H1430" s="7">
        <f t="shared" si="232"/>
        <v>0</v>
      </c>
      <c r="I1430" s="7">
        <f t="shared" si="232"/>
        <v>1.5625</v>
      </c>
      <c r="J1430" s="7">
        <f t="shared" si="232"/>
        <v>0.69444444444444442</v>
      </c>
      <c r="K1430" s="7">
        <f t="shared" si="232"/>
        <v>0</v>
      </c>
      <c r="L1430" s="7">
        <f t="shared" si="232"/>
        <v>0</v>
      </c>
      <c r="M1430" s="7">
        <f t="shared" si="232"/>
        <v>13.194444444444445</v>
      </c>
      <c r="N1430" s="7">
        <f t="shared" si="232"/>
        <v>0</v>
      </c>
      <c r="O1430" s="7">
        <f t="shared" si="232"/>
        <v>5.9027777777777777</v>
      </c>
      <c r="P1430" s="7">
        <f t="shared" si="232"/>
        <v>71.006944444444443</v>
      </c>
      <c r="Q1430" s="7">
        <f t="shared" si="232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8</v>
      </c>
      <c r="E1431" s="7">
        <f t="shared" ref="E1431:Q1431" si="233">E225/$Q225*100</f>
        <v>1.5065913370998116</v>
      </c>
      <c r="F1431" s="7">
        <f t="shared" si="233"/>
        <v>16.195856873822976</v>
      </c>
      <c r="G1431" s="7">
        <f t="shared" si="233"/>
        <v>0</v>
      </c>
      <c r="H1431" s="7">
        <f t="shared" si="233"/>
        <v>0</v>
      </c>
      <c r="I1431" s="7">
        <f t="shared" si="233"/>
        <v>0.56497175141242939</v>
      </c>
      <c r="J1431" s="7">
        <f t="shared" si="233"/>
        <v>0.56497175141242939</v>
      </c>
      <c r="K1431" s="7">
        <f t="shared" si="233"/>
        <v>0.56497175141242939</v>
      </c>
      <c r="L1431" s="7">
        <f t="shared" si="233"/>
        <v>0</v>
      </c>
      <c r="M1431" s="7">
        <f t="shared" si="233"/>
        <v>25.988700564971751</v>
      </c>
      <c r="N1431" s="7">
        <f t="shared" si="233"/>
        <v>0</v>
      </c>
      <c r="O1431" s="7">
        <f t="shared" si="233"/>
        <v>11.487758945386064</v>
      </c>
      <c r="P1431" s="7">
        <f t="shared" si="233"/>
        <v>59.133709981167605</v>
      </c>
      <c r="Q1431" s="7">
        <f t="shared" si="233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34">E226/$Q226*100</f>
        <v>0.90009000900090008</v>
      </c>
      <c r="F1432" s="7">
        <f t="shared" si="234"/>
        <v>14.311431143114312</v>
      </c>
      <c r="G1432" s="7">
        <f t="shared" si="234"/>
        <v>0.27002700270027002</v>
      </c>
      <c r="H1432" s="7">
        <f t="shared" si="234"/>
        <v>0</v>
      </c>
      <c r="I1432" s="7">
        <f t="shared" si="234"/>
        <v>0.99009900990099009</v>
      </c>
      <c r="J1432" s="7">
        <f t="shared" si="234"/>
        <v>0.27002700270027002</v>
      </c>
      <c r="K1432" s="7">
        <f t="shared" si="234"/>
        <v>0.27002700270027002</v>
      </c>
      <c r="L1432" s="7">
        <f t="shared" si="234"/>
        <v>0</v>
      </c>
      <c r="M1432" s="7">
        <f t="shared" si="234"/>
        <v>19.621962196219624</v>
      </c>
      <c r="N1432" s="7">
        <f t="shared" si="234"/>
        <v>0</v>
      </c>
      <c r="O1432" s="7">
        <f t="shared" si="234"/>
        <v>8.6408640864086408</v>
      </c>
      <c r="P1432" s="7">
        <f t="shared" si="234"/>
        <v>64.626462646264628</v>
      </c>
      <c r="Q1432" s="7">
        <f t="shared" si="234"/>
        <v>100</v>
      </c>
      <c r="R1432"/>
    </row>
    <row r="1433" spans="1:18" ht="14.25" x14ac:dyDescent="0.45">
      <c r="A1433" s="6">
        <v>217</v>
      </c>
      <c r="B1433" s="4"/>
      <c r="C1433" s="4" t="s">
        <v>10</v>
      </c>
      <c r="D1433" s="4" t="s">
        <v>7</v>
      </c>
      <c r="E1433" s="7">
        <f t="shared" ref="E1433:Q1433" si="235">E227/$Q227*100</f>
        <v>12.135001896094046</v>
      </c>
      <c r="F1433" s="7">
        <f t="shared" si="235"/>
        <v>10.504361016306408</v>
      </c>
      <c r="G1433" s="7">
        <f t="shared" si="235"/>
        <v>3.0337504740235115</v>
      </c>
      <c r="H1433" s="7">
        <f t="shared" si="235"/>
        <v>0.30337504740235116</v>
      </c>
      <c r="I1433" s="7">
        <f t="shared" si="235"/>
        <v>7.1672354948805461</v>
      </c>
      <c r="J1433" s="7">
        <f t="shared" si="235"/>
        <v>5.4607508532423212</v>
      </c>
      <c r="K1433" s="7">
        <f t="shared" si="235"/>
        <v>1.061812665908229</v>
      </c>
      <c r="L1433" s="7">
        <f t="shared" si="235"/>
        <v>3.6405005688282137</v>
      </c>
      <c r="M1433" s="7">
        <f t="shared" si="235"/>
        <v>17.4061433447099</v>
      </c>
      <c r="N1433" s="7">
        <f t="shared" si="235"/>
        <v>1.3272658323852862</v>
      </c>
      <c r="O1433" s="7">
        <f t="shared" si="235"/>
        <v>11.679939324990519</v>
      </c>
      <c r="P1433" s="7">
        <f t="shared" si="235"/>
        <v>55.252180508153202</v>
      </c>
      <c r="Q1433" s="7">
        <f t="shared" si="235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8</v>
      </c>
      <c r="E1434" s="7">
        <f t="shared" ref="E1434:Q1434" si="236">E228/$Q228*100</f>
        <v>17.974772249474423</v>
      </c>
      <c r="F1434" s="7">
        <f t="shared" si="236"/>
        <v>15.276804484933425</v>
      </c>
      <c r="G1434" s="7">
        <f t="shared" si="236"/>
        <v>4.3447792571829016</v>
      </c>
      <c r="H1434" s="7">
        <f t="shared" si="236"/>
        <v>0.10511562718990891</v>
      </c>
      <c r="I1434" s="7">
        <f t="shared" si="236"/>
        <v>5.746320953048353</v>
      </c>
      <c r="J1434" s="7">
        <f t="shared" si="236"/>
        <v>2.8381219341275403</v>
      </c>
      <c r="K1434" s="7">
        <f t="shared" si="236"/>
        <v>0.5255781359495445</v>
      </c>
      <c r="L1434" s="7">
        <f t="shared" si="236"/>
        <v>3.9593552908199019</v>
      </c>
      <c r="M1434" s="7">
        <f t="shared" si="236"/>
        <v>25.157673440784862</v>
      </c>
      <c r="N1434" s="7">
        <f t="shared" si="236"/>
        <v>1.4365802382620882</v>
      </c>
      <c r="O1434" s="7">
        <f t="shared" si="236"/>
        <v>14.611072179397336</v>
      </c>
      <c r="P1434" s="7">
        <f t="shared" si="236"/>
        <v>47.442186405045547</v>
      </c>
      <c r="Q1434" s="7">
        <f t="shared" si="236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37">E229/$Q229*100</f>
        <v>15.18849025678383</v>
      </c>
      <c r="F1435" s="7">
        <f t="shared" si="237"/>
        <v>12.912037880167546</v>
      </c>
      <c r="G1435" s="7">
        <f t="shared" si="237"/>
        <v>3.7151702786377707</v>
      </c>
      <c r="H1435" s="7">
        <f t="shared" si="237"/>
        <v>0.14569295210344199</v>
      </c>
      <c r="I1435" s="7">
        <f t="shared" si="237"/>
        <v>6.5197596066290293</v>
      </c>
      <c r="J1435" s="7">
        <f t="shared" si="237"/>
        <v>4.1158258969222361</v>
      </c>
      <c r="K1435" s="7">
        <f t="shared" si="237"/>
        <v>0.801311236568931</v>
      </c>
      <c r="L1435" s="7">
        <f t="shared" si="237"/>
        <v>3.8426516117282823</v>
      </c>
      <c r="M1435" s="7">
        <f t="shared" si="237"/>
        <v>21.398652340193046</v>
      </c>
      <c r="N1435" s="7">
        <f t="shared" si="237"/>
        <v>1.3476598069568384</v>
      </c>
      <c r="O1435" s="7">
        <f t="shared" si="237"/>
        <v>13.148788927335639</v>
      </c>
      <c r="P1435" s="7">
        <f t="shared" si="237"/>
        <v>51.138226188308145</v>
      </c>
      <c r="Q1435" s="7">
        <f t="shared" si="237"/>
        <v>100</v>
      </c>
      <c r="R1435"/>
    </row>
    <row r="1436" spans="1:18" ht="14.25" x14ac:dyDescent="0.45">
      <c r="A1436" s="6">
        <v>220</v>
      </c>
      <c r="B1436" s="4"/>
      <c r="C1436" s="4" t="s">
        <v>11</v>
      </c>
      <c r="D1436" s="4" t="s">
        <v>7</v>
      </c>
      <c r="E1436" s="7">
        <f t="shared" ref="E1436:Q1436" si="238">E230/$Q230*100</f>
        <v>29.392799570123589</v>
      </c>
      <c r="F1436" s="7">
        <f t="shared" si="238"/>
        <v>8.6512627619559375</v>
      </c>
      <c r="G1436" s="7">
        <f t="shared" si="238"/>
        <v>11.552928533046749</v>
      </c>
      <c r="H1436" s="7">
        <f t="shared" si="238"/>
        <v>3.4927458355722729</v>
      </c>
      <c r="I1436" s="7">
        <f t="shared" si="238"/>
        <v>18.592154755507792</v>
      </c>
      <c r="J1436" s="7">
        <f t="shared" si="238"/>
        <v>24.288017195056423</v>
      </c>
      <c r="K1436" s="7">
        <f t="shared" si="238"/>
        <v>2.7941966684578183</v>
      </c>
      <c r="L1436" s="7">
        <f t="shared" si="238"/>
        <v>11.391724879097259</v>
      </c>
      <c r="M1436" s="7">
        <f t="shared" si="238"/>
        <v>9.0274046211714136</v>
      </c>
      <c r="N1436" s="7">
        <f t="shared" si="238"/>
        <v>5.8033315421816232</v>
      </c>
      <c r="O1436" s="7">
        <f t="shared" si="238"/>
        <v>10.961848468565288</v>
      </c>
      <c r="P1436" s="7">
        <f t="shared" si="238"/>
        <v>29.124126813541107</v>
      </c>
      <c r="Q1436" s="7">
        <f t="shared" si="238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8</v>
      </c>
      <c r="E1437" s="7">
        <f t="shared" ref="E1437:Q1437" si="239">E231/$Q231*100</f>
        <v>42.547834843907353</v>
      </c>
      <c r="F1437" s="7">
        <f t="shared" si="239"/>
        <v>12.940584088620341</v>
      </c>
      <c r="G1437" s="7">
        <f t="shared" si="239"/>
        <v>9.5669687814702922</v>
      </c>
      <c r="H1437" s="7">
        <f t="shared" si="239"/>
        <v>4.1289023162134946</v>
      </c>
      <c r="I1437" s="7">
        <f t="shared" si="239"/>
        <v>14.702920443101711</v>
      </c>
      <c r="J1437" s="7">
        <f t="shared" si="239"/>
        <v>12.537764350453173</v>
      </c>
      <c r="K1437" s="7">
        <f t="shared" si="239"/>
        <v>2.416918429003021</v>
      </c>
      <c r="L1437" s="7">
        <f t="shared" si="239"/>
        <v>10.322255790533736</v>
      </c>
      <c r="M1437" s="7">
        <f t="shared" si="239"/>
        <v>12.588116817724067</v>
      </c>
      <c r="N1437" s="7">
        <f t="shared" si="239"/>
        <v>3.6253776435045322</v>
      </c>
      <c r="O1437" s="7">
        <f t="shared" si="239"/>
        <v>12.43705941591138</v>
      </c>
      <c r="P1437" s="7">
        <f t="shared" si="239"/>
        <v>28.09667673716012</v>
      </c>
      <c r="Q1437" s="7">
        <f t="shared" si="239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40">E232/$Q232*100</f>
        <v>36.129870129870127</v>
      </c>
      <c r="F1438" s="7">
        <f t="shared" si="240"/>
        <v>10.857142857142858</v>
      </c>
      <c r="G1438" s="7">
        <f t="shared" si="240"/>
        <v>10.415584415584416</v>
      </c>
      <c r="H1438" s="7">
        <f t="shared" si="240"/>
        <v>3.9220779220779218</v>
      </c>
      <c r="I1438" s="7">
        <f t="shared" si="240"/>
        <v>16.571428571428569</v>
      </c>
      <c r="J1438" s="7">
        <f t="shared" si="240"/>
        <v>18.20779220779221</v>
      </c>
      <c r="K1438" s="7">
        <f t="shared" si="240"/>
        <v>2.779220779220779</v>
      </c>
      <c r="L1438" s="7">
        <f t="shared" si="240"/>
        <v>10.727272727272727</v>
      </c>
      <c r="M1438" s="7">
        <f t="shared" si="240"/>
        <v>10.857142857142858</v>
      </c>
      <c r="N1438" s="7">
        <f t="shared" si="240"/>
        <v>4.6233766233766227</v>
      </c>
      <c r="O1438" s="7">
        <f t="shared" si="240"/>
        <v>11.714285714285715</v>
      </c>
      <c r="P1438" s="7">
        <f t="shared" si="240"/>
        <v>28.519480519480517</v>
      </c>
      <c r="Q1438" s="7">
        <f t="shared" si="240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7</v>
      </c>
      <c r="E1439" s="7">
        <f t="shared" ref="E1439:Q1439" si="241">E233/$Q233*100</f>
        <v>14.633327739553618</v>
      </c>
      <c r="F1439" s="7">
        <f t="shared" si="241"/>
        <v>10.152710186272865</v>
      </c>
      <c r="G1439" s="7">
        <f t="shared" si="241"/>
        <v>5.034401745259272</v>
      </c>
      <c r="H1439" s="7">
        <f t="shared" si="241"/>
        <v>1.2418190971639538</v>
      </c>
      <c r="I1439" s="7">
        <f t="shared" si="241"/>
        <v>9.1961738546736029</v>
      </c>
      <c r="J1439" s="7">
        <f t="shared" si="241"/>
        <v>10.068803490518544</v>
      </c>
      <c r="K1439" s="7">
        <f t="shared" si="241"/>
        <v>1.4935391844269172</v>
      </c>
      <c r="L1439" s="7">
        <f t="shared" si="241"/>
        <v>5.3532471891256916</v>
      </c>
      <c r="M1439" s="7">
        <f t="shared" si="241"/>
        <v>12.451753649941265</v>
      </c>
      <c r="N1439" s="7">
        <f t="shared" si="241"/>
        <v>2.4500755160261791</v>
      </c>
      <c r="O1439" s="7">
        <f t="shared" si="241"/>
        <v>10.471555630139285</v>
      </c>
      <c r="P1439" s="7">
        <f t="shared" si="241"/>
        <v>52.139620741735193</v>
      </c>
      <c r="Q1439" s="7">
        <f t="shared" si="241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8</v>
      </c>
      <c r="E1440" s="7">
        <f t="shared" ref="E1440:Q1440" si="242">E234/$Q234*100</f>
        <v>21.916264090177133</v>
      </c>
      <c r="F1440" s="7">
        <f t="shared" si="242"/>
        <v>13.526570048309178</v>
      </c>
      <c r="G1440" s="7">
        <f t="shared" si="242"/>
        <v>5.0563607085346209</v>
      </c>
      <c r="H1440" s="7">
        <f t="shared" si="242"/>
        <v>1.4170692431561998</v>
      </c>
      <c r="I1440" s="7">
        <f t="shared" si="242"/>
        <v>7.5362318840579716</v>
      </c>
      <c r="J1440" s="7">
        <f t="shared" si="242"/>
        <v>5.4267310789049921</v>
      </c>
      <c r="K1440" s="7">
        <f t="shared" si="242"/>
        <v>1.1433172302737522</v>
      </c>
      <c r="L1440" s="7">
        <f t="shared" si="242"/>
        <v>5.1207729468599039</v>
      </c>
      <c r="M1440" s="7">
        <f t="shared" si="242"/>
        <v>18.357487922705314</v>
      </c>
      <c r="N1440" s="7">
        <f t="shared" si="242"/>
        <v>1.7874396135265702</v>
      </c>
      <c r="O1440" s="7">
        <f t="shared" si="242"/>
        <v>12.302737520128824</v>
      </c>
      <c r="P1440" s="7">
        <f t="shared" si="242"/>
        <v>47.294685990338166</v>
      </c>
      <c r="Q1440" s="7">
        <f t="shared" si="242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43">E235/$Q235*100</f>
        <v>18.402891883010184</v>
      </c>
      <c r="F1441" s="7">
        <f t="shared" si="243"/>
        <v>11.879723956621755</v>
      </c>
      <c r="G1441" s="7">
        <f t="shared" si="243"/>
        <v>5.0197173841603684</v>
      </c>
      <c r="H1441" s="7">
        <f t="shared" si="243"/>
        <v>1.3227078540913573</v>
      </c>
      <c r="I1441" s="7">
        <f t="shared" si="243"/>
        <v>8.3634571146894512</v>
      </c>
      <c r="J1441" s="7">
        <f t="shared" si="243"/>
        <v>7.6897798225435423</v>
      </c>
      <c r="K1441" s="7">
        <f t="shared" si="243"/>
        <v>1.2898455471574104</v>
      </c>
      <c r="L1441" s="7">
        <f t="shared" si="243"/>
        <v>5.2004600722970746</v>
      </c>
      <c r="M1441" s="7">
        <f t="shared" si="243"/>
        <v>15.445284258954977</v>
      </c>
      <c r="N1441" s="7">
        <f t="shared" si="243"/>
        <v>2.1114032205060798</v>
      </c>
      <c r="O1441" s="7">
        <f t="shared" si="243"/>
        <v>11.386789352612553</v>
      </c>
      <c r="P1441" s="7">
        <f t="shared" si="243"/>
        <v>49.638514623726586</v>
      </c>
      <c r="Q1441" s="7">
        <f t="shared" si="243"/>
        <v>100</v>
      </c>
      <c r="R1441"/>
    </row>
    <row r="1442" spans="1:18" ht="14.25" x14ac:dyDescent="0.45">
      <c r="A1442" s="6">
        <v>226</v>
      </c>
      <c r="B1442" s="4" t="s">
        <v>26</v>
      </c>
      <c r="C1442" s="4" t="s">
        <v>6</v>
      </c>
      <c r="D1442" s="4" t="s">
        <v>7</v>
      </c>
      <c r="E1442" s="7">
        <f t="shared" ref="E1442:Q1442" si="244">E236/$Q236*100</f>
        <v>0</v>
      </c>
      <c r="F1442" s="7">
        <f t="shared" si="244"/>
        <v>8.1527936145952111</v>
      </c>
      <c r="G1442" s="7">
        <f t="shared" si="244"/>
        <v>0</v>
      </c>
      <c r="H1442" s="7">
        <f t="shared" si="244"/>
        <v>0</v>
      </c>
      <c r="I1442" s="7">
        <f t="shared" si="244"/>
        <v>0</v>
      </c>
      <c r="J1442" s="7">
        <f t="shared" si="244"/>
        <v>0.22805017103762829</v>
      </c>
      <c r="K1442" s="7">
        <f t="shared" si="244"/>
        <v>0.28506271379703535</v>
      </c>
      <c r="L1442" s="7">
        <f t="shared" si="244"/>
        <v>0</v>
      </c>
      <c r="M1442" s="7">
        <f t="shared" si="244"/>
        <v>2.3945267958950969</v>
      </c>
      <c r="N1442" s="7">
        <f t="shared" si="244"/>
        <v>0</v>
      </c>
      <c r="O1442" s="7">
        <f t="shared" si="244"/>
        <v>4.7320410490307871</v>
      </c>
      <c r="P1442" s="7">
        <f t="shared" si="244"/>
        <v>85.974914481185863</v>
      </c>
      <c r="Q1442" s="7">
        <f t="shared" si="244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8</v>
      </c>
      <c r="E1443" s="7">
        <f t="shared" ref="E1443:Q1443" si="245">E237/$Q237*100</f>
        <v>0</v>
      </c>
      <c r="F1443" s="7">
        <f t="shared" si="245"/>
        <v>5.3316800991940489</v>
      </c>
      <c r="G1443" s="7">
        <f t="shared" si="245"/>
        <v>0</v>
      </c>
      <c r="H1443" s="7">
        <f t="shared" si="245"/>
        <v>0</v>
      </c>
      <c r="I1443" s="7">
        <f t="shared" si="245"/>
        <v>0.24798512089274644</v>
      </c>
      <c r="J1443" s="7">
        <f t="shared" si="245"/>
        <v>0</v>
      </c>
      <c r="K1443" s="7">
        <f t="shared" si="245"/>
        <v>0.30998140111593309</v>
      </c>
      <c r="L1443" s="7">
        <f t="shared" si="245"/>
        <v>0</v>
      </c>
      <c r="M1443" s="7">
        <f t="shared" si="245"/>
        <v>1.6119032858028519</v>
      </c>
      <c r="N1443" s="7">
        <f t="shared" si="245"/>
        <v>0</v>
      </c>
      <c r="O1443" s="7">
        <f t="shared" si="245"/>
        <v>3.8437693738375698</v>
      </c>
      <c r="P1443" s="7">
        <f t="shared" si="245"/>
        <v>90.080595164290145</v>
      </c>
      <c r="Q1443" s="7">
        <f t="shared" si="245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46">E238/$Q238*100</f>
        <v>0</v>
      </c>
      <c r="F1444" s="7">
        <f t="shared" si="246"/>
        <v>6.6904549509366635</v>
      </c>
      <c r="G1444" s="7">
        <f t="shared" si="246"/>
        <v>0.11894142134998512</v>
      </c>
      <c r="H1444" s="7">
        <f t="shared" si="246"/>
        <v>0</v>
      </c>
      <c r="I1444" s="7">
        <f t="shared" si="246"/>
        <v>0.14867677668748142</v>
      </c>
      <c r="J1444" s="7">
        <f t="shared" si="246"/>
        <v>0.11894142134998512</v>
      </c>
      <c r="K1444" s="7">
        <f t="shared" si="246"/>
        <v>0.11894142134998512</v>
      </c>
      <c r="L1444" s="7">
        <f t="shared" si="246"/>
        <v>0</v>
      </c>
      <c r="M1444" s="7">
        <f t="shared" si="246"/>
        <v>2.140945584299732</v>
      </c>
      <c r="N1444" s="7">
        <f t="shared" si="246"/>
        <v>8.9206066012488858E-2</v>
      </c>
      <c r="O1444" s="7">
        <f t="shared" si="246"/>
        <v>4.3710972346119537</v>
      </c>
      <c r="P1444" s="7">
        <f t="shared" si="246"/>
        <v>87.986916443651495</v>
      </c>
      <c r="Q1444" s="7">
        <f t="shared" si="246"/>
        <v>100</v>
      </c>
      <c r="R1444"/>
    </row>
    <row r="1445" spans="1:18" ht="14.25" x14ac:dyDescent="0.45">
      <c r="A1445" s="6">
        <v>229</v>
      </c>
      <c r="B1445" s="4"/>
      <c r="C1445" s="4" t="s">
        <v>9</v>
      </c>
      <c r="D1445" s="4" t="s">
        <v>7</v>
      </c>
      <c r="E1445" s="7">
        <f t="shared" ref="E1445:Q1445" si="247">E239/$Q239*100</f>
        <v>0.27675276752767525</v>
      </c>
      <c r="F1445" s="7">
        <f t="shared" si="247"/>
        <v>8.5793357933579344</v>
      </c>
      <c r="G1445" s="7">
        <f t="shared" si="247"/>
        <v>0</v>
      </c>
      <c r="H1445" s="7">
        <f t="shared" si="247"/>
        <v>0</v>
      </c>
      <c r="I1445" s="7">
        <f t="shared" si="247"/>
        <v>0.46125461254612543</v>
      </c>
      <c r="J1445" s="7">
        <f t="shared" si="247"/>
        <v>0.36900369003690037</v>
      </c>
      <c r="K1445" s="7">
        <f t="shared" si="247"/>
        <v>0</v>
      </c>
      <c r="L1445" s="7">
        <f t="shared" si="247"/>
        <v>0</v>
      </c>
      <c r="M1445" s="7">
        <f t="shared" si="247"/>
        <v>7.2878228782287824</v>
      </c>
      <c r="N1445" s="7">
        <f t="shared" si="247"/>
        <v>0</v>
      </c>
      <c r="O1445" s="7">
        <f t="shared" si="247"/>
        <v>4.7047970479704802</v>
      </c>
      <c r="P1445" s="7">
        <f t="shared" si="247"/>
        <v>80.996309963099634</v>
      </c>
      <c r="Q1445" s="7">
        <f t="shared" si="247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8</v>
      </c>
      <c r="E1446" s="7">
        <f t="shared" ref="E1446:Q1446" si="248">E240/$Q240*100</f>
        <v>0.31512605042016806</v>
      </c>
      <c r="F1446" s="7">
        <f t="shared" si="248"/>
        <v>11.344537815126051</v>
      </c>
      <c r="G1446" s="7">
        <f t="shared" si="248"/>
        <v>0.42016806722689076</v>
      </c>
      <c r="H1446" s="7">
        <f t="shared" si="248"/>
        <v>0</v>
      </c>
      <c r="I1446" s="7">
        <f t="shared" si="248"/>
        <v>0.73529411764705876</v>
      </c>
      <c r="J1446" s="7">
        <f t="shared" si="248"/>
        <v>0.42016806722689076</v>
      </c>
      <c r="K1446" s="7">
        <f t="shared" si="248"/>
        <v>0</v>
      </c>
      <c r="L1446" s="7">
        <f t="shared" si="248"/>
        <v>0</v>
      </c>
      <c r="M1446" s="7">
        <f t="shared" si="248"/>
        <v>15.756302521008402</v>
      </c>
      <c r="N1446" s="7">
        <f t="shared" si="248"/>
        <v>0</v>
      </c>
      <c r="O1446" s="7">
        <f t="shared" si="248"/>
        <v>5.1470588235294112</v>
      </c>
      <c r="P1446" s="7">
        <f t="shared" si="248"/>
        <v>72.584033613445371</v>
      </c>
      <c r="Q1446" s="7">
        <f t="shared" si="248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49">E241/$Q241*100</f>
        <v>0.34381139489194501</v>
      </c>
      <c r="F1447" s="7">
        <f t="shared" si="249"/>
        <v>9.5776031434184681</v>
      </c>
      <c r="G1447" s="7">
        <f t="shared" si="249"/>
        <v>0.19646365422396855</v>
      </c>
      <c r="H1447" s="7">
        <f t="shared" si="249"/>
        <v>0</v>
      </c>
      <c r="I1447" s="7">
        <f t="shared" si="249"/>
        <v>0.49115913555992141</v>
      </c>
      <c r="J1447" s="7">
        <f t="shared" si="249"/>
        <v>0.63850687622789781</v>
      </c>
      <c r="K1447" s="7">
        <f t="shared" si="249"/>
        <v>0</v>
      </c>
      <c r="L1447" s="7">
        <f t="shared" si="249"/>
        <v>0.14734774066797643</v>
      </c>
      <c r="M1447" s="7">
        <f t="shared" si="249"/>
        <v>11.2475442043222</v>
      </c>
      <c r="N1447" s="7">
        <f t="shared" si="249"/>
        <v>0</v>
      </c>
      <c r="O1447" s="7">
        <f t="shared" si="249"/>
        <v>5.2062868369351669</v>
      </c>
      <c r="P1447" s="7">
        <f t="shared" si="249"/>
        <v>76.915520628683694</v>
      </c>
      <c r="Q1447" s="7">
        <f t="shared" si="249"/>
        <v>100</v>
      </c>
      <c r="R1447"/>
    </row>
    <row r="1448" spans="1:18" ht="14.25" x14ac:dyDescent="0.45">
      <c r="A1448" s="6">
        <v>232</v>
      </c>
      <c r="B1448" s="4"/>
      <c r="C1448" s="4" t="s">
        <v>10</v>
      </c>
      <c r="D1448" s="4" t="s">
        <v>7</v>
      </c>
      <c r="E1448" s="7">
        <f t="shared" ref="E1448:Q1448" si="250">E242/$Q242*100</f>
        <v>7.5135243438188741</v>
      </c>
      <c r="F1448" s="7">
        <f t="shared" si="250"/>
        <v>8.3951112001602883</v>
      </c>
      <c r="G1448" s="7">
        <f t="shared" si="250"/>
        <v>1.9434982969344821</v>
      </c>
      <c r="H1448" s="7">
        <f t="shared" si="250"/>
        <v>0.10018032458425166</v>
      </c>
      <c r="I1448" s="7">
        <f t="shared" si="250"/>
        <v>4.8286916449609292</v>
      </c>
      <c r="J1448" s="7">
        <f t="shared" si="250"/>
        <v>3.6866359447004609</v>
      </c>
      <c r="K1448" s="7">
        <f t="shared" si="250"/>
        <v>0.6211180124223602</v>
      </c>
      <c r="L1448" s="7">
        <f t="shared" si="250"/>
        <v>1.4425966740132239</v>
      </c>
      <c r="M1448" s="7">
        <f t="shared" si="250"/>
        <v>11.440593067521538</v>
      </c>
      <c r="N1448" s="7">
        <f t="shared" si="250"/>
        <v>1.0619114405930674</v>
      </c>
      <c r="O1448" s="7">
        <f t="shared" si="250"/>
        <v>7.25305549989982</v>
      </c>
      <c r="P1448" s="7">
        <f t="shared" si="250"/>
        <v>66.339410939691447</v>
      </c>
      <c r="Q1448" s="7">
        <f t="shared" si="250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8</v>
      </c>
      <c r="E1449" s="7">
        <f t="shared" ref="E1449:Q1449" si="251">E243/$Q243*100</f>
        <v>10.938115884903429</v>
      </c>
      <c r="F1449" s="7">
        <f t="shared" si="251"/>
        <v>12.002364998029167</v>
      </c>
      <c r="G1449" s="7">
        <f t="shared" si="251"/>
        <v>2.7394560504532914</v>
      </c>
      <c r="H1449" s="7">
        <f t="shared" si="251"/>
        <v>0</v>
      </c>
      <c r="I1449" s="7">
        <f t="shared" si="251"/>
        <v>3.5474970437524638</v>
      </c>
      <c r="J1449" s="7">
        <f t="shared" si="251"/>
        <v>1.5766653527788728</v>
      </c>
      <c r="K1449" s="7">
        <f t="shared" si="251"/>
        <v>0.67008277493102086</v>
      </c>
      <c r="L1449" s="7">
        <f t="shared" si="251"/>
        <v>1.8131651556957036</v>
      </c>
      <c r="M1449" s="7">
        <f t="shared" si="251"/>
        <v>15.17540402049665</v>
      </c>
      <c r="N1449" s="7">
        <f t="shared" si="251"/>
        <v>0.78833267638943638</v>
      </c>
      <c r="O1449" s="7">
        <f t="shared" si="251"/>
        <v>10.563657863618447</v>
      </c>
      <c r="P1449" s="7">
        <f t="shared" si="251"/>
        <v>60.366574694521091</v>
      </c>
      <c r="Q1449" s="7">
        <f t="shared" si="251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52">E244/$Q244*100</f>
        <v>9.2200695479384009</v>
      </c>
      <c r="F1450" s="7">
        <f t="shared" si="252"/>
        <v>10.213611525086936</v>
      </c>
      <c r="G1450" s="7">
        <f t="shared" si="252"/>
        <v>2.3348236462990561</v>
      </c>
      <c r="H1450" s="7">
        <f t="shared" si="252"/>
        <v>6.9547938400397413E-2</v>
      </c>
      <c r="I1450" s="7">
        <f t="shared" si="252"/>
        <v>4.1231992051664186</v>
      </c>
      <c r="J1450" s="7">
        <f t="shared" si="252"/>
        <v>2.622950819672131</v>
      </c>
      <c r="K1450" s="7">
        <f t="shared" si="252"/>
        <v>0.66567312468951811</v>
      </c>
      <c r="L1450" s="7">
        <f t="shared" si="252"/>
        <v>1.6194734227521113</v>
      </c>
      <c r="M1450" s="7">
        <f t="shared" si="252"/>
        <v>13.383010432190758</v>
      </c>
      <c r="N1450" s="7">
        <f t="shared" si="252"/>
        <v>0.87431693989071035</v>
      </c>
      <c r="O1450" s="7">
        <f t="shared" si="252"/>
        <v>8.9220069547938401</v>
      </c>
      <c r="P1450" s="7">
        <f t="shared" si="252"/>
        <v>63.328365623447588</v>
      </c>
      <c r="Q1450" s="7">
        <f t="shared" si="252"/>
        <v>100</v>
      </c>
      <c r="R1450"/>
    </row>
    <row r="1451" spans="1:18" ht="14.25" x14ac:dyDescent="0.45">
      <c r="A1451" s="6">
        <v>235</v>
      </c>
      <c r="B1451" s="4"/>
      <c r="C1451" s="4" t="s">
        <v>11</v>
      </c>
      <c r="D1451" s="4" t="s">
        <v>7</v>
      </c>
      <c r="E1451" s="7">
        <f t="shared" ref="E1451:Q1451" si="253">E245/$Q245*100</f>
        <v>23.149741824440621</v>
      </c>
      <c r="F1451" s="7">
        <f t="shared" si="253"/>
        <v>7.3580034423407925</v>
      </c>
      <c r="G1451" s="7">
        <f t="shared" si="253"/>
        <v>11.790017211703958</v>
      </c>
      <c r="H1451" s="7">
        <f t="shared" si="253"/>
        <v>3.3993115318416525</v>
      </c>
      <c r="I1451" s="7">
        <f t="shared" si="253"/>
        <v>15.146299483648882</v>
      </c>
      <c r="J1451" s="7">
        <f t="shared" si="253"/>
        <v>20.137693631669535</v>
      </c>
      <c r="K1451" s="7">
        <f t="shared" si="253"/>
        <v>3.7005163511187606</v>
      </c>
      <c r="L1451" s="7">
        <f t="shared" si="253"/>
        <v>7.1858864027538729</v>
      </c>
      <c r="M1451" s="7">
        <f t="shared" si="253"/>
        <v>7.056798623063683</v>
      </c>
      <c r="N1451" s="7">
        <f t="shared" si="253"/>
        <v>4.862306368330465</v>
      </c>
      <c r="O1451" s="7">
        <f t="shared" si="253"/>
        <v>9.8537005163511182</v>
      </c>
      <c r="P1451" s="7">
        <f t="shared" si="253"/>
        <v>34.767641996557657</v>
      </c>
      <c r="Q1451" s="7">
        <f t="shared" si="253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8</v>
      </c>
      <c r="E1452" s="7">
        <f t="shared" ref="E1452:Q1452" si="254">E246/$Q246*100</f>
        <v>36.603334625823962</v>
      </c>
      <c r="F1452" s="7">
        <f t="shared" si="254"/>
        <v>10.818146568437378</v>
      </c>
      <c r="G1452" s="7">
        <f t="shared" si="254"/>
        <v>9.5385808452888714</v>
      </c>
      <c r="H1452" s="7">
        <f t="shared" si="254"/>
        <v>4.1876696393951143</v>
      </c>
      <c r="I1452" s="7">
        <f t="shared" si="254"/>
        <v>12.40791004265219</v>
      </c>
      <c r="J1452" s="7">
        <f t="shared" si="254"/>
        <v>11.438542070569989</v>
      </c>
      <c r="K1452" s="7">
        <f t="shared" si="254"/>
        <v>3.7999224505622333</v>
      </c>
      <c r="L1452" s="7">
        <f t="shared" si="254"/>
        <v>6.4753780535091119</v>
      </c>
      <c r="M1452" s="7">
        <f t="shared" si="254"/>
        <v>8.9957347809228381</v>
      </c>
      <c r="N1452" s="7">
        <f t="shared" si="254"/>
        <v>3.1019775106630476</v>
      </c>
      <c r="O1452" s="7">
        <f t="shared" si="254"/>
        <v>11.787514540519581</v>
      </c>
      <c r="P1452" s="7">
        <f t="shared" si="254"/>
        <v>33.772780147343937</v>
      </c>
      <c r="Q1452" s="7">
        <f t="shared" si="254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55">E247/$Q247*100</f>
        <v>30.228291887484716</v>
      </c>
      <c r="F1453" s="7">
        <f t="shared" si="255"/>
        <v>9.2539747248267421</v>
      </c>
      <c r="G1453" s="7">
        <f t="shared" si="255"/>
        <v>10.660415817366491</v>
      </c>
      <c r="H1453" s="7">
        <f t="shared" si="255"/>
        <v>3.8320423970648188</v>
      </c>
      <c r="I1453" s="7">
        <f t="shared" si="255"/>
        <v>13.77904606604158</v>
      </c>
      <c r="J1453" s="7">
        <f t="shared" si="255"/>
        <v>15.593151243375459</v>
      </c>
      <c r="K1453" s="7">
        <f t="shared" si="255"/>
        <v>3.6485935589074607</v>
      </c>
      <c r="L1453" s="7">
        <f t="shared" si="255"/>
        <v>6.7876070118222582</v>
      </c>
      <c r="M1453" s="7">
        <f t="shared" si="255"/>
        <v>8.1328984916428855</v>
      </c>
      <c r="N1453" s="7">
        <f t="shared" si="255"/>
        <v>3.9951080309824709</v>
      </c>
      <c r="O1453" s="7">
        <f t="shared" si="255"/>
        <v>10.864247859763555</v>
      </c>
      <c r="P1453" s="7">
        <f t="shared" si="255"/>
        <v>34.182633509987767</v>
      </c>
      <c r="Q1453" s="7">
        <f t="shared" si="255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7</v>
      </c>
      <c r="E1454" s="7">
        <f t="shared" ref="E1454:Q1454" si="256">E248/$Q248*100</f>
        <v>9.0309237738822148</v>
      </c>
      <c r="F1454" s="7">
        <f t="shared" si="256"/>
        <v>8.1248768958046078</v>
      </c>
      <c r="G1454" s="7">
        <f t="shared" si="256"/>
        <v>3.6832775260980894</v>
      </c>
      <c r="H1454" s="7">
        <f t="shared" si="256"/>
        <v>0.87650187118376999</v>
      </c>
      <c r="I1454" s="7">
        <f t="shared" si="256"/>
        <v>5.9286980500295448</v>
      </c>
      <c r="J1454" s="7">
        <f t="shared" si="256"/>
        <v>6.5589915304313573</v>
      </c>
      <c r="K1454" s="7">
        <f t="shared" si="256"/>
        <v>1.1424069332282845</v>
      </c>
      <c r="L1454" s="7">
        <f t="shared" si="256"/>
        <v>2.4029938940319089</v>
      </c>
      <c r="M1454" s="7">
        <f t="shared" si="256"/>
        <v>8.4597203072680713</v>
      </c>
      <c r="N1454" s="7">
        <f t="shared" si="256"/>
        <v>1.5954303722670866</v>
      </c>
      <c r="O1454" s="7">
        <f t="shared" si="256"/>
        <v>7.1597400039393344</v>
      </c>
      <c r="P1454" s="7">
        <f t="shared" si="256"/>
        <v>64.092968288359259</v>
      </c>
      <c r="Q1454" s="7">
        <f t="shared" si="256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8</v>
      </c>
      <c r="E1455" s="7">
        <f t="shared" ref="E1455:Q1455" si="257">E249/$Q249*100</f>
        <v>14.631043256997456</v>
      </c>
      <c r="F1455" s="7">
        <f t="shared" si="257"/>
        <v>10.550009786651009</v>
      </c>
      <c r="G1455" s="7">
        <f t="shared" si="257"/>
        <v>3.8461538461538463</v>
      </c>
      <c r="H1455" s="7">
        <f t="shared" si="257"/>
        <v>1.0765316108827558</v>
      </c>
      <c r="I1455" s="7">
        <f t="shared" si="257"/>
        <v>4.9911920140927775</v>
      </c>
      <c r="J1455" s="7">
        <f t="shared" si="257"/>
        <v>3.7287140340575453</v>
      </c>
      <c r="K1455" s="7">
        <f t="shared" si="257"/>
        <v>1.2526913290272068</v>
      </c>
      <c r="L1455" s="7">
        <f t="shared" si="257"/>
        <v>2.5249559600704639</v>
      </c>
      <c r="M1455" s="7">
        <f t="shared" si="257"/>
        <v>11.626541397533764</v>
      </c>
      <c r="N1455" s="7">
        <f t="shared" si="257"/>
        <v>1.1450381679389312</v>
      </c>
      <c r="O1455" s="7">
        <f t="shared" si="257"/>
        <v>9.3266784106478759</v>
      </c>
      <c r="P1455" s="7">
        <f t="shared" si="257"/>
        <v>59.453904873752208</v>
      </c>
      <c r="Q1455" s="7">
        <f t="shared" si="257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58">E250/$Q250*100</f>
        <v>11.851342726692524</v>
      </c>
      <c r="F1456" s="7">
        <f t="shared" si="258"/>
        <v>9.33280966174088</v>
      </c>
      <c r="G1456" s="7">
        <f t="shared" si="258"/>
        <v>3.7507977809416269</v>
      </c>
      <c r="H1456" s="7">
        <f t="shared" si="258"/>
        <v>0.9622465511316215</v>
      </c>
      <c r="I1456" s="7">
        <f t="shared" si="258"/>
        <v>5.4543669301389368</v>
      </c>
      <c r="J1456" s="7">
        <f t="shared" si="258"/>
        <v>5.1303451323089009</v>
      </c>
      <c r="K1456" s="7">
        <f t="shared" si="258"/>
        <v>1.2224458736314989</v>
      </c>
      <c r="L1456" s="7">
        <f t="shared" si="258"/>
        <v>2.4498011684422409</v>
      </c>
      <c r="M1456" s="7">
        <f t="shared" si="258"/>
        <v>10.044675732731111</v>
      </c>
      <c r="N1456" s="7">
        <f t="shared" si="258"/>
        <v>1.3795473513672738</v>
      </c>
      <c r="O1456" s="7">
        <f t="shared" si="258"/>
        <v>8.2429181599489425</v>
      </c>
      <c r="P1456" s="7">
        <f t="shared" si="258"/>
        <v>61.755609013697288</v>
      </c>
      <c r="Q1456" s="7">
        <f t="shared" si="258"/>
        <v>100</v>
      </c>
      <c r="R1456"/>
    </row>
    <row r="1457" spans="1:18" ht="14.25" x14ac:dyDescent="0.45">
      <c r="A1457" s="6">
        <v>241</v>
      </c>
      <c r="B1457" s="4" t="s">
        <v>27</v>
      </c>
      <c r="C1457" s="4" t="s">
        <v>6</v>
      </c>
      <c r="D1457" s="4" t="s">
        <v>7</v>
      </c>
      <c r="E1457" s="7">
        <f t="shared" ref="E1457:Q1457" si="259">E251/$Q251*100</f>
        <v>0</v>
      </c>
      <c r="F1457" s="7">
        <f t="shared" si="259"/>
        <v>8.4935897435897445</v>
      </c>
      <c r="G1457" s="7">
        <f t="shared" si="259"/>
        <v>0</v>
      </c>
      <c r="H1457" s="7">
        <f t="shared" si="259"/>
        <v>0</v>
      </c>
      <c r="I1457" s="7">
        <f t="shared" si="259"/>
        <v>0</v>
      </c>
      <c r="J1457" s="7">
        <f t="shared" si="259"/>
        <v>0</v>
      </c>
      <c r="K1457" s="7">
        <f t="shared" si="259"/>
        <v>0</v>
      </c>
      <c r="L1457" s="7">
        <f t="shared" si="259"/>
        <v>0</v>
      </c>
      <c r="M1457" s="7">
        <f t="shared" si="259"/>
        <v>2.8044871794871797</v>
      </c>
      <c r="N1457" s="7">
        <f t="shared" si="259"/>
        <v>0</v>
      </c>
      <c r="O1457" s="7">
        <f t="shared" si="259"/>
        <v>6.009615384615385</v>
      </c>
      <c r="P1457" s="7">
        <f t="shared" si="259"/>
        <v>84.695512820512818</v>
      </c>
      <c r="Q1457" s="7">
        <f t="shared" si="259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8</v>
      </c>
      <c r="E1458" s="7">
        <f t="shared" ref="E1458:Q1458" si="260">E252/$Q252*100</f>
        <v>0</v>
      </c>
      <c r="F1458" s="7">
        <f t="shared" si="260"/>
        <v>6.9806560134566862</v>
      </c>
      <c r="G1458" s="7">
        <f t="shared" si="260"/>
        <v>0</v>
      </c>
      <c r="H1458" s="7">
        <f t="shared" si="260"/>
        <v>0</v>
      </c>
      <c r="I1458" s="7">
        <f t="shared" si="260"/>
        <v>0.25231286795626579</v>
      </c>
      <c r="J1458" s="7">
        <f t="shared" si="260"/>
        <v>0</v>
      </c>
      <c r="K1458" s="7">
        <f t="shared" si="260"/>
        <v>0</v>
      </c>
      <c r="L1458" s="7">
        <f t="shared" si="260"/>
        <v>0</v>
      </c>
      <c r="M1458" s="7">
        <f t="shared" si="260"/>
        <v>1.7661900756938604</v>
      </c>
      <c r="N1458" s="7">
        <f t="shared" si="260"/>
        <v>0</v>
      </c>
      <c r="O1458" s="7">
        <f t="shared" si="260"/>
        <v>3.1118587047939443</v>
      </c>
      <c r="P1458" s="7">
        <f t="shared" si="260"/>
        <v>88.39360807401178</v>
      </c>
      <c r="Q1458" s="7">
        <f t="shared" si="260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61">E253/$Q253*100</f>
        <v>0</v>
      </c>
      <c r="F1459" s="7">
        <f t="shared" si="261"/>
        <v>7.7836952068824257</v>
      </c>
      <c r="G1459" s="7">
        <f t="shared" si="261"/>
        <v>0</v>
      </c>
      <c r="H1459" s="7">
        <f t="shared" si="261"/>
        <v>0</v>
      </c>
      <c r="I1459" s="7">
        <f t="shared" si="261"/>
        <v>0.12290045063498567</v>
      </c>
      <c r="J1459" s="7">
        <f t="shared" si="261"/>
        <v>0.20483408439164277</v>
      </c>
      <c r="K1459" s="7">
        <f t="shared" si="261"/>
        <v>0</v>
      </c>
      <c r="L1459" s="7">
        <f t="shared" si="261"/>
        <v>0.24580090126997134</v>
      </c>
      <c r="M1459" s="7">
        <f t="shared" si="261"/>
        <v>2.5399426464563701</v>
      </c>
      <c r="N1459" s="7">
        <f t="shared" si="261"/>
        <v>0</v>
      </c>
      <c r="O1459" s="7">
        <f t="shared" si="261"/>
        <v>4.5473166734944694</v>
      </c>
      <c r="P1459" s="7">
        <f t="shared" si="261"/>
        <v>86.685784514543215</v>
      </c>
      <c r="Q1459" s="7">
        <f t="shared" si="261"/>
        <v>100</v>
      </c>
      <c r="R1459"/>
    </row>
    <row r="1460" spans="1:18" ht="14.25" x14ac:dyDescent="0.45">
      <c r="A1460" s="6">
        <v>244</v>
      </c>
      <c r="B1460" s="4"/>
      <c r="C1460" s="4" t="s">
        <v>9</v>
      </c>
      <c r="D1460" s="4" t="s">
        <v>7</v>
      </c>
      <c r="E1460" s="7">
        <f t="shared" ref="E1460:Q1460" si="262">E254/$Q254*100</f>
        <v>0.37878787878787878</v>
      </c>
      <c r="F1460" s="7">
        <f t="shared" si="262"/>
        <v>8.3333333333333321</v>
      </c>
      <c r="G1460" s="7">
        <f t="shared" si="262"/>
        <v>0.50505050505050508</v>
      </c>
      <c r="H1460" s="7">
        <f t="shared" si="262"/>
        <v>0</v>
      </c>
      <c r="I1460" s="7">
        <f t="shared" si="262"/>
        <v>0.37878787878787878</v>
      </c>
      <c r="J1460" s="7">
        <f t="shared" si="262"/>
        <v>0.75757575757575757</v>
      </c>
      <c r="K1460" s="7">
        <f t="shared" si="262"/>
        <v>0</v>
      </c>
      <c r="L1460" s="7">
        <f t="shared" si="262"/>
        <v>0</v>
      </c>
      <c r="M1460" s="7">
        <f t="shared" si="262"/>
        <v>6.5656565656565666</v>
      </c>
      <c r="N1460" s="7">
        <f t="shared" si="262"/>
        <v>0</v>
      </c>
      <c r="O1460" s="7">
        <f t="shared" si="262"/>
        <v>4.9242424242424239</v>
      </c>
      <c r="P1460" s="7">
        <f t="shared" si="262"/>
        <v>79.671717171717177</v>
      </c>
      <c r="Q1460" s="7">
        <f t="shared" si="262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8</v>
      </c>
      <c r="E1461" s="7">
        <f t="shared" ref="E1461:Q1461" si="263">E255/$Q255*100</f>
        <v>0.58823529411764708</v>
      </c>
      <c r="F1461" s="7">
        <f t="shared" si="263"/>
        <v>13.088235294117649</v>
      </c>
      <c r="G1461" s="7">
        <f t="shared" si="263"/>
        <v>0.44117647058823528</v>
      </c>
      <c r="H1461" s="7">
        <f t="shared" si="263"/>
        <v>0</v>
      </c>
      <c r="I1461" s="7">
        <f t="shared" si="263"/>
        <v>0.73529411764705876</v>
      </c>
      <c r="J1461" s="7">
        <f t="shared" si="263"/>
        <v>0</v>
      </c>
      <c r="K1461" s="7">
        <f t="shared" si="263"/>
        <v>0</v>
      </c>
      <c r="L1461" s="7">
        <f t="shared" si="263"/>
        <v>0</v>
      </c>
      <c r="M1461" s="7">
        <f t="shared" si="263"/>
        <v>15.294117647058824</v>
      </c>
      <c r="N1461" s="7">
        <f t="shared" si="263"/>
        <v>0</v>
      </c>
      <c r="O1461" s="7">
        <f t="shared" si="263"/>
        <v>5.8823529411764701</v>
      </c>
      <c r="P1461" s="7">
        <f t="shared" si="263"/>
        <v>70.294117647058812</v>
      </c>
      <c r="Q1461" s="7">
        <f t="shared" si="263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64">E256/$Q256*100</f>
        <v>0.87897227856659899</v>
      </c>
      <c r="F1462" s="7">
        <f t="shared" si="264"/>
        <v>10.277214334009466</v>
      </c>
      <c r="G1462" s="7">
        <f t="shared" si="264"/>
        <v>0.47329276538201487</v>
      </c>
      <c r="H1462" s="7">
        <f t="shared" si="264"/>
        <v>0</v>
      </c>
      <c r="I1462" s="7">
        <f t="shared" si="264"/>
        <v>0.6085192697768762</v>
      </c>
      <c r="J1462" s="7">
        <f t="shared" si="264"/>
        <v>0.40567951318458417</v>
      </c>
      <c r="K1462" s="7">
        <f t="shared" si="264"/>
        <v>0</v>
      </c>
      <c r="L1462" s="7">
        <f t="shared" si="264"/>
        <v>0.20283975659229209</v>
      </c>
      <c r="M1462" s="7">
        <f t="shared" si="264"/>
        <v>10.547667342799189</v>
      </c>
      <c r="N1462" s="7">
        <f t="shared" si="264"/>
        <v>0</v>
      </c>
      <c r="O1462" s="7">
        <f t="shared" si="264"/>
        <v>5.2738336713995944</v>
      </c>
      <c r="P1462" s="7">
        <f t="shared" si="264"/>
        <v>75.524002704530091</v>
      </c>
      <c r="Q1462" s="7">
        <f t="shared" si="264"/>
        <v>100</v>
      </c>
      <c r="R1462"/>
    </row>
    <row r="1463" spans="1:18" ht="14.25" x14ac:dyDescent="0.45">
      <c r="A1463" s="6">
        <v>247</v>
      </c>
      <c r="B1463" s="4"/>
      <c r="C1463" s="4" t="s">
        <v>10</v>
      </c>
      <c r="D1463" s="4" t="s">
        <v>7</v>
      </c>
      <c r="E1463" s="7">
        <f t="shared" ref="E1463:Q1463" si="265">E257/$Q257*100</f>
        <v>8.1205164992826404</v>
      </c>
      <c r="F1463" s="7">
        <f t="shared" si="265"/>
        <v>9.2395982783357233</v>
      </c>
      <c r="G1463" s="7">
        <f t="shared" si="265"/>
        <v>2.2668579626972738</v>
      </c>
      <c r="H1463" s="7">
        <f t="shared" si="265"/>
        <v>0.11477761836441894</v>
      </c>
      <c r="I1463" s="7">
        <f t="shared" si="265"/>
        <v>5.3658536585365857</v>
      </c>
      <c r="J1463" s="7">
        <f t="shared" si="265"/>
        <v>3.9024390243902438</v>
      </c>
      <c r="K1463" s="7">
        <f t="shared" si="265"/>
        <v>1.061692969870875</v>
      </c>
      <c r="L1463" s="7">
        <f t="shared" si="265"/>
        <v>2.1233859397417501</v>
      </c>
      <c r="M1463" s="7">
        <f t="shared" si="265"/>
        <v>11.219512195121952</v>
      </c>
      <c r="N1463" s="7">
        <f t="shared" si="265"/>
        <v>0.6025824964131995</v>
      </c>
      <c r="O1463" s="7">
        <f t="shared" si="265"/>
        <v>7.5179340028694401</v>
      </c>
      <c r="P1463" s="7">
        <f t="shared" si="265"/>
        <v>64.447632711621239</v>
      </c>
      <c r="Q1463" s="7">
        <f t="shared" si="265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8</v>
      </c>
      <c r="E1464" s="7">
        <f t="shared" ref="E1464:Q1464" si="266">E258/$Q258*100</f>
        <v>11.626607043040806</v>
      </c>
      <c r="F1464" s="7">
        <f t="shared" si="266"/>
        <v>13.946338736724426</v>
      </c>
      <c r="G1464" s="7">
        <f t="shared" si="266"/>
        <v>3.5774175517048632</v>
      </c>
      <c r="H1464" s="7">
        <f t="shared" si="266"/>
        <v>0</v>
      </c>
      <c r="I1464" s="7">
        <f t="shared" si="266"/>
        <v>5.0866405813303519</v>
      </c>
      <c r="J1464" s="7">
        <f t="shared" si="266"/>
        <v>2.543320290665176</v>
      </c>
      <c r="K1464" s="7">
        <f t="shared" si="266"/>
        <v>0.97820011179429855</v>
      </c>
      <c r="L1464" s="7">
        <f t="shared" si="266"/>
        <v>2.4035774175517046</v>
      </c>
      <c r="M1464" s="7">
        <f t="shared" si="266"/>
        <v>17.607602012297374</v>
      </c>
      <c r="N1464" s="7">
        <f t="shared" si="266"/>
        <v>0.83845723868082733</v>
      </c>
      <c r="O1464" s="7">
        <f t="shared" si="266"/>
        <v>11.011738401341532</v>
      </c>
      <c r="P1464" s="7">
        <f t="shared" si="266"/>
        <v>56.623812185578537</v>
      </c>
      <c r="Q1464" s="7">
        <f t="shared" si="266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67">E259/$Q259*100</f>
        <v>9.9037917374080369</v>
      </c>
      <c r="F1465" s="7">
        <f t="shared" si="267"/>
        <v>11.57328805885682</v>
      </c>
      <c r="G1465" s="7">
        <f t="shared" si="267"/>
        <v>2.9286926994906621</v>
      </c>
      <c r="H1465" s="7">
        <f t="shared" si="267"/>
        <v>4.2444821731748725E-2</v>
      </c>
      <c r="I1465" s="7">
        <f t="shared" si="267"/>
        <v>5.2207130730050935</v>
      </c>
      <c r="J1465" s="7">
        <f t="shared" si="267"/>
        <v>3.2399547255234862</v>
      </c>
      <c r="K1465" s="7">
        <f t="shared" si="267"/>
        <v>0.94793435200905485</v>
      </c>
      <c r="L1465" s="7">
        <f t="shared" si="267"/>
        <v>2.2212790039615169</v>
      </c>
      <c r="M1465" s="7">
        <f t="shared" si="267"/>
        <v>14.417091114883984</v>
      </c>
      <c r="N1465" s="7">
        <f t="shared" si="267"/>
        <v>0.73571024335031132</v>
      </c>
      <c r="O1465" s="7">
        <f t="shared" si="267"/>
        <v>9.2812676853423888</v>
      </c>
      <c r="P1465" s="7">
        <f t="shared" si="267"/>
        <v>60.469722693831351</v>
      </c>
      <c r="Q1465" s="7">
        <f t="shared" si="267"/>
        <v>100</v>
      </c>
      <c r="R1465"/>
    </row>
    <row r="1466" spans="1:18" ht="14.25" x14ac:dyDescent="0.45">
      <c r="A1466" s="6">
        <v>250</v>
      </c>
      <c r="B1466" s="4"/>
      <c r="C1466" s="4" t="s">
        <v>11</v>
      </c>
      <c r="D1466" s="4" t="s">
        <v>7</v>
      </c>
      <c r="E1466" s="7">
        <f t="shared" ref="E1466:Q1466" si="268">E260/$Q260*100</f>
        <v>20.689655172413794</v>
      </c>
      <c r="F1466" s="7">
        <f t="shared" si="268"/>
        <v>7.8010175240248723</v>
      </c>
      <c r="G1466" s="7">
        <f t="shared" si="268"/>
        <v>12.15375918598078</v>
      </c>
      <c r="H1466" s="7">
        <f t="shared" si="268"/>
        <v>2.4307518371961558</v>
      </c>
      <c r="I1466" s="7">
        <f t="shared" si="268"/>
        <v>17.128321085358962</v>
      </c>
      <c r="J1466" s="7">
        <f t="shared" si="268"/>
        <v>21.141888072357265</v>
      </c>
      <c r="K1466" s="7">
        <f t="shared" si="268"/>
        <v>2.8829847371396271</v>
      </c>
      <c r="L1466" s="7">
        <f t="shared" si="268"/>
        <v>8.2532504239683426</v>
      </c>
      <c r="M1466" s="7">
        <f t="shared" si="268"/>
        <v>8.0836630864895422</v>
      </c>
      <c r="N1466" s="7">
        <f t="shared" si="268"/>
        <v>5.5398530243075186</v>
      </c>
      <c r="O1466" s="7">
        <f t="shared" si="268"/>
        <v>8.7054833239118139</v>
      </c>
      <c r="P1466" s="7">
        <f t="shared" si="268"/>
        <v>37.422272470322213</v>
      </c>
      <c r="Q1466" s="7">
        <f t="shared" si="268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8</v>
      </c>
      <c r="E1467" s="7">
        <f t="shared" ref="E1467:Q1467" si="269">E261/$Q261*100</f>
        <v>34.451054624121149</v>
      </c>
      <c r="F1467" s="7">
        <f t="shared" si="269"/>
        <v>12.114656571119523</v>
      </c>
      <c r="G1467" s="7">
        <f t="shared" si="269"/>
        <v>9.1941590048674957</v>
      </c>
      <c r="H1467" s="7">
        <f t="shared" si="269"/>
        <v>3.5694970254191452</v>
      </c>
      <c r="I1467" s="7">
        <f t="shared" si="269"/>
        <v>12.709572742022715</v>
      </c>
      <c r="J1467" s="7">
        <f t="shared" si="269"/>
        <v>13.196322336398053</v>
      </c>
      <c r="K1467" s="7">
        <f t="shared" si="269"/>
        <v>3.1368307193077336</v>
      </c>
      <c r="L1467" s="7">
        <f t="shared" si="269"/>
        <v>6.4359113034072477</v>
      </c>
      <c r="M1467" s="7">
        <f t="shared" si="269"/>
        <v>8.7074094104921578</v>
      </c>
      <c r="N1467" s="7">
        <f t="shared" si="269"/>
        <v>3.5154137371552192</v>
      </c>
      <c r="O1467" s="7">
        <f t="shared" si="269"/>
        <v>11.952406706327745</v>
      </c>
      <c r="P1467" s="7">
        <f t="shared" si="269"/>
        <v>35.532720389399671</v>
      </c>
      <c r="Q1467" s="7">
        <f t="shared" si="269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70">E262/$Q262*100</f>
        <v>27.843897038472182</v>
      </c>
      <c r="F1468" s="7">
        <f t="shared" si="270"/>
        <v>9.8533075006919457</v>
      </c>
      <c r="G1468" s="7">
        <f t="shared" si="270"/>
        <v>10.600608912261279</v>
      </c>
      <c r="H1468" s="7">
        <f t="shared" si="270"/>
        <v>2.9892056462773322</v>
      </c>
      <c r="I1468" s="7">
        <f t="shared" si="270"/>
        <v>14.918350401328537</v>
      </c>
      <c r="J1468" s="7">
        <f t="shared" si="270"/>
        <v>17.104898975920289</v>
      </c>
      <c r="K1468" s="7">
        <f t="shared" si="270"/>
        <v>2.9061721561029614</v>
      </c>
      <c r="L1468" s="7">
        <f t="shared" si="270"/>
        <v>7.3346249654027122</v>
      </c>
      <c r="M1468" s="7">
        <f t="shared" si="270"/>
        <v>8.3863825076114029</v>
      </c>
      <c r="N1468" s="7">
        <f t="shared" si="270"/>
        <v>4.539164129532244</v>
      </c>
      <c r="O1468" s="7">
        <f t="shared" si="270"/>
        <v>10.379186271796291</v>
      </c>
      <c r="P1468" s="7">
        <f t="shared" si="270"/>
        <v>36.56241350678107</v>
      </c>
      <c r="Q1468" s="7">
        <f t="shared" si="270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7</v>
      </c>
      <c r="E1469" s="7">
        <f t="shared" ref="E1469:Q1469" si="271">E263/$Q263*100</f>
        <v>9.0298711975883812</v>
      </c>
      <c r="F1469" s="7">
        <f t="shared" si="271"/>
        <v>8.6736092080021923</v>
      </c>
      <c r="G1469" s="7">
        <f t="shared" si="271"/>
        <v>4.1381200328857215</v>
      </c>
      <c r="H1469" s="7">
        <f t="shared" si="271"/>
        <v>0.60290490545354891</v>
      </c>
      <c r="I1469" s="7">
        <f t="shared" si="271"/>
        <v>6.7415730337078648</v>
      </c>
      <c r="J1469" s="7">
        <f t="shared" si="271"/>
        <v>7.0567278706494925</v>
      </c>
      <c r="K1469" s="7">
        <f t="shared" si="271"/>
        <v>1.2469169635516579</v>
      </c>
      <c r="L1469" s="7">
        <f t="shared" si="271"/>
        <v>3.0008221430528912</v>
      </c>
      <c r="M1469" s="7">
        <f t="shared" si="271"/>
        <v>8.5913949027130716</v>
      </c>
      <c r="N1469" s="7">
        <f t="shared" si="271"/>
        <v>1.5757741847081392</v>
      </c>
      <c r="O1469" s="7">
        <f t="shared" si="271"/>
        <v>7.1937517127980275</v>
      </c>
      <c r="P1469" s="7">
        <f t="shared" si="271"/>
        <v>62.989860235681007</v>
      </c>
      <c r="Q1469" s="7">
        <f t="shared" si="271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8</v>
      </c>
      <c r="E1470" s="7">
        <f t="shared" ref="E1470:Q1470" si="272">E264/$Q264*100</f>
        <v>14.549938347718866</v>
      </c>
      <c r="F1470" s="7">
        <f t="shared" si="272"/>
        <v>12.152349636936567</v>
      </c>
      <c r="G1470" s="7">
        <f t="shared" si="272"/>
        <v>4.0964515687080416</v>
      </c>
      <c r="H1470" s="7">
        <f t="shared" si="272"/>
        <v>0.87683244280038364</v>
      </c>
      <c r="I1470" s="7">
        <f t="shared" si="272"/>
        <v>5.8090149335525414</v>
      </c>
      <c r="J1470" s="7">
        <f t="shared" si="272"/>
        <v>4.6170708316207696</v>
      </c>
      <c r="K1470" s="7">
        <f t="shared" si="272"/>
        <v>1.2056446088505275</v>
      </c>
      <c r="L1470" s="7">
        <f t="shared" si="272"/>
        <v>2.8360049321824907</v>
      </c>
      <c r="M1470" s="7">
        <f t="shared" si="272"/>
        <v>12.508562816824224</v>
      </c>
      <c r="N1470" s="7">
        <f t="shared" si="272"/>
        <v>1.2604466365255516</v>
      </c>
      <c r="O1470" s="7">
        <f t="shared" si="272"/>
        <v>9.521852308535415</v>
      </c>
      <c r="P1470" s="7">
        <f t="shared" si="272"/>
        <v>57.80243869023154</v>
      </c>
      <c r="Q1470" s="7">
        <f t="shared" si="272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73">E265/$Q265*100</f>
        <v>11.796944577652942</v>
      </c>
      <c r="F1471" s="7">
        <f t="shared" si="273"/>
        <v>10.426800027402891</v>
      </c>
      <c r="G1471" s="7">
        <f t="shared" si="273"/>
        <v>4.0967322052476538</v>
      </c>
      <c r="H1471" s="7">
        <f t="shared" si="273"/>
        <v>0.76728094814002878</v>
      </c>
      <c r="I1471" s="7">
        <f t="shared" si="273"/>
        <v>6.295814208398987</v>
      </c>
      <c r="J1471" s="7">
        <f t="shared" si="273"/>
        <v>5.8368157840652195</v>
      </c>
      <c r="K1471" s="7">
        <f t="shared" si="273"/>
        <v>1.2331300952250461</v>
      </c>
      <c r="L1471" s="7">
        <f t="shared" si="273"/>
        <v>2.9184078920326098</v>
      </c>
      <c r="M1471" s="7">
        <f t="shared" si="273"/>
        <v>10.570665205179147</v>
      </c>
      <c r="N1471" s="7">
        <f t="shared" si="273"/>
        <v>1.438651777762554</v>
      </c>
      <c r="O1471" s="7">
        <f t="shared" si="273"/>
        <v>8.3510310337740634</v>
      </c>
      <c r="P1471" s="7">
        <f t="shared" si="273"/>
        <v>60.409673220524759</v>
      </c>
      <c r="Q1471" s="7">
        <f t="shared" si="273"/>
        <v>100</v>
      </c>
      <c r="R1471"/>
    </row>
    <row r="1472" spans="1:18" ht="14.25" x14ac:dyDescent="0.45">
      <c r="A1472" s="6">
        <v>256</v>
      </c>
      <c r="B1472" s="4" t="s">
        <v>28</v>
      </c>
      <c r="C1472" s="4" t="s">
        <v>6</v>
      </c>
      <c r="D1472" s="4" t="s">
        <v>7</v>
      </c>
      <c r="E1472" s="7">
        <f t="shared" ref="E1472:Q1472" si="274">E266/$Q266*100</f>
        <v>5.6043340183074906E-2</v>
      </c>
      <c r="F1472" s="7">
        <f t="shared" si="274"/>
        <v>7.173547543433588</v>
      </c>
      <c r="G1472" s="7">
        <f t="shared" si="274"/>
        <v>0.12142723706332896</v>
      </c>
      <c r="H1472" s="7">
        <f t="shared" si="274"/>
        <v>0</v>
      </c>
      <c r="I1472" s="7">
        <f t="shared" si="274"/>
        <v>0.17747057724640389</v>
      </c>
      <c r="J1472" s="7">
        <f t="shared" si="274"/>
        <v>0.19615169064076221</v>
      </c>
      <c r="K1472" s="7">
        <f t="shared" si="274"/>
        <v>0.14010835045768727</v>
      </c>
      <c r="L1472" s="7">
        <f t="shared" si="274"/>
        <v>5.6043340183074906E-2</v>
      </c>
      <c r="M1472" s="7">
        <f t="shared" si="274"/>
        <v>1.7840463291612179</v>
      </c>
      <c r="N1472" s="7">
        <f t="shared" si="274"/>
        <v>0</v>
      </c>
      <c r="O1472" s="7">
        <f t="shared" si="274"/>
        <v>4.6796189052867554</v>
      </c>
      <c r="P1472" s="7">
        <f t="shared" si="274"/>
        <v>87.025966747618156</v>
      </c>
      <c r="Q1472" s="7">
        <f t="shared" si="274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8</v>
      </c>
      <c r="E1473" s="7">
        <f t="shared" ref="E1473:Q1473" si="275">E267/$Q267*100</f>
        <v>8.8417329796640132E-2</v>
      </c>
      <c r="F1473" s="7">
        <f t="shared" si="275"/>
        <v>5.0103153551429411</v>
      </c>
      <c r="G1473" s="7">
        <f t="shared" si="275"/>
        <v>0.11788977306218684</v>
      </c>
      <c r="H1473" s="7">
        <f t="shared" si="275"/>
        <v>0</v>
      </c>
      <c r="I1473" s="7">
        <f t="shared" si="275"/>
        <v>2.9472443265546711E-2</v>
      </c>
      <c r="J1473" s="7">
        <f t="shared" si="275"/>
        <v>0.15718636408291581</v>
      </c>
      <c r="K1473" s="7">
        <f t="shared" si="275"/>
        <v>4.9120738775911194E-2</v>
      </c>
      <c r="L1473" s="7">
        <f t="shared" si="275"/>
        <v>5.8944886531093421E-2</v>
      </c>
      <c r="M1473" s="7">
        <f t="shared" si="275"/>
        <v>1.7978190391983495</v>
      </c>
      <c r="N1473" s="7">
        <f t="shared" si="275"/>
        <v>6.8769034286275663E-2</v>
      </c>
      <c r="O1473" s="7">
        <f t="shared" si="275"/>
        <v>3.3598585322723249</v>
      </c>
      <c r="P1473" s="7">
        <f t="shared" si="275"/>
        <v>90.490224972983597</v>
      </c>
      <c r="Q1473" s="7">
        <f t="shared" si="275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76">E268/$Q268*100</f>
        <v>6.7027337578398044E-2</v>
      </c>
      <c r="F1474" s="7">
        <f t="shared" si="276"/>
        <v>6.1090630535739932</v>
      </c>
      <c r="G1474" s="7">
        <f t="shared" si="276"/>
        <v>9.0965672427825925E-2</v>
      </c>
      <c r="H1474" s="7">
        <f t="shared" si="276"/>
        <v>0</v>
      </c>
      <c r="I1474" s="7">
        <f t="shared" si="276"/>
        <v>0.11969167424713938</v>
      </c>
      <c r="J1474" s="7">
        <f t="shared" si="276"/>
        <v>0.19150667879542299</v>
      </c>
      <c r="K1474" s="7">
        <f t="shared" si="276"/>
        <v>9.0965672427825925E-2</v>
      </c>
      <c r="L1474" s="7">
        <f t="shared" si="276"/>
        <v>5.2664336668741318E-2</v>
      </c>
      <c r="M1474" s="7">
        <f t="shared" si="276"/>
        <v>1.7953751137070904</v>
      </c>
      <c r="N1474" s="7">
        <f t="shared" si="276"/>
        <v>2.8726001819313451E-2</v>
      </c>
      <c r="O1474" s="7">
        <f t="shared" si="276"/>
        <v>4.0120649207641117</v>
      </c>
      <c r="P1474" s="7">
        <f t="shared" si="276"/>
        <v>88.705893618039937</v>
      </c>
      <c r="Q1474" s="7">
        <f t="shared" si="276"/>
        <v>100</v>
      </c>
      <c r="R1474"/>
    </row>
    <row r="1475" spans="1:18" ht="14.25" x14ac:dyDescent="0.45">
      <c r="A1475" s="6">
        <v>259</v>
      </c>
      <c r="B1475" s="4"/>
      <c r="C1475" s="4" t="s">
        <v>9</v>
      </c>
      <c r="D1475" s="4" t="s">
        <v>7</v>
      </c>
      <c r="E1475" s="7">
        <f t="shared" ref="E1475:Q1475" si="277">E269/$Q269*100</f>
        <v>0.3993078663649674</v>
      </c>
      <c r="F1475" s="7">
        <f t="shared" si="277"/>
        <v>9.4635964328497266</v>
      </c>
      <c r="G1475" s="7">
        <f t="shared" si="277"/>
        <v>0.23958471981898044</v>
      </c>
      <c r="H1475" s="7">
        <f t="shared" si="277"/>
        <v>0</v>
      </c>
      <c r="I1475" s="7">
        <f t="shared" si="277"/>
        <v>0.3327565553041395</v>
      </c>
      <c r="J1475" s="7">
        <f t="shared" si="277"/>
        <v>0.23958471981898044</v>
      </c>
      <c r="K1475" s="7">
        <f t="shared" si="277"/>
        <v>9.317183548515906E-2</v>
      </c>
      <c r="L1475" s="7">
        <f t="shared" si="277"/>
        <v>0.17303340875815254</v>
      </c>
      <c r="M1475" s="7">
        <f t="shared" si="277"/>
        <v>8.2390523093304946</v>
      </c>
      <c r="N1475" s="7">
        <f t="shared" si="277"/>
        <v>3.993078663649674E-2</v>
      </c>
      <c r="O1475" s="7">
        <f t="shared" si="277"/>
        <v>4.6985225608944496</v>
      </c>
      <c r="P1475" s="7">
        <f t="shared" si="277"/>
        <v>79.621988553174489</v>
      </c>
      <c r="Q1475" s="7">
        <f t="shared" si="277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8</v>
      </c>
      <c r="E1476" s="7">
        <f t="shared" ref="E1476:Q1476" si="278">E270/$Q270*100</f>
        <v>0.52398226521563884</v>
      </c>
      <c r="F1476" s="7">
        <f t="shared" si="278"/>
        <v>10.063146580679835</v>
      </c>
      <c r="G1476" s="7">
        <f t="shared" si="278"/>
        <v>0.17466075507187961</v>
      </c>
      <c r="H1476" s="7">
        <f t="shared" si="278"/>
        <v>0</v>
      </c>
      <c r="I1476" s="7">
        <f t="shared" si="278"/>
        <v>0.38962783823726987</v>
      </c>
      <c r="J1476" s="7">
        <f t="shared" si="278"/>
        <v>0.18809619776971653</v>
      </c>
      <c r="K1476" s="7">
        <f t="shared" si="278"/>
        <v>8.0612656187021361E-2</v>
      </c>
      <c r="L1476" s="7">
        <f t="shared" si="278"/>
        <v>0.17466075507187961</v>
      </c>
      <c r="M1476" s="7">
        <f t="shared" si="278"/>
        <v>19.252989386000269</v>
      </c>
      <c r="N1476" s="7">
        <f t="shared" si="278"/>
        <v>0</v>
      </c>
      <c r="O1476" s="7">
        <f t="shared" si="278"/>
        <v>7.2148327287384113</v>
      </c>
      <c r="P1476" s="7">
        <f t="shared" si="278"/>
        <v>70.267365309686951</v>
      </c>
      <c r="Q1476" s="7">
        <f t="shared" si="278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79">E271/$Q271*100</f>
        <v>0.4880984220379781</v>
      </c>
      <c r="F1477" s="7">
        <f t="shared" si="279"/>
        <v>9.7686547205135064</v>
      </c>
      <c r="G1477" s="7">
        <f t="shared" si="279"/>
        <v>0.18721583311045736</v>
      </c>
      <c r="H1477" s="7">
        <f t="shared" si="279"/>
        <v>0</v>
      </c>
      <c r="I1477" s="7">
        <f t="shared" si="279"/>
        <v>0.36774538646696975</v>
      </c>
      <c r="J1477" s="7">
        <f t="shared" si="279"/>
        <v>0.20727467237229205</v>
      </c>
      <c r="K1477" s="7">
        <f t="shared" si="279"/>
        <v>0.1136667558170634</v>
      </c>
      <c r="L1477" s="7">
        <f t="shared" si="279"/>
        <v>0.1470981545867879</v>
      </c>
      <c r="M1477" s="7">
        <f t="shared" si="279"/>
        <v>13.713559775341</v>
      </c>
      <c r="N1477" s="7">
        <f t="shared" si="279"/>
        <v>2.0058839261834716E-2</v>
      </c>
      <c r="O1477" s="7">
        <f t="shared" si="279"/>
        <v>5.9507889810109651</v>
      </c>
      <c r="P1477" s="7">
        <f t="shared" si="279"/>
        <v>74.986627440492114</v>
      </c>
      <c r="Q1477" s="7">
        <f t="shared" si="279"/>
        <v>100</v>
      </c>
      <c r="R1477"/>
    </row>
    <row r="1478" spans="1:18" ht="14.25" x14ac:dyDescent="0.45">
      <c r="A1478" s="6">
        <v>262</v>
      </c>
      <c r="B1478" s="4"/>
      <c r="C1478" s="4" t="s">
        <v>10</v>
      </c>
      <c r="D1478" s="4" t="s">
        <v>7</v>
      </c>
      <c r="E1478" s="7">
        <f t="shared" ref="E1478:Q1478" si="280">E272/$Q272*100</f>
        <v>3.5676836271034102</v>
      </c>
      <c r="F1478" s="7">
        <f t="shared" si="280"/>
        <v>8.9129674938832579</v>
      </c>
      <c r="G1478" s="7">
        <f t="shared" si="280"/>
        <v>1.4330653617616218</v>
      </c>
      <c r="H1478" s="7">
        <f t="shared" si="280"/>
        <v>7.2402256953113295E-2</v>
      </c>
      <c r="I1478" s="7">
        <f t="shared" si="280"/>
        <v>3.6775353273081337</v>
      </c>
      <c r="J1478" s="7">
        <f t="shared" si="280"/>
        <v>2.2419733359964047</v>
      </c>
      <c r="K1478" s="7">
        <f t="shared" si="280"/>
        <v>0.55924501922404746</v>
      </c>
      <c r="L1478" s="7">
        <f t="shared" si="280"/>
        <v>0.64912368302791235</v>
      </c>
      <c r="M1478" s="7">
        <f t="shared" si="280"/>
        <v>11.237329605033205</v>
      </c>
      <c r="N1478" s="7">
        <f t="shared" si="280"/>
        <v>0.48184950317071951</v>
      </c>
      <c r="O1478" s="7">
        <f t="shared" si="280"/>
        <v>7.6896190143306535</v>
      </c>
      <c r="P1478" s="7">
        <f t="shared" si="280"/>
        <v>69.611025116093273</v>
      </c>
      <c r="Q1478" s="7">
        <f t="shared" si="280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8</v>
      </c>
      <c r="E1479" s="7">
        <f t="shared" ref="E1479:Q1479" si="281">E273/$Q273*100</f>
        <v>6.0683036974315554</v>
      </c>
      <c r="F1479" s="7">
        <f t="shared" si="281"/>
        <v>10.675980807225516</v>
      </c>
      <c r="G1479" s="7">
        <f t="shared" si="281"/>
        <v>2.2909022485652462</v>
      </c>
      <c r="H1479" s="7">
        <f t="shared" si="281"/>
        <v>5.8801392416972437E-2</v>
      </c>
      <c r="I1479" s="7">
        <f t="shared" si="281"/>
        <v>2.6037256562235394</v>
      </c>
      <c r="J1479" s="7">
        <f t="shared" si="281"/>
        <v>0.93611816727820119</v>
      </c>
      <c r="K1479" s="7">
        <f t="shared" si="281"/>
        <v>0.46570702794242164</v>
      </c>
      <c r="L1479" s="7">
        <f t="shared" si="281"/>
        <v>0.77617837990403615</v>
      </c>
      <c r="M1479" s="7">
        <f t="shared" si="281"/>
        <v>17.409916266817199</v>
      </c>
      <c r="N1479" s="7">
        <f t="shared" si="281"/>
        <v>0.38103302286198137</v>
      </c>
      <c r="O1479" s="7">
        <f t="shared" si="281"/>
        <v>10.960579546523661</v>
      </c>
      <c r="P1479" s="7">
        <f t="shared" si="281"/>
        <v>62.917489886160503</v>
      </c>
      <c r="Q1479" s="7">
        <f t="shared" si="281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82">E274/$Q274*100</f>
        <v>4.8589664401894179</v>
      </c>
      <c r="F1480" s="7">
        <f t="shared" si="282"/>
        <v>9.8245104094757121</v>
      </c>
      <c r="G1480" s="7">
        <f t="shared" si="282"/>
        <v>1.8796400586176412</v>
      </c>
      <c r="H1480" s="7">
        <f t="shared" si="282"/>
        <v>6.7822063970739616E-2</v>
      </c>
      <c r="I1480" s="7">
        <f t="shared" si="282"/>
        <v>3.1270815923651734</v>
      </c>
      <c r="J1480" s="7">
        <f t="shared" si="282"/>
        <v>1.5671741210381622</v>
      </c>
      <c r="K1480" s="7">
        <f t="shared" si="282"/>
        <v>0.50987658806573899</v>
      </c>
      <c r="L1480" s="7">
        <f t="shared" si="282"/>
        <v>0.71213167169276603</v>
      </c>
      <c r="M1480" s="7">
        <f t="shared" si="282"/>
        <v>14.424299676634089</v>
      </c>
      <c r="N1480" s="7">
        <f t="shared" si="282"/>
        <v>0.42873233295788982</v>
      </c>
      <c r="O1480" s="7">
        <f t="shared" si="282"/>
        <v>9.3715559108139868</v>
      </c>
      <c r="P1480" s="7">
        <f t="shared" si="282"/>
        <v>66.164056728312076</v>
      </c>
      <c r="Q1480" s="7">
        <f t="shared" si="282"/>
        <v>100</v>
      </c>
      <c r="R1480"/>
    </row>
    <row r="1481" spans="1:18" ht="14.25" x14ac:dyDescent="0.45">
      <c r="A1481" s="6">
        <v>265</v>
      </c>
      <c r="B1481" s="4"/>
      <c r="C1481" s="4" t="s">
        <v>11</v>
      </c>
      <c r="D1481" s="4" t="s">
        <v>7</v>
      </c>
      <c r="E1481" s="7">
        <f t="shared" ref="E1481:Q1481" si="283">E275/$Q275*100</f>
        <v>23.054463784390791</v>
      </c>
      <c r="F1481" s="7">
        <f t="shared" si="283"/>
        <v>6.7040988208871415</v>
      </c>
      <c r="G1481" s="7">
        <f t="shared" si="283"/>
        <v>10.443571027512634</v>
      </c>
      <c r="H1481" s="7">
        <f t="shared" si="283"/>
        <v>4.9410443571027516</v>
      </c>
      <c r="I1481" s="7">
        <f t="shared" si="283"/>
        <v>20.224592925322852</v>
      </c>
      <c r="J1481" s="7">
        <f t="shared" si="283"/>
        <v>20.763615946097698</v>
      </c>
      <c r="K1481" s="7">
        <f t="shared" si="283"/>
        <v>4.0426726558113417</v>
      </c>
      <c r="L1481" s="7">
        <f t="shared" si="283"/>
        <v>6.0976979225154411</v>
      </c>
      <c r="M1481" s="7">
        <f t="shared" si="283"/>
        <v>8.4446939921392481</v>
      </c>
      <c r="N1481" s="7">
        <f t="shared" si="283"/>
        <v>4.9522740033688937</v>
      </c>
      <c r="O1481" s="7">
        <f t="shared" si="283"/>
        <v>14.957888826501964</v>
      </c>
      <c r="P1481" s="7">
        <f t="shared" si="283"/>
        <v>32.521055586749014</v>
      </c>
      <c r="Q1481" s="7">
        <f t="shared" si="283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8</v>
      </c>
      <c r="E1482" s="7">
        <f t="shared" ref="E1482:Q1482" si="284">E276/$Q276*100</f>
        <v>40.816145879437023</v>
      </c>
      <c r="F1482" s="7">
        <f t="shared" si="284"/>
        <v>10.312472337788794</v>
      </c>
      <c r="G1482" s="7">
        <f t="shared" si="284"/>
        <v>8.1614587943701871</v>
      </c>
      <c r="H1482" s="7">
        <f t="shared" si="284"/>
        <v>5.8776666371603081</v>
      </c>
      <c r="I1482" s="7">
        <f t="shared" si="284"/>
        <v>16.544215278392493</v>
      </c>
      <c r="J1482" s="7">
        <f t="shared" si="284"/>
        <v>12.870673630167301</v>
      </c>
      <c r="K1482" s="7">
        <f t="shared" si="284"/>
        <v>3.3637248827122246</v>
      </c>
      <c r="L1482" s="7">
        <f t="shared" si="284"/>
        <v>4.7357705585553687</v>
      </c>
      <c r="M1482" s="7">
        <f t="shared" si="284"/>
        <v>11.631406568115429</v>
      </c>
      <c r="N1482" s="7">
        <f t="shared" si="284"/>
        <v>3.79746835443038</v>
      </c>
      <c r="O1482" s="7">
        <f t="shared" si="284"/>
        <v>18.226077719748606</v>
      </c>
      <c r="P1482" s="7">
        <f t="shared" si="284"/>
        <v>27.812693635478446</v>
      </c>
      <c r="Q1482" s="7">
        <f t="shared" si="284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85">E277/$Q277*100</f>
        <v>32.99836641750408</v>
      </c>
      <c r="F1483" s="7">
        <f t="shared" si="285"/>
        <v>8.7025394782436507</v>
      </c>
      <c r="G1483" s="7">
        <f t="shared" si="285"/>
        <v>9.1629127270927189</v>
      </c>
      <c r="H1483" s="7">
        <f t="shared" si="285"/>
        <v>5.450225236374437</v>
      </c>
      <c r="I1483" s="7">
        <f t="shared" si="285"/>
        <v>18.167417454581454</v>
      </c>
      <c r="J1483" s="7">
        <f t="shared" si="285"/>
        <v>16.360576209098561</v>
      </c>
      <c r="K1483" s="7">
        <f t="shared" si="285"/>
        <v>3.6681352408296619</v>
      </c>
      <c r="L1483" s="7">
        <f t="shared" si="285"/>
        <v>5.3413197366467005</v>
      </c>
      <c r="M1483" s="7">
        <f t="shared" si="285"/>
        <v>10.21731597445671</v>
      </c>
      <c r="N1483" s="7">
        <f t="shared" si="285"/>
        <v>4.3314687391713287</v>
      </c>
      <c r="O1483" s="7">
        <f t="shared" si="285"/>
        <v>16.80114845799713</v>
      </c>
      <c r="P1483" s="7">
        <f t="shared" si="285"/>
        <v>29.854957675362602</v>
      </c>
      <c r="Q1483" s="7">
        <f t="shared" si="285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7</v>
      </c>
      <c r="E1484" s="7">
        <f t="shared" ref="E1484:Q1484" si="286">E278/$Q278*100</f>
        <v>5.2385560104205435</v>
      </c>
      <c r="F1484" s="7">
        <f t="shared" si="286"/>
        <v>8.4019352437662818</v>
      </c>
      <c r="G1484" s="7">
        <f t="shared" si="286"/>
        <v>2.2731671008559733</v>
      </c>
      <c r="H1484" s="7">
        <f t="shared" si="286"/>
        <v>0.7011537030145143</v>
      </c>
      <c r="I1484" s="7">
        <f t="shared" si="286"/>
        <v>4.9482694454782283</v>
      </c>
      <c r="J1484" s="7">
        <f t="shared" si="286"/>
        <v>4.1473762560476368</v>
      </c>
      <c r="K1484" s="7">
        <f t="shared" si="286"/>
        <v>0.90509862299962773</v>
      </c>
      <c r="L1484" s="7">
        <f t="shared" si="286"/>
        <v>1.2251581689616673</v>
      </c>
      <c r="M1484" s="7">
        <f t="shared" si="286"/>
        <v>9.0346110904354298</v>
      </c>
      <c r="N1484" s="7">
        <f t="shared" si="286"/>
        <v>0.95124674358020089</v>
      </c>
      <c r="O1484" s="7">
        <f t="shared" si="286"/>
        <v>7.8392259024934869</v>
      </c>
      <c r="P1484" s="7">
        <f t="shared" si="286"/>
        <v>68.586527726088576</v>
      </c>
      <c r="Q1484" s="7">
        <f t="shared" si="286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8</v>
      </c>
      <c r="E1485" s="7">
        <f t="shared" ref="E1485:Q1485" si="287">E279/$Q279*100</f>
        <v>10.137339175964945</v>
      </c>
      <c r="F1485" s="7">
        <f t="shared" si="287"/>
        <v>9.7397415615506322</v>
      </c>
      <c r="G1485" s="7">
        <f t="shared" si="287"/>
        <v>2.6823839056965655</v>
      </c>
      <c r="H1485" s="7">
        <f t="shared" si="287"/>
        <v>0.97019417883492698</v>
      </c>
      <c r="I1485" s="7">
        <f t="shared" si="287"/>
        <v>4.216774699351804</v>
      </c>
      <c r="J1485" s="7">
        <f t="shared" si="287"/>
        <v>2.6361841828949029</v>
      </c>
      <c r="K1485" s="7">
        <f t="shared" si="287"/>
        <v>0.83439499363003822</v>
      </c>
      <c r="L1485" s="7">
        <f t="shared" si="287"/>
        <v>1.2375925744445535</v>
      </c>
      <c r="M1485" s="7">
        <f t="shared" si="287"/>
        <v>14.457713253720478</v>
      </c>
      <c r="N1485" s="7">
        <f t="shared" si="287"/>
        <v>0.83299500202998789</v>
      </c>
      <c r="O1485" s="7">
        <f t="shared" si="287"/>
        <v>10.635736185582886</v>
      </c>
      <c r="P1485" s="7">
        <f t="shared" si="287"/>
        <v>62.071427571434569</v>
      </c>
      <c r="Q1485" s="7">
        <f t="shared" si="287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88">E280/$Q280*100</f>
        <v>7.7619542319568291</v>
      </c>
      <c r="F1486" s="7">
        <f t="shared" si="288"/>
        <v>9.0944506969093588</v>
      </c>
      <c r="G1486" s="7">
        <f t="shared" si="288"/>
        <v>2.4831904885579892</v>
      </c>
      <c r="H1486" s="7">
        <f t="shared" si="288"/>
        <v>0.83614694254465705</v>
      </c>
      <c r="I1486" s="7">
        <f t="shared" si="288"/>
        <v>4.5695899344934059</v>
      </c>
      <c r="J1486" s="7">
        <f t="shared" si="288"/>
        <v>3.3647880414394136</v>
      </c>
      <c r="K1486" s="7">
        <f t="shared" si="288"/>
        <v>0.86716878769514893</v>
      </c>
      <c r="L1486" s="7">
        <f t="shared" si="288"/>
        <v>1.2286093556113467</v>
      </c>
      <c r="M1486" s="7">
        <f t="shared" si="288"/>
        <v>11.827980261449225</v>
      </c>
      <c r="N1486" s="7">
        <f t="shared" si="288"/>
        <v>0.89169768851181719</v>
      </c>
      <c r="O1486" s="7">
        <f t="shared" si="288"/>
        <v>9.2820246443309387</v>
      </c>
      <c r="P1486" s="7">
        <f t="shared" si="288"/>
        <v>65.223790148039129</v>
      </c>
      <c r="Q1486" s="7">
        <f t="shared" si="288"/>
        <v>100</v>
      </c>
      <c r="R1486"/>
    </row>
    <row r="1487" spans="1:18" ht="14.25" x14ac:dyDescent="0.45">
      <c r="A1487" s="6">
        <v>271</v>
      </c>
      <c r="B1487" s="4" t="s">
        <v>29</v>
      </c>
      <c r="C1487" s="4" t="s">
        <v>6</v>
      </c>
      <c r="D1487" s="4" t="s">
        <v>7</v>
      </c>
      <c r="E1487" s="7">
        <f t="shared" ref="E1487:Q1487" si="289">E281/$Q281*100</f>
        <v>0.1516070345664039</v>
      </c>
      <c r="F1487" s="7">
        <f t="shared" si="289"/>
        <v>9.1267434808975132</v>
      </c>
      <c r="G1487" s="7">
        <f t="shared" si="289"/>
        <v>0.1212856276531231</v>
      </c>
      <c r="H1487" s="7">
        <f t="shared" si="289"/>
        <v>0</v>
      </c>
      <c r="I1487" s="7">
        <f t="shared" si="289"/>
        <v>0.3032140691328078</v>
      </c>
      <c r="J1487" s="7">
        <f t="shared" si="289"/>
        <v>0</v>
      </c>
      <c r="K1487" s="7">
        <f t="shared" si="289"/>
        <v>0.1212856276531231</v>
      </c>
      <c r="L1487" s="7">
        <f t="shared" si="289"/>
        <v>9.0964220739842325E-2</v>
      </c>
      <c r="M1487" s="7">
        <f t="shared" si="289"/>
        <v>3.3656761673741662</v>
      </c>
      <c r="N1487" s="7">
        <f t="shared" si="289"/>
        <v>0</v>
      </c>
      <c r="O1487" s="7">
        <f t="shared" si="289"/>
        <v>5.9126743480897508</v>
      </c>
      <c r="P1487" s="7">
        <f t="shared" si="289"/>
        <v>83.535476046088547</v>
      </c>
      <c r="Q1487" s="7">
        <f t="shared" si="289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8</v>
      </c>
      <c r="E1488" s="7">
        <f t="shared" ref="E1488:Q1488" si="290">E282/$Q282*100</f>
        <v>9.3926111458985592E-2</v>
      </c>
      <c r="F1488" s="7">
        <f t="shared" si="290"/>
        <v>7.2636192861615534</v>
      </c>
      <c r="G1488" s="7">
        <f t="shared" si="290"/>
        <v>9.3926111458985592E-2</v>
      </c>
      <c r="H1488" s="7">
        <f t="shared" si="290"/>
        <v>0</v>
      </c>
      <c r="I1488" s="7">
        <f t="shared" si="290"/>
        <v>9.3926111458985592E-2</v>
      </c>
      <c r="J1488" s="7">
        <f t="shared" si="290"/>
        <v>0</v>
      </c>
      <c r="K1488" s="7">
        <f t="shared" si="290"/>
        <v>0</v>
      </c>
      <c r="L1488" s="7">
        <f t="shared" si="290"/>
        <v>0.12523481527864747</v>
      </c>
      <c r="M1488" s="7">
        <f t="shared" si="290"/>
        <v>3.1621790857858483</v>
      </c>
      <c r="N1488" s="7">
        <f t="shared" si="290"/>
        <v>0</v>
      </c>
      <c r="O1488" s="7">
        <f t="shared" si="290"/>
        <v>3.725735754539762</v>
      </c>
      <c r="P1488" s="7">
        <f t="shared" si="290"/>
        <v>87.00688791484032</v>
      </c>
      <c r="Q1488" s="7">
        <f t="shared" si="290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91">E283/$Q283*100</f>
        <v>0.13858946720049276</v>
      </c>
      <c r="F1489" s="7">
        <f t="shared" si="291"/>
        <v>8.1767785648290729</v>
      </c>
      <c r="G1489" s="7">
        <f t="shared" si="291"/>
        <v>0.13858946720049276</v>
      </c>
      <c r="H1489" s="7">
        <f t="shared" si="291"/>
        <v>0</v>
      </c>
      <c r="I1489" s="7">
        <f t="shared" si="291"/>
        <v>0.12319063751154913</v>
      </c>
      <c r="J1489" s="7">
        <f t="shared" si="291"/>
        <v>0.10779180782260547</v>
      </c>
      <c r="K1489" s="7">
        <f t="shared" si="291"/>
        <v>6.1595318755774564E-2</v>
      </c>
      <c r="L1489" s="7">
        <f t="shared" si="291"/>
        <v>9.2392978133661846E-2</v>
      </c>
      <c r="M1489" s="7">
        <f t="shared" si="291"/>
        <v>3.2183554049892211</v>
      </c>
      <c r="N1489" s="7">
        <f t="shared" si="291"/>
        <v>0</v>
      </c>
      <c r="O1489" s="7">
        <f t="shared" si="291"/>
        <v>4.8198336926393592</v>
      </c>
      <c r="P1489" s="7">
        <f t="shared" si="291"/>
        <v>85.2171234986141</v>
      </c>
      <c r="Q1489" s="7">
        <f t="shared" si="291"/>
        <v>100</v>
      </c>
      <c r="R1489"/>
    </row>
    <row r="1490" spans="1:18" ht="14.25" x14ac:dyDescent="0.45">
      <c r="A1490" s="6">
        <v>274</v>
      </c>
      <c r="B1490" s="4"/>
      <c r="C1490" s="4" t="s">
        <v>9</v>
      </c>
      <c r="D1490" s="4" t="s">
        <v>7</v>
      </c>
      <c r="E1490" s="7">
        <f t="shared" ref="E1490:Q1490" si="292">E284/$Q284*100</f>
        <v>0.25879917184265011</v>
      </c>
      <c r="F1490" s="7">
        <f t="shared" si="292"/>
        <v>9.6790890269151131</v>
      </c>
      <c r="G1490" s="7">
        <f t="shared" si="292"/>
        <v>0.3105590062111801</v>
      </c>
      <c r="H1490" s="7">
        <f t="shared" si="292"/>
        <v>0</v>
      </c>
      <c r="I1490" s="7">
        <f t="shared" si="292"/>
        <v>0.9834368530020704</v>
      </c>
      <c r="J1490" s="7">
        <f t="shared" si="292"/>
        <v>0</v>
      </c>
      <c r="K1490" s="7">
        <f t="shared" si="292"/>
        <v>0.20703933747412009</v>
      </c>
      <c r="L1490" s="7">
        <f t="shared" si="292"/>
        <v>0</v>
      </c>
      <c r="M1490" s="7">
        <f t="shared" si="292"/>
        <v>10.869565217391305</v>
      </c>
      <c r="N1490" s="7">
        <f t="shared" si="292"/>
        <v>0</v>
      </c>
      <c r="O1490" s="7">
        <f t="shared" si="292"/>
        <v>5.6935817805383024</v>
      </c>
      <c r="P1490" s="7">
        <f t="shared" si="292"/>
        <v>76.552795031055894</v>
      </c>
      <c r="Q1490" s="7">
        <f t="shared" si="292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8</v>
      </c>
      <c r="E1491" s="7">
        <f t="shared" ref="E1491:Q1491" si="293">E285/$Q285*100</f>
        <v>0.62393647192285884</v>
      </c>
      <c r="F1491" s="7">
        <f t="shared" si="293"/>
        <v>11.514463981849122</v>
      </c>
      <c r="G1491" s="7">
        <f t="shared" si="293"/>
        <v>0.34032898468519568</v>
      </c>
      <c r="H1491" s="7">
        <f t="shared" si="293"/>
        <v>0</v>
      </c>
      <c r="I1491" s="7">
        <f t="shared" si="293"/>
        <v>0.85082246171298925</v>
      </c>
      <c r="J1491" s="7">
        <f t="shared" si="293"/>
        <v>0.34032898468519568</v>
      </c>
      <c r="K1491" s="7">
        <f t="shared" si="293"/>
        <v>0.17016449234259784</v>
      </c>
      <c r="L1491" s="7">
        <f t="shared" si="293"/>
        <v>0.45377197958026094</v>
      </c>
      <c r="M1491" s="7">
        <f t="shared" si="293"/>
        <v>17.810550198525242</v>
      </c>
      <c r="N1491" s="7">
        <f t="shared" si="293"/>
        <v>0</v>
      </c>
      <c r="O1491" s="7">
        <f t="shared" si="293"/>
        <v>6.9200226885989782</v>
      </c>
      <c r="P1491" s="7">
        <f t="shared" si="293"/>
        <v>69.540555870674979</v>
      </c>
      <c r="Q1491" s="7">
        <f t="shared" si="293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94">E286/$Q286*100</f>
        <v>0.62296858071505956</v>
      </c>
      <c r="F1492" s="7">
        <f t="shared" si="294"/>
        <v>10.56338028169014</v>
      </c>
      <c r="G1492" s="7">
        <f t="shared" si="294"/>
        <v>0.32502708559046589</v>
      </c>
      <c r="H1492" s="7">
        <f t="shared" si="294"/>
        <v>0</v>
      </c>
      <c r="I1492" s="7">
        <f t="shared" si="294"/>
        <v>0.89382448537378112</v>
      </c>
      <c r="J1492" s="7">
        <f t="shared" si="294"/>
        <v>0.18959913326110509</v>
      </c>
      <c r="K1492" s="7">
        <f t="shared" si="294"/>
        <v>0.27085590465872156</v>
      </c>
      <c r="L1492" s="7">
        <f t="shared" si="294"/>
        <v>0.21668472372697722</v>
      </c>
      <c r="M1492" s="7">
        <f t="shared" si="294"/>
        <v>14.111592632719393</v>
      </c>
      <c r="N1492" s="7">
        <f t="shared" si="294"/>
        <v>0</v>
      </c>
      <c r="O1492" s="7">
        <f t="shared" si="294"/>
        <v>6.1755146262188516</v>
      </c>
      <c r="P1492" s="7">
        <f t="shared" si="294"/>
        <v>73.429035752979416</v>
      </c>
      <c r="Q1492" s="7">
        <f t="shared" si="294"/>
        <v>100</v>
      </c>
      <c r="R1492"/>
    </row>
    <row r="1493" spans="1:18" ht="14.25" x14ac:dyDescent="0.45">
      <c r="A1493" s="6">
        <v>277</v>
      </c>
      <c r="B1493" s="4"/>
      <c r="C1493" s="4" t="s">
        <v>10</v>
      </c>
      <c r="D1493" s="4" t="s">
        <v>7</v>
      </c>
      <c r="E1493" s="7">
        <f t="shared" ref="E1493:Q1493" si="295">E287/$Q287*100</f>
        <v>8.3862770012706473</v>
      </c>
      <c r="F1493" s="7">
        <f t="shared" si="295"/>
        <v>8.7462939432443871</v>
      </c>
      <c r="G1493" s="7">
        <f t="shared" si="295"/>
        <v>2.8907242693773827</v>
      </c>
      <c r="H1493" s="7">
        <f t="shared" si="295"/>
        <v>0.18000847098686995</v>
      </c>
      <c r="I1493" s="7">
        <f t="shared" si="295"/>
        <v>5.2626005929690809</v>
      </c>
      <c r="J1493" s="7">
        <f t="shared" si="295"/>
        <v>4.7861075815332486</v>
      </c>
      <c r="K1493" s="7">
        <f t="shared" si="295"/>
        <v>0.98475222363405335</v>
      </c>
      <c r="L1493" s="7">
        <f t="shared" si="295"/>
        <v>2.3930537907666243</v>
      </c>
      <c r="M1493" s="7">
        <f t="shared" si="295"/>
        <v>13.214739517153747</v>
      </c>
      <c r="N1493" s="7">
        <f t="shared" si="295"/>
        <v>1.1012282930961457</v>
      </c>
      <c r="O1493" s="7">
        <f t="shared" si="295"/>
        <v>9.4345616264294794</v>
      </c>
      <c r="P1493" s="7">
        <f t="shared" si="295"/>
        <v>62.494705633206273</v>
      </c>
      <c r="Q1493" s="7">
        <f t="shared" si="295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8</v>
      </c>
      <c r="E1494" s="7">
        <f t="shared" ref="E1494:Q1494" si="296">E288/$Q288*100</f>
        <v>12.665281450698904</v>
      </c>
      <c r="F1494" s="7">
        <f t="shared" si="296"/>
        <v>12.939176426142804</v>
      </c>
      <c r="G1494" s="7">
        <f t="shared" si="296"/>
        <v>3.4472988288628637</v>
      </c>
      <c r="H1494" s="7">
        <f t="shared" si="296"/>
        <v>8.5001888930865133E-2</v>
      </c>
      <c r="I1494" s="7">
        <f t="shared" si="296"/>
        <v>4.3162070268228181</v>
      </c>
      <c r="J1494" s="7">
        <f t="shared" si="296"/>
        <v>2.5028333962976954</v>
      </c>
      <c r="K1494" s="7">
        <f t="shared" si="296"/>
        <v>0.70834907442387607</v>
      </c>
      <c r="L1494" s="7">
        <f t="shared" si="296"/>
        <v>2.4650547789950887</v>
      </c>
      <c r="M1494" s="7">
        <f t="shared" si="296"/>
        <v>18.332074046089915</v>
      </c>
      <c r="N1494" s="7">
        <f t="shared" si="296"/>
        <v>0.83112958065734799</v>
      </c>
      <c r="O1494" s="7">
        <f t="shared" si="296"/>
        <v>11.456365697015489</v>
      </c>
      <c r="P1494" s="7">
        <f t="shared" si="296"/>
        <v>56.016244805440117</v>
      </c>
      <c r="Q1494" s="7">
        <f t="shared" si="296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97">E289/$Q289*100</f>
        <v>10.615891395488122</v>
      </c>
      <c r="F1495" s="7">
        <f t="shared" si="297"/>
        <v>10.960271511279696</v>
      </c>
      <c r="G1495" s="7">
        <f t="shared" si="297"/>
        <v>3.139349171491316</v>
      </c>
      <c r="H1495" s="7">
        <f t="shared" si="297"/>
        <v>0.12477540427230985</v>
      </c>
      <c r="I1495" s="7">
        <f t="shared" si="297"/>
        <v>4.7764024755440202</v>
      </c>
      <c r="J1495" s="7">
        <f t="shared" si="297"/>
        <v>3.6085046915552006</v>
      </c>
      <c r="K1495" s="7">
        <f t="shared" si="297"/>
        <v>0.8285086843681374</v>
      </c>
      <c r="L1495" s="7">
        <f t="shared" si="297"/>
        <v>2.4106608105410263</v>
      </c>
      <c r="M1495" s="7">
        <f t="shared" si="297"/>
        <v>15.901377520463168</v>
      </c>
      <c r="N1495" s="7">
        <f t="shared" si="297"/>
        <v>0.98822120183669393</v>
      </c>
      <c r="O1495" s="7">
        <f t="shared" si="297"/>
        <v>10.521062088241166</v>
      </c>
      <c r="P1495" s="7">
        <f t="shared" si="297"/>
        <v>59.058694350169695</v>
      </c>
      <c r="Q1495" s="7">
        <f t="shared" si="297"/>
        <v>100</v>
      </c>
      <c r="R1495"/>
    </row>
    <row r="1496" spans="1:18" ht="14.25" x14ac:dyDescent="0.45">
      <c r="A1496" s="6">
        <v>280</v>
      </c>
      <c r="B1496" s="4"/>
      <c r="C1496" s="4" t="s">
        <v>11</v>
      </c>
      <c r="D1496" s="4" t="s">
        <v>7</v>
      </c>
      <c r="E1496" s="7">
        <f t="shared" ref="E1496:Q1496" si="298">E290/$Q290*100</f>
        <v>26.441672780630959</v>
      </c>
      <c r="F1496" s="7">
        <f t="shared" si="298"/>
        <v>7.747615553925165</v>
      </c>
      <c r="G1496" s="7">
        <f t="shared" si="298"/>
        <v>12.663242846661776</v>
      </c>
      <c r="H1496" s="7">
        <f t="shared" si="298"/>
        <v>1.9662509170946443</v>
      </c>
      <c r="I1496" s="7">
        <f t="shared" si="298"/>
        <v>15.12839325018342</v>
      </c>
      <c r="J1496" s="7">
        <f t="shared" si="298"/>
        <v>21.570066030814381</v>
      </c>
      <c r="K1496" s="7">
        <f t="shared" si="298"/>
        <v>3.1254585473220837</v>
      </c>
      <c r="L1496" s="7">
        <f t="shared" si="298"/>
        <v>9.449743213499632</v>
      </c>
      <c r="M1496" s="7">
        <f t="shared" si="298"/>
        <v>7.9090242112986058</v>
      </c>
      <c r="N1496" s="7">
        <f t="shared" si="298"/>
        <v>4.6221570066030813</v>
      </c>
      <c r="O1496" s="7">
        <f t="shared" si="298"/>
        <v>11.327953044754219</v>
      </c>
      <c r="P1496" s="7">
        <f t="shared" si="298"/>
        <v>33.426265590608949</v>
      </c>
      <c r="Q1496" s="7">
        <f t="shared" si="298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8</v>
      </c>
      <c r="E1497" s="7">
        <f t="shared" ref="E1497:Q1497" si="299">E291/$Q291*100</f>
        <v>39.43724219210371</v>
      </c>
      <c r="F1497" s="7">
        <f t="shared" si="299"/>
        <v>12.374779021803182</v>
      </c>
      <c r="G1497" s="7">
        <f t="shared" si="299"/>
        <v>9.8261638185032396</v>
      </c>
      <c r="H1497" s="7">
        <f t="shared" si="299"/>
        <v>2.4896876841484974</v>
      </c>
      <c r="I1497" s="7">
        <f t="shared" si="299"/>
        <v>10.695344725987036</v>
      </c>
      <c r="J1497" s="7">
        <f t="shared" si="299"/>
        <v>13.199764289923394</v>
      </c>
      <c r="K1497" s="7">
        <f t="shared" si="299"/>
        <v>2.5338833235120801</v>
      </c>
      <c r="L1497" s="7">
        <f t="shared" si="299"/>
        <v>8.4119033588685923</v>
      </c>
      <c r="M1497" s="7">
        <f t="shared" si="299"/>
        <v>9.5462581025338835</v>
      </c>
      <c r="N1497" s="7">
        <f t="shared" si="299"/>
        <v>3.5061873895109015</v>
      </c>
      <c r="O1497" s="7">
        <f t="shared" si="299"/>
        <v>13.347083087802003</v>
      </c>
      <c r="P1497" s="7">
        <f t="shared" si="299"/>
        <v>31.5998821449617</v>
      </c>
      <c r="Q1497" s="7">
        <f t="shared" si="299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300">E292/$Q292*100</f>
        <v>32.936245312155307</v>
      </c>
      <c r="F1498" s="7">
        <f t="shared" si="300"/>
        <v>10.088977130671372</v>
      </c>
      <c r="G1498" s="7">
        <f t="shared" si="300"/>
        <v>11.221413339216118</v>
      </c>
      <c r="H1498" s="7">
        <f t="shared" si="300"/>
        <v>2.2501654533421576</v>
      </c>
      <c r="I1498" s="7">
        <f t="shared" si="300"/>
        <v>12.949481579527907</v>
      </c>
      <c r="J1498" s="7">
        <f t="shared" si="300"/>
        <v>17.390984631222885</v>
      </c>
      <c r="K1498" s="7">
        <f t="shared" si="300"/>
        <v>2.8237370394881975</v>
      </c>
      <c r="L1498" s="7">
        <f t="shared" si="300"/>
        <v>8.8903595852636226</v>
      </c>
      <c r="M1498" s="7">
        <f t="shared" si="300"/>
        <v>8.7506434296639455</v>
      </c>
      <c r="N1498" s="7">
        <f t="shared" si="300"/>
        <v>4.0664754761379509</v>
      </c>
      <c r="O1498" s="7">
        <f t="shared" si="300"/>
        <v>12.353849547760865</v>
      </c>
      <c r="P1498" s="7">
        <f t="shared" si="300"/>
        <v>32.502389881608941</v>
      </c>
      <c r="Q1498" s="7">
        <f t="shared" si="300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7</v>
      </c>
      <c r="E1499" s="7">
        <f t="shared" ref="E1499:Q1499" si="301">E293/$Q293*100</f>
        <v>12.106830448538991</v>
      </c>
      <c r="F1499" s="7">
        <f t="shared" si="301"/>
        <v>8.5566722501395862</v>
      </c>
      <c r="G1499" s="7">
        <f t="shared" si="301"/>
        <v>5.3136050623487812</v>
      </c>
      <c r="H1499" s="7">
        <f t="shared" si="301"/>
        <v>0.70258700911967242</v>
      </c>
      <c r="I1499" s="7">
        <f t="shared" si="301"/>
        <v>7.2445561139028474</v>
      </c>
      <c r="J1499" s="7">
        <f t="shared" si="301"/>
        <v>8.9847385073515724</v>
      </c>
      <c r="K1499" s="7">
        <f t="shared" si="301"/>
        <v>1.4377442769402569</v>
      </c>
      <c r="L1499" s="7">
        <f t="shared" si="301"/>
        <v>4.0340591848129534</v>
      </c>
      <c r="M1499" s="7">
        <f t="shared" si="301"/>
        <v>9.8083007630746337</v>
      </c>
      <c r="N1499" s="7">
        <f t="shared" si="301"/>
        <v>1.972827098455239</v>
      </c>
      <c r="O1499" s="7">
        <f t="shared" si="301"/>
        <v>9.1615484831565226</v>
      </c>
      <c r="P1499" s="7">
        <f t="shared" si="301"/>
        <v>57.79359761771822</v>
      </c>
      <c r="Q1499" s="7">
        <f t="shared" si="301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8</v>
      </c>
      <c r="E1500" s="7">
        <f t="shared" ref="E1500:Q1500" si="302">E294/$Q294*100</f>
        <v>18.080866878610127</v>
      </c>
      <c r="F1500" s="7">
        <f t="shared" si="302"/>
        <v>11.821071956297855</v>
      </c>
      <c r="G1500" s="7">
        <f t="shared" si="302"/>
        <v>4.6523082434066181</v>
      </c>
      <c r="H1500" s="7">
        <f t="shared" si="302"/>
        <v>0.81941521515246496</v>
      </c>
      <c r="I1500" s="7">
        <f t="shared" si="302"/>
        <v>5.3911252406752341</v>
      </c>
      <c r="J1500" s="7">
        <f t="shared" si="302"/>
        <v>5.2299288049075363</v>
      </c>
      <c r="K1500" s="7">
        <f t="shared" si="302"/>
        <v>1.0925536202032866</v>
      </c>
      <c r="L1500" s="7">
        <f t="shared" si="302"/>
        <v>3.7522948103703038</v>
      </c>
      <c r="M1500" s="7">
        <f t="shared" si="302"/>
        <v>13.437513992746162</v>
      </c>
      <c r="N1500" s="7">
        <f t="shared" si="302"/>
        <v>1.4955447096225316</v>
      </c>
      <c r="O1500" s="7">
        <f t="shared" si="302"/>
        <v>10.522545112613621</v>
      </c>
      <c r="P1500" s="7">
        <f t="shared" si="302"/>
        <v>54.094837236376655</v>
      </c>
      <c r="Q1500" s="7">
        <f t="shared" si="302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303">E295/$Q295*100</f>
        <v>15.15289821999087</v>
      </c>
      <c r="F1501" s="7">
        <f t="shared" si="303"/>
        <v>10.219078046554085</v>
      </c>
      <c r="G1501" s="7">
        <f t="shared" si="303"/>
        <v>4.9657690552259242</v>
      </c>
      <c r="H1501" s="7">
        <f t="shared" si="303"/>
        <v>0.76905522592423547</v>
      </c>
      <c r="I1501" s="7">
        <f t="shared" si="303"/>
        <v>6.2939297124600637</v>
      </c>
      <c r="J1501" s="7">
        <f t="shared" si="303"/>
        <v>7.0789593792788681</v>
      </c>
      <c r="K1501" s="7">
        <f t="shared" si="303"/>
        <v>1.2688270196257416</v>
      </c>
      <c r="L1501" s="7">
        <f t="shared" si="303"/>
        <v>3.9000456412596987</v>
      </c>
      <c r="M1501" s="7">
        <f t="shared" si="303"/>
        <v>11.668188041989959</v>
      </c>
      <c r="N1501" s="7">
        <f t="shared" si="303"/>
        <v>1.727521679598357</v>
      </c>
      <c r="O1501" s="7">
        <f t="shared" si="303"/>
        <v>9.8790506617982654</v>
      </c>
      <c r="P1501" s="7">
        <f t="shared" si="303"/>
        <v>55.926517571884979</v>
      </c>
      <c r="Q1501" s="7">
        <f t="shared" si="303"/>
        <v>100</v>
      </c>
      <c r="R1501"/>
    </row>
    <row r="1502" spans="1:18" ht="14.25" x14ac:dyDescent="0.45">
      <c r="A1502" s="6">
        <v>286</v>
      </c>
      <c r="B1502" s="4" t="s">
        <v>30</v>
      </c>
      <c r="C1502" s="4" t="s">
        <v>6</v>
      </c>
      <c r="D1502" s="4" t="s">
        <v>7</v>
      </c>
      <c r="E1502" s="7">
        <f t="shared" ref="E1502:Q1502" si="304">E296/$Q296*100</f>
        <v>9.0729132299571094E-2</v>
      </c>
      <c r="F1502" s="7">
        <f t="shared" si="304"/>
        <v>10.211151435169912</v>
      </c>
      <c r="G1502" s="7">
        <f t="shared" si="304"/>
        <v>0.14021774991751898</v>
      </c>
      <c r="H1502" s="7">
        <f t="shared" si="304"/>
        <v>0</v>
      </c>
      <c r="I1502" s="7">
        <f t="shared" si="304"/>
        <v>0.17321016166281755</v>
      </c>
      <c r="J1502" s="7">
        <f t="shared" si="304"/>
        <v>0.23094688221709006</v>
      </c>
      <c r="K1502" s="7">
        <f t="shared" si="304"/>
        <v>0.15671395579016828</v>
      </c>
      <c r="L1502" s="7">
        <f t="shared" si="304"/>
        <v>0.14021774991751898</v>
      </c>
      <c r="M1502" s="7">
        <f t="shared" si="304"/>
        <v>3.3322335862751564</v>
      </c>
      <c r="N1502" s="7">
        <f t="shared" si="304"/>
        <v>9.0729132299571094E-2</v>
      </c>
      <c r="O1502" s="7">
        <f t="shared" si="304"/>
        <v>6.2190696139887827</v>
      </c>
      <c r="P1502" s="7">
        <f t="shared" si="304"/>
        <v>82.184097657538771</v>
      </c>
      <c r="Q1502" s="7">
        <f t="shared" si="304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8</v>
      </c>
      <c r="E1503" s="7">
        <f t="shared" ref="E1503:Q1503" si="305">E297/$Q297*100</f>
        <v>8.6707708315269222E-2</v>
      </c>
      <c r="F1503" s="7">
        <f t="shared" si="305"/>
        <v>7.751669123385069</v>
      </c>
      <c r="G1503" s="7">
        <f t="shared" si="305"/>
        <v>7.8036937483742311E-2</v>
      </c>
      <c r="H1503" s="7">
        <f t="shared" si="305"/>
        <v>0</v>
      </c>
      <c r="I1503" s="7">
        <f t="shared" si="305"/>
        <v>0.20809849995664614</v>
      </c>
      <c r="J1503" s="7">
        <f t="shared" si="305"/>
        <v>0.17341541663053844</v>
      </c>
      <c r="K1503" s="7">
        <f t="shared" si="305"/>
        <v>9.5378479146796147E-2</v>
      </c>
      <c r="L1503" s="7">
        <f t="shared" si="305"/>
        <v>0.18208618746206537</v>
      </c>
      <c r="M1503" s="7">
        <f t="shared" si="305"/>
        <v>3.3989421659585539</v>
      </c>
      <c r="N1503" s="7">
        <f t="shared" si="305"/>
        <v>2.6012312494580768E-2</v>
      </c>
      <c r="O1503" s="7">
        <f t="shared" si="305"/>
        <v>4.2226653949536113</v>
      </c>
      <c r="P1503" s="7">
        <f t="shared" si="305"/>
        <v>86.048729732073184</v>
      </c>
      <c r="Q1503" s="7">
        <f t="shared" si="305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306">E298/$Q298*100</f>
        <v>9.7189942953729139E-2</v>
      </c>
      <c r="F1504" s="7">
        <f t="shared" si="306"/>
        <v>9.0217620959222486</v>
      </c>
      <c r="G1504" s="7">
        <f t="shared" si="306"/>
        <v>9.7189942953729139E-2</v>
      </c>
      <c r="H1504" s="7">
        <f t="shared" si="306"/>
        <v>0</v>
      </c>
      <c r="I1504" s="7">
        <f t="shared" si="306"/>
        <v>0.19015423621381788</v>
      </c>
      <c r="J1504" s="7">
        <f t="shared" si="306"/>
        <v>0.21128248468201988</v>
      </c>
      <c r="K1504" s="7">
        <f t="shared" si="306"/>
        <v>0.12254384111557153</v>
      </c>
      <c r="L1504" s="7">
        <f t="shared" si="306"/>
        <v>0.15212338897105429</v>
      </c>
      <c r="M1504" s="7">
        <f t="shared" si="306"/>
        <v>3.3298119585886328</v>
      </c>
      <c r="N1504" s="7">
        <f t="shared" si="306"/>
        <v>5.9159095710965566E-2</v>
      </c>
      <c r="O1504" s="7">
        <f t="shared" si="306"/>
        <v>5.2482569195013733</v>
      </c>
      <c r="P1504" s="7">
        <f t="shared" si="306"/>
        <v>84.060849355588417</v>
      </c>
      <c r="Q1504" s="7">
        <f t="shared" si="306"/>
        <v>100</v>
      </c>
      <c r="R1504"/>
    </row>
    <row r="1505" spans="1:18" ht="14.25" x14ac:dyDescent="0.45">
      <c r="A1505" s="6">
        <v>289</v>
      </c>
      <c r="B1505" s="4"/>
      <c r="C1505" s="4" t="s">
        <v>9</v>
      </c>
      <c r="D1505" s="4" t="s">
        <v>7</v>
      </c>
      <c r="E1505" s="7">
        <f t="shared" ref="E1505:Q1505" si="307">E299/$Q299*100</f>
        <v>0.4495300367797303</v>
      </c>
      <c r="F1505" s="7">
        <f t="shared" si="307"/>
        <v>10.298324478953822</v>
      </c>
      <c r="G1505" s="7">
        <f t="shared" si="307"/>
        <v>0.34055305816646236</v>
      </c>
      <c r="H1505" s="7">
        <f t="shared" si="307"/>
        <v>8.1732733959950954E-2</v>
      </c>
      <c r="I1505" s="7">
        <f t="shared" si="307"/>
        <v>0.85819370657948502</v>
      </c>
      <c r="J1505" s="7">
        <f t="shared" si="307"/>
        <v>0.36779730281977935</v>
      </c>
      <c r="K1505" s="7">
        <f t="shared" si="307"/>
        <v>0.20433183489987741</v>
      </c>
      <c r="L1505" s="7">
        <f t="shared" si="307"/>
        <v>0.1770875902465604</v>
      </c>
      <c r="M1505" s="7">
        <f t="shared" si="307"/>
        <v>10.979430595286747</v>
      </c>
      <c r="N1505" s="7">
        <f t="shared" si="307"/>
        <v>0.10897697861326795</v>
      </c>
      <c r="O1505" s="7">
        <f t="shared" si="307"/>
        <v>6.1980656586296146</v>
      </c>
      <c r="P1505" s="7">
        <f t="shared" si="307"/>
        <v>75.602778912954633</v>
      </c>
      <c r="Q1505" s="7">
        <f t="shared" si="307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8</v>
      </c>
      <c r="E1506" s="7">
        <f t="shared" ref="E1506:Q1506" si="308">E300/$Q300*100</f>
        <v>0.67938710610002895</v>
      </c>
      <c r="F1506" s="7">
        <f t="shared" si="308"/>
        <v>12.055507372072853</v>
      </c>
      <c r="G1506" s="7">
        <f t="shared" si="308"/>
        <v>0.24573576178086154</v>
      </c>
      <c r="H1506" s="7">
        <f t="shared" si="308"/>
        <v>5.7820179242555655E-2</v>
      </c>
      <c r="I1506" s="7">
        <f t="shared" si="308"/>
        <v>0.79502746458514018</v>
      </c>
      <c r="J1506" s="7">
        <f t="shared" si="308"/>
        <v>0.36137612026597282</v>
      </c>
      <c r="K1506" s="7">
        <f t="shared" si="308"/>
        <v>0.20237062734894479</v>
      </c>
      <c r="L1506" s="7">
        <f t="shared" si="308"/>
        <v>0.13009540329575023</v>
      </c>
      <c r="M1506" s="7">
        <f t="shared" si="308"/>
        <v>20.641803989592368</v>
      </c>
      <c r="N1506" s="7">
        <f t="shared" si="308"/>
        <v>4.3365134431916738E-2</v>
      </c>
      <c r="O1506" s="7">
        <f t="shared" si="308"/>
        <v>7.1263370916449835</v>
      </c>
      <c r="P1506" s="7">
        <f t="shared" si="308"/>
        <v>67.317143683145417</v>
      </c>
      <c r="Q1506" s="7">
        <f t="shared" si="308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309">E301/$Q301*100</f>
        <v>0.54709967033737816</v>
      </c>
      <c r="F1507" s="7">
        <f t="shared" si="309"/>
        <v>11.096303570176055</v>
      </c>
      <c r="G1507" s="7">
        <f t="shared" si="309"/>
        <v>0.27354983516868908</v>
      </c>
      <c r="H1507" s="7">
        <f t="shared" si="309"/>
        <v>3.5070491688293473E-2</v>
      </c>
      <c r="I1507" s="7">
        <f t="shared" si="309"/>
        <v>0.82766360384372595</v>
      </c>
      <c r="J1507" s="7">
        <f t="shared" si="309"/>
        <v>0.3507049168829347</v>
      </c>
      <c r="K1507" s="7">
        <f t="shared" si="309"/>
        <v>0.20340885179210211</v>
      </c>
      <c r="L1507" s="7">
        <f t="shared" si="309"/>
        <v>0.14729606509083257</v>
      </c>
      <c r="M1507" s="7">
        <f t="shared" si="309"/>
        <v>15.669495686329524</v>
      </c>
      <c r="N1507" s="7">
        <f t="shared" si="309"/>
        <v>4.9098688363610865E-2</v>
      </c>
      <c r="O1507" s="7">
        <f t="shared" si="309"/>
        <v>6.6493652241004426</v>
      </c>
      <c r="P1507" s="7">
        <f t="shared" si="309"/>
        <v>71.550817142456339</v>
      </c>
      <c r="Q1507" s="7">
        <f t="shared" si="309"/>
        <v>100</v>
      </c>
      <c r="R1507"/>
    </row>
    <row r="1508" spans="1:18" ht="14.25" x14ac:dyDescent="0.45">
      <c r="A1508" s="6">
        <v>292</v>
      </c>
      <c r="B1508" s="4"/>
      <c r="C1508" s="4" t="s">
        <v>10</v>
      </c>
      <c r="D1508" s="4" t="s">
        <v>7</v>
      </c>
      <c r="E1508" s="7">
        <f t="shared" ref="E1508:Q1508" si="310">E302/$Q302*100</f>
        <v>6.1756220699603324</v>
      </c>
      <c r="F1508" s="7">
        <f t="shared" si="310"/>
        <v>10.040269263132588</v>
      </c>
      <c r="G1508" s="7">
        <f t="shared" si="310"/>
        <v>2.1126337300156268</v>
      </c>
      <c r="H1508" s="7">
        <f t="shared" si="310"/>
        <v>0.1051809111672076</v>
      </c>
      <c r="I1508" s="7">
        <f t="shared" si="310"/>
        <v>5.2981127539367714</v>
      </c>
      <c r="J1508" s="7">
        <f t="shared" si="310"/>
        <v>3.5130424329847338</v>
      </c>
      <c r="K1508" s="7">
        <f t="shared" si="310"/>
        <v>0.76331289818487802</v>
      </c>
      <c r="L1508" s="7">
        <f t="shared" si="310"/>
        <v>1.373362182954682</v>
      </c>
      <c r="M1508" s="7">
        <f t="shared" si="310"/>
        <v>12.285130424329846</v>
      </c>
      <c r="N1508" s="7">
        <f t="shared" si="310"/>
        <v>0.88351965380454378</v>
      </c>
      <c r="O1508" s="7">
        <f t="shared" si="310"/>
        <v>8.429498737829066</v>
      </c>
      <c r="P1508" s="7">
        <f t="shared" si="310"/>
        <v>64.127298954201223</v>
      </c>
      <c r="Q1508" s="7">
        <f t="shared" si="310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8</v>
      </c>
      <c r="E1509" s="7">
        <f t="shared" ref="E1509:Q1509" si="311">E303/$Q303*100</f>
        <v>9.8708228025835432</v>
      </c>
      <c r="F1509" s="7">
        <f t="shared" si="311"/>
        <v>14.029766919404663</v>
      </c>
      <c r="G1509" s="7">
        <f t="shared" si="311"/>
        <v>2.7211457455770849</v>
      </c>
      <c r="H1509" s="7">
        <f t="shared" si="311"/>
        <v>7.5821398483572028E-2</v>
      </c>
      <c r="I1509" s="7">
        <f t="shared" si="311"/>
        <v>4.335860713282786</v>
      </c>
      <c r="J1509" s="7">
        <f t="shared" si="311"/>
        <v>1.8140971637180567</v>
      </c>
      <c r="K1509" s="7">
        <f t="shared" si="311"/>
        <v>0.7076663858466723</v>
      </c>
      <c r="L1509" s="7">
        <f t="shared" si="311"/>
        <v>1.5950575680988486</v>
      </c>
      <c r="M1509" s="7">
        <f t="shared" si="311"/>
        <v>19.003089019938219</v>
      </c>
      <c r="N1509" s="7">
        <f t="shared" si="311"/>
        <v>0.69362538612749225</v>
      </c>
      <c r="O1509" s="7">
        <f t="shared" si="311"/>
        <v>11.760741364785172</v>
      </c>
      <c r="P1509" s="7">
        <f t="shared" si="311"/>
        <v>56.736871665262569</v>
      </c>
      <c r="Q1509" s="7">
        <f t="shared" si="311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312">E304/$Q304*100</f>
        <v>8.0812333062362107</v>
      </c>
      <c r="F1510" s="7">
        <f t="shared" si="312"/>
        <v>12.109511090465682</v>
      </c>
      <c r="G1510" s="7">
        <f t="shared" si="312"/>
        <v>2.4242248287074672</v>
      </c>
      <c r="H1510" s="7">
        <f t="shared" si="312"/>
        <v>8.5646266403437463E-2</v>
      </c>
      <c r="I1510" s="7">
        <f t="shared" si="312"/>
        <v>4.7990941818604114</v>
      </c>
      <c r="J1510" s="7">
        <f t="shared" si="312"/>
        <v>2.628904889095343</v>
      </c>
      <c r="K1510" s="7">
        <f t="shared" si="312"/>
        <v>0.73307397514806638</v>
      </c>
      <c r="L1510" s="7">
        <f t="shared" si="312"/>
        <v>1.4908256880733946</v>
      </c>
      <c r="M1510" s="7">
        <f t="shared" si="312"/>
        <v>15.757461386598537</v>
      </c>
      <c r="N1510" s="7">
        <f t="shared" si="312"/>
        <v>0.79404250377424235</v>
      </c>
      <c r="O1510" s="7">
        <f t="shared" si="312"/>
        <v>10.152711647892231</v>
      </c>
      <c r="P1510" s="7">
        <f t="shared" si="312"/>
        <v>60.300778074555808</v>
      </c>
      <c r="Q1510" s="7">
        <f t="shared" si="312"/>
        <v>100</v>
      </c>
      <c r="R1510"/>
    </row>
    <row r="1511" spans="1:18" ht="14.25" x14ac:dyDescent="0.45">
      <c r="A1511" s="6">
        <v>295</v>
      </c>
      <c r="B1511" s="4"/>
      <c r="C1511" s="4" t="s">
        <v>11</v>
      </c>
      <c r="D1511" s="4" t="s">
        <v>7</v>
      </c>
      <c r="E1511" s="7">
        <f t="shared" ref="E1511:Q1511" si="313">E305/$Q305*100</f>
        <v>24.84234467073297</v>
      </c>
      <c r="F1511" s="7">
        <f t="shared" si="313"/>
        <v>8.1257107412384979</v>
      </c>
      <c r="G1511" s="7">
        <f t="shared" si="313"/>
        <v>14.359557531272616</v>
      </c>
      <c r="H1511" s="7">
        <f t="shared" si="313"/>
        <v>3.9387987180812574</v>
      </c>
      <c r="I1511" s="7">
        <f t="shared" si="313"/>
        <v>19.818050242944278</v>
      </c>
      <c r="J1511" s="7">
        <f t="shared" si="313"/>
        <v>23.767187015403699</v>
      </c>
      <c r="K1511" s="7">
        <f t="shared" si="313"/>
        <v>4.4040111650987281</v>
      </c>
      <c r="L1511" s="7">
        <f t="shared" si="313"/>
        <v>8.3841621006926488</v>
      </c>
      <c r="M1511" s="7">
        <f t="shared" si="313"/>
        <v>9.1285020159206027</v>
      </c>
      <c r="N1511" s="7">
        <f t="shared" si="313"/>
        <v>5.5722113098314896</v>
      </c>
      <c r="O1511" s="7">
        <f t="shared" si="313"/>
        <v>13.59454150728833</v>
      </c>
      <c r="P1511" s="7">
        <f t="shared" si="313"/>
        <v>30.187118784244802</v>
      </c>
      <c r="Q1511" s="7">
        <f t="shared" si="313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8</v>
      </c>
      <c r="E1512" s="7">
        <f t="shared" ref="E1512:Q1512" si="314">E306/$Q306*100</f>
        <v>41.180438448566612</v>
      </c>
      <c r="F1512" s="7">
        <f t="shared" si="314"/>
        <v>13.136593591905566</v>
      </c>
      <c r="G1512" s="7">
        <f t="shared" si="314"/>
        <v>10.6070826306914</v>
      </c>
      <c r="H1512" s="7">
        <f t="shared" si="314"/>
        <v>5.3456998313659359</v>
      </c>
      <c r="I1512" s="7">
        <f t="shared" si="314"/>
        <v>14.730185497470488</v>
      </c>
      <c r="J1512" s="7">
        <f t="shared" si="314"/>
        <v>13.836424957841484</v>
      </c>
      <c r="K1512" s="7">
        <f t="shared" si="314"/>
        <v>4.3929173693086003</v>
      </c>
      <c r="L1512" s="7">
        <f t="shared" si="314"/>
        <v>8.4232715008431693</v>
      </c>
      <c r="M1512" s="7">
        <f t="shared" si="314"/>
        <v>11.745362563237775</v>
      </c>
      <c r="N1512" s="7">
        <f t="shared" si="314"/>
        <v>4.1568296795952779</v>
      </c>
      <c r="O1512" s="7">
        <f t="shared" si="314"/>
        <v>15.961214165261383</v>
      </c>
      <c r="P1512" s="7">
        <f t="shared" si="314"/>
        <v>27.81618887015177</v>
      </c>
      <c r="Q1512" s="7">
        <f t="shared" si="314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315">E307/$Q307*100</f>
        <v>33.85494056463596</v>
      </c>
      <c r="F1513" s="7">
        <f t="shared" si="315"/>
        <v>10.860884101040119</v>
      </c>
      <c r="G1513" s="7">
        <f t="shared" si="315"/>
        <v>12.295690936106983</v>
      </c>
      <c r="H1513" s="7">
        <f t="shared" si="315"/>
        <v>4.7362555720653789</v>
      </c>
      <c r="I1513" s="7">
        <f t="shared" si="315"/>
        <v>17.045876671619613</v>
      </c>
      <c r="J1513" s="7">
        <f t="shared" si="315"/>
        <v>18.304234769687962</v>
      </c>
      <c r="K1513" s="7">
        <f t="shared" si="315"/>
        <v>4.3787147102526003</v>
      </c>
      <c r="L1513" s="7">
        <f t="shared" si="315"/>
        <v>8.4045319465081736</v>
      </c>
      <c r="M1513" s="7">
        <f t="shared" si="315"/>
        <v>10.572994056463596</v>
      </c>
      <c r="N1513" s="7">
        <f t="shared" si="315"/>
        <v>4.7548291233283804</v>
      </c>
      <c r="O1513" s="7">
        <f t="shared" si="315"/>
        <v>14.895988112927192</v>
      </c>
      <c r="P1513" s="7">
        <f t="shared" si="315"/>
        <v>28.895802377414558</v>
      </c>
      <c r="Q1513" s="7">
        <f t="shared" si="315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7</v>
      </c>
      <c r="E1514" s="7">
        <f t="shared" ref="E1514:Q1514" si="316">E308/$Q308*100</f>
        <v>7.217353690382736</v>
      </c>
      <c r="F1514" s="7">
        <f t="shared" si="316"/>
        <v>9.8095131290152047</v>
      </c>
      <c r="G1514" s="7">
        <f t="shared" si="316"/>
        <v>3.4124224995594288</v>
      </c>
      <c r="H1514" s="7">
        <f t="shared" si="316"/>
        <v>0.66966788958490198</v>
      </c>
      <c r="I1514" s="7">
        <f t="shared" si="316"/>
        <v>6.0382255403002292</v>
      </c>
      <c r="J1514" s="7">
        <f t="shared" si="316"/>
        <v>5.6377064675819861</v>
      </c>
      <c r="K1514" s="7">
        <f t="shared" si="316"/>
        <v>1.1486887005559205</v>
      </c>
      <c r="L1514" s="7">
        <f t="shared" si="316"/>
        <v>2.0826991781348627</v>
      </c>
      <c r="M1514" s="7">
        <f t="shared" si="316"/>
        <v>9.8992294013040905</v>
      </c>
      <c r="N1514" s="7">
        <f t="shared" si="316"/>
        <v>1.3441420080424231</v>
      </c>
      <c r="O1514" s="7">
        <f t="shared" si="316"/>
        <v>8.5470770118073034</v>
      </c>
      <c r="P1514" s="7">
        <f t="shared" si="316"/>
        <v>63.71777824059982</v>
      </c>
      <c r="Q1514" s="7">
        <f t="shared" si="316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8</v>
      </c>
      <c r="E1515" s="7">
        <f t="shared" ref="E1515:Q1515" si="317">E309/$Q309*100</f>
        <v>12.827669902912623</v>
      </c>
      <c r="F1515" s="7">
        <f t="shared" si="317"/>
        <v>12.557645631067963</v>
      </c>
      <c r="G1515" s="7">
        <f t="shared" si="317"/>
        <v>3.402609223300971</v>
      </c>
      <c r="H1515" s="7">
        <f t="shared" si="317"/>
        <v>1.0133495145631066</v>
      </c>
      <c r="I1515" s="7">
        <f t="shared" si="317"/>
        <v>5.112257281553398</v>
      </c>
      <c r="J1515" s="7">
        <f t="shared" si="317"/>
        <v>3.5330703883495143</v>
      </c>
      <c r="K1515" s="7">
        <f t="shared" si="317"/>
        <v>1.1999393203883495</v>
      </c>
      <c r="L1515" s="7">
        <f t="shared" si="317"/>
        <v>2.4271844660194173</v>
      </c>
      <c r="M1515" s="7">
        <f t="shared" si="317"/>
        <v>15.135012135922329</v>
      </c>
      <c r="N1515" s="7">
        <f t="shared" si="317"/>
        <v>1.1392597087378642</v>
      </c>
      <c r="O1515" s="7">
        <f t="shared" si="317"/>
        <v>10.712985436893204</v>
      </c>
      <c r="P1515" s="7">
        <f t="shared" si="317"/>
        <v>57.774575242718448</v>
      </c>
      <c r="Q1515" s="7">
        <f t="shared" si="317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318">E310/$Q310*100</f>
        <v>10.097161512509448</v>
      </c>
      <c r="F1516" s="7">
        <f t="shared" si="318"/>
        <v>11.220713244976352</v>
      </c>
      <c r="G1516" s="7">
        <f t="shared" si="318"/>
        <v>3.4072758155879166</v>
      </c>
      <c r="H1516" s="7">
        <f t="shared" si="318"/>
        <v>0.84617002875108116</v>
      </c>
      <c r="I1516" s="7">
        <f t="shared" si="318"/>
        <v>5.5639964781873577</v>
      </c>
      <c r="J1516" s="7">
        <f t="shared" si="318"/>
        <v>4.55965654535113</v>
      </c>
      <c r="K1516" s="7">
        <f t="shared" si="318"/>
        <v>1.1710806199013581</v>
      </c>
      <c r="L1516" s="7">
        <f t="shared" si="318"/>
        <v>2.2533367616465254</v>
      </c>
      <c r="M1516" s="7">
        <f t="shared" si="318"/>
        <v>12.591259359684596</v>
      </c>
      <c r="N1516" s="7">
        <f t="shared" si="318"/>
        <v>1.238088559563046</v>
      </c>
      <c r="O1516" s="7">
        <f t="shared" si="318"/>
        <v>9.6608307426193871</v>
      </c>
      <c r="P1516" s="7">
        <f t="shared" si="318"/>
        <v>60.663222770232892</v>
      </c>
      <c r="Q1516" s="7">
        <f t="shared" si="318"/>
        <v>100</v>
      </c>
      <c r="R1516"/>
    </row>
    <row r="1517" spans="1:18" ht="14.25" x14ac:dyDescent="0.45">
      <c r="A1517" s="6">
        <v>301</v>
      </c>
      <c r="B1517" s="4" t="s">
        <v>31</v>
      </c>
      <c r="C1517" s="4" t="s">
        <v>6</v>
      </c>
      <c r="D1517" s="4" t="s">
        <v>7</v>
      </c>
      <c r="E1517" s="7">
        <f t="shared" ref="E1517:Q1517" si="319">E311/$Q311*100</f>
        <v>0</v>
      </c>
      <c r="F1517" s="7">
        <f t="shared" si="319"/>
        <v>11.020408163265307</v>
      </c>
      <c r="G1517" s="7">
        <f t="shared" si="319"/>
        <v>0</v>
      </c>
      <c r="H1517" s="7">
        <f t="shared" si="319"/>
        <v>0</v>
      </c>
      <c r="I1517" s="7">
        <f t="shared" si="319"/>
        <v>0</v>
      </c>
      <c r="J1517" s="7">
        <f t="shared" si="319"/>
        <v>0.68027210884353739</v>
      </c>
      <c r="K1517" s="7">
        <f t="shared" si="319"/>
        <v>0</v>
      </c>
      <c r="L1517" s="7">
        <f t="shared" si="319"/>
        <v>0.40816326530612246</v>
      </c>
      <c r="M1517" s="7">
        <f t="shared" si="319"/>
        <v>2.1768707482993195</v>
      </c>
      <c r="N1517" s="7">
        <f t="shared" si="319"/>
        <v>0</v>
      </c>
      <c r="O1517" s="7">
        <f t="shared" si="319"/>
        <v>3.9455782312925165</v>
      </c>
      <c r="P1517" s="7">
        <f t="shared" si="319"/>
        <v>82.857142857142861</v>
      </c>
      <c r="Q1517" s="7">
        <f t="shared" si="319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8</v>
      </c>
      <c r="E1518" s="7">
        <f t="shared" ref="E1518:Q1518" si="320">E312/$Q312*100</f>
        <v>0</v>
      </c>
      <c r="F1518" s="7">
        <f t="shared" si="320"/>
        <v>9.9319727891156457</v>
      </c>
      <c r="G1518" s="7">
        <f t="shared" si="320"/>
        <v>0</v>
      </c>
      <c r="H1518" s="7">
        <f t="shared" si="320"/>
        <v>0</v>
      </c>
      <c r="I1518" s="7">
        <f t="shared" si="320"/>
        <v>0</v>
      </c>
      <c r="J1518" s="7">
        <f t="shared" si="320"/>
        <v>0</v>
      </c>
      <c r="K1518" s="7">
        <f t="shared" si="320"/>
        <v>0</v>
      </c>
      <c r="L1518" s="7">
        <f t="shared" si="320"/>
        <v>0</v>
      </c>
      <c r="M1518" s="7">
        <f t="shared" si="320"/>
        <v>1.6326530612244898</v>
      </c>
      <c r="N1518" s="7">
        <f t="shared" si="320"/>
        <v>0</v>
      </c>
      <c r="O1518" s="7">
        <f t="shared" si="320"/>
        <v>3.6734693877551026</v>
      </c>
      <c r="P1518" s="7">
        <f t="shared" si="320"/>
        <v>85.306122448979593</v>
      </c>
      <c r="Q1518" s="7">
        <f t="shared" si="320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21">E313/$Q313*100</f>
        <v>0</v>
      </c>
      <c r="F1519" s="7">
        <f t="shared" si="321"/>
        <v>10.673011556764106</v>
      </c>
      <c r="G1519" s="7">
        <f t="shared" si="321"/>
        <v>0</v>
      </c>
      <c r="H1519" s="7">
        <f t="shared" si="321"/>
        <v>0</v>
      </c>
      <c r="I1519" s="7">
        <f t="shared" si="321"/>
        <v>0.33990482664853838</v>
      </c>
      <c r="J1519" s="7">
        <f t="shared" si="321"/>
        <v>0.33990482664853838</v>
      </c>
      <c r="K1519" s="7">
        <f t="shared" si="321"/>
        <v>0</v>
      </c>
      <c r="L1519" s="7">
        <f t="shared" si="321"/>
        <v>0.20394289598912305</v>
      </c>
      <c r="M1519" s="7">
        <f t="shared" si="321"/>
        <v>1.9034670292318152</v>
      </c>
      <c r="N1519" s="7">
        <f t="shared" si="321"/>
        <v>0</v>
      </c>
      <c r="O1519" s="7">
        <f t="shared" si="321"/>
        <v>4.078857919782461</v>
      </c>
      <c r="P1519" s="7">
        <f t="shared" si="321"/>
        <v>84.092454112848401</v>
      </c>
      <c r="Q1519" s="7">
        <f t="shared" si="321"/>
        <v>100</v>
      </c>
      <c r="R1519"/>
    </row>
    <row r="1520" spans="1:18" ht="14.25" x14ac:dyDescent="0.45">
      <c r="A1520" s="6">
        <v>304</v>
      </c>
      <c r="B1520" s="4"/>
      <c r="C1520" s="4" t="s">
        <v>9</v>
      </c>
      <c r="D1520" s="4" t="s">
        <v>7</v>
      </c>
      <c r="E1520" s="7">
        <f t="shared" ref="E1520:Q1520" si="322">E314/$Q314*100</f>
        <v>0</v>
      </c>
      <c r="F1520" s="7">
        <f t="shared" si="322"/>
        <v>11.943793911007026</v>
      </c>
      <c r="G1520" s="7">
        <f t="shared" si="322"/>
        <v>0</v>
      </c>
      <c r="H1520" s="7">
        <f t="shared" si="322"/>
        <v>0</v>
      </c>
      <c r="I1520" s="7">
        <f t="shared" si="322"/>
        <v>0</v>
      </c>
      <c r="J1520" s="7">
        <f t="shared" si="322"/>
        <v>0</v>
      </c>
      <c r="K1520" s="7">
        <f t="shared" si="322"/>
        <v>0</v>
      </c>
      <c r="L1520" s="7">
        <f t="shared" si="322"/>
        <v>0</v>
      </c>
      <c r="M1520" s="7">
        <f t="shared" si="322"/>
        <v>10.772833723653395</v>
      </c>
      <c r="N1520" s="7">
        <f t="shared" si="322"/>
        <v>0</v>
      </c>
      <c r="O1520" s="7">
        <f t="shared" si="322"/>
        <v>4.2154566744730682</v>
      </c>
      <c r="P1520" s="7">
        <f t="shared" si="322"/>
        <v>77.283372365339574</v>
      </c>
      <c r="Q1520" s="7">
        <f t="shared" si="322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8</v>
      </c>
      <c r="E1521" s="7">
        <f t="shared" ref="E1521:Q1521" si="323">E315/$Q315*100</f>
        <v>1.7676767676767675</v>
      </c>
      <c r="F1521" s="7">
        <f t="shared" si="323"/>
        <v>14.14141414141414</v>
      </c>
      <c r="G1521" s="7">
        <f t="shared" si="323"/>
        <v>0</v>
      </c>
      <c r="H1521" s="7">
        <f t="shared" si="323"/>
        <v>0</v>
      </c>
      <c r="I1521" s="7">
        <f t="shared" si="323"/>
        <v>1.2626262626262625</v>
      </c>
      <c r="J1521" s="7">
        <f t="shared" si="323"/>
        <v>0</v>
      </c>
      <c r="K1521" s="7">
        <f t="shared" si="323"/>
        <v>0</v>
      </c>
      <c r="L1521" s="7">
        <f t="shared" si="323"/>
        <v>0</v>
      </c>
      <c r="M1521" s="7">
        <f t="shared" si="323"/>
        <v>16.161616161616163</v>
      </c>
      <c r="N1521" s="7">
        <f t="shared" si="323"/>
        <v>0</v>
      </c>
      <c r="O1521" s="7">
        <f t="shared" si="323"/>
        <v>6.8181818181818175</v>
      </c>
      <c r="P1521" s="7">
        <f t="shared" si="323"/>
        <v>67.676767676767682</v>
      </c>
      <c r="Q1521" s="7">
        <f t="shared" si="323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24">E316/$Q316*100</f>
        <v>0.72376357056694818</v>
      </c>
      <c r="F1522" s="7">
        <f t="shared" si="324"/>
        <v>12.907117008443908</v>
      </c>
      <c r="G1522" s="7">
        <f t="shared" si="324"/>
        <v>0</v>
      </c>
      <c r="H1522" s="7">
        <f t="shared" si="324"/>
        <v>0</v>
      </c>
      <c r="I1522" s="7">
        <f t="shared" si="324"/>
        <v>0.60313630880579006</v>
      </c>
      <c r="J1522" s="7">
        <f t="shared" si="324"/>
        <v>0</v>
      </c>
      <c r="K1522" s="7">
        <f t="shared" si="324"/>
        <v>0</v>
      </c>
      <c r="L1522" s="7">
        <f t="shared" si="324"/>
        <v>0</v>
      </c>
      <c r="M1522" s="7">
        <f t="shared" si="324"/>
        <v>12.303980699638119</v>
      </c>
      <c r="N1522" s="7">
        <f t="shared" si="324"/>
        <v>0</v>
      </c>
      <c r="O1522" s="7">
        <f t="shared" si="324"/>
        <v>5.0663449939686371</v>
      </c>
      <c r="P1522" s="7">
        <f t="shared" si="324"/>
        <v>72.376357056694815</v>
      </c>
      <c r="Q1522" s="7">
        <f t="shared" si="324"/>
        <v>100</v>
      </c>
      <c r="R1522"/>
    </row>
    <row r="1523" spans="1:18" ht="14.25" x14ac:dyDescent="0.45">
      <c r="A1523" s="6">
        <v>307</v>
      </c>
      <c r="B1523" s="4"/>
      <c r="C1523" s="4" t="s">
        <v>10</v>
      </c>
      <c r="D1523" s="4" t="s">
        <v>7</v>
      </c>
      <c r="E1523" s="7">
        <f t="shared" ref="E1523:Q1523" si="325">E317/$Q317*100</f>
        <v>10.0418410041841</v>
      </c>
      <c r="F1523" s="7">
        <f t="shared" si="325"/>
        <v>10.320781032078104</v>
      </c>
      <c r="G1523" s="7">
        <f t="shared" si="325"/>
        <v>2.7429102742910274</v>
      </c>
      <c r="H1523" s="7">
        <f t="shared" si="325"/>
        <v>0.23245002324500233</v>
      </c>
      <c r="I1523" s="7">
        <f t="shared" si="325"/>
        <v>6.7410506741050673</v>
      </c>
      <c r="J1523" s="7">
        <f t="shared" si="325"/>
        <v>4.137610413761041</v>
      </c>
      <c r="K1523" s="7">
        <f t="shared" si="325"/>
        <v>0.65086006508600658</v>
      </c>
      <c r="L1523" s="7">
        <f t="shared" si="325"/>
        <v>1.9525801952580195</v>
      </c>
      <c r="M1523" s="7">
        <f t="shared" si="325"/>
        <v>11.064621106462111</v>
      </c>
      <c r="N1523" s="7">
        <f t="shared" si="325"/>
        <v>1.0227801022780103</v>
      </c>
      <c r="O1523" s="7">
        <f t="shared" si="325"/>
        <v>6.6945606694560666</v>
      </c>
      <c r="P1523" s="7">
        <f t="shared" si="325"/>
        <v>62.064156206415625</v>
      </c>
      <c r="Q1523" s="7">
        <f t="shared" si="325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8</v>
      </c>
      <c r="E1524" s="7">
        <f t="shared" ref="E1524:Q1524" si="326">E318/$Q318*100</f>
        <v>13.372354795137326</v>
      </c>
      <c r="F1524" s="7">
        <f t="shared" si="326"/>
        <v>13.822602431337236</v>
      </c>
      <c r="G1524" s="7">
        <f t="shared" si="326"/>
        <v>3.7370553804592523</v>
      </c>
      <c r="H1524" s="7">
        <f t="shared" si="326"/>
        <v>0</v>
      </c>
      <c r="I1524" s="7">
        <f t="shared" si="326"/>
        <v>5.9432687978388108</v>
      </c>
      <c r="J1524" s="7">
        <f t="shared" si="326"/>
        <v>1.5758667266996849</v>
      </c>
      <c r="K1524" s="7">
        <f t="shared" si="326"/>
        <v>0.85547050877982889</v>
      </c>
      <c r="L1524" s="7">
        <f t="shared" si="326"/>
        <v>1.9360648356596128</v>
      </c>
      <c r="M1524" s="7">
        <f t="shared" si="326"/>
        <v>17.919855920756415</v>
      </c>
      <c r="N1524" s="7">
        <f t="shared" si="326"/>
        <v>0.675371454299865</v>
      </c>
      <c r="O1524" s="7">
        <f t="shared" si="326"/>
        <v>9.8153984691580369</v>
      </c>
      <c r="P1524" s="7">
        <f t="shared" si="326"/>
        <v>57.451598379108518</v>
      </c>
      <c r="Q1524" s="7">
        <f t="shared" si="326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27">E319/$Q319*100</f>
        <v>11.779505946935041</v>
      </c>
      <c r="F1525" s="7">
        <f t="shared" si="327"/>
        <v>12.191216834400732</v>
      </c>
      <c r="G1525" s="7">
        <f t="shared" si="327"/>
        <v>3.3394327538883806</v>
      </c>
      <c r="H1525" s="7">
        <f t="shared" si="327"/>
        <v>0.20585544373284537</v>
      </c>
      <c r="I1525" s="7">
        <f t="shared" si="327"/>
        <v>6.4043915827996347</v>
      </c>
      <c r="J1525" s="7">
        <f t="shared" si="327"/>
        <v>2.9048490393412627</v>
      </c>
      <c r="K1525" s="7">
        <f t="shared" si="327"/>
        <v>0.75480329368709975</v>
      </c>
      <c r="L1525" s="7">
        <f t="shared" si="327"/>
        <v>2.0585544373284539</v>
      </c>
      <c r="M1525" s="7">
        <f t="shared" si="327"/>
        <v>14.63860933211345</v>
      </c>
      <c r="N1525" s="7">
        <f t="shared" si="327"/>
        <v>0.93778591033851777</v>
      </c>
      <c r="O1525" s="7">
        <f t="shared" si="327"/>
        <v>8.3485818847209519</v>
      </c>
      <c r="P1525" s="7">
        <f t="shared" si="327"/>
        <v>59.583714547118028</v>
      </c>
      <c r="Q1525" s="7">
        <f t="shared" si="327"/>
        <v>100</v>
      </c>
      <c r="R1525"/>
    </row>
    <row r="1526" spans="1:18" ht="14.25" x14ac:dyDescent="0.45">
      <c r="A1526" s="6">
        <v>310</v>
      </c>
      <c r="B1526" s="4"/>
      <c r="C1526" s="4" t="s">
        <v>11</v>
      </c>
      <c r="D1526" s="4" t="s">
        <v>7</v>
      </c>
      <c r="E1526" s="7">
        <f t="shared" ref="E1526:Q1526" si="328">E320/$Q320*100</f>
        <v>30.243902439024389</v>
      </c>
      <c r="F1526" s="7">
        <f t="shared" si="328"/>
        <v>11.777003484320558</v>
      </c>
      <c r="G1526" s="7">
        <f t="shared" si="328"/>
        <v>13.379790940766551</v>
      </c>
      <c r="H1526" s="7">
        <f t="shared" si="328"/>
        <v>3.0662020905923346</v>
      </c>
      <c r="I1526" s="7">
        <f t="shared" si="328"/>
        <v>17.630662020905923</v>
      </c>
      <c r="J1526" s="7">
        <f t="shared" si="328"/>
        <v>21.951219512195124</v>
      </c>
      <c r="K1526" s="7">
        <f t="shared" si="328"/>
        <v>3.2752613240418116</v>
      </c>
      <c r="L1526" s="7">
        <f t="shared" si="328"/>
        <v>8.1533101045296164</v>
      </c>
      <c r="M1526" s="7">
        <f t="shared" si="328"/>
        <v>7.8048780487804876</v>
      </c>
      <c r="N1526" s="7">
        <f t="shared" si="328"/>
        <v>4.8780487804878048</v>
      </c>
      <c r="O1526" s="7">
        <f t="shared" si="328"/>
        <v>9.4773519163763069</v>
      </c>
      <c r="P1526" s="7">
        <f t="shared" si="328"/>
        <v>31.84668989547038</v>
      </c>
      <c r="Q1526" s="7">
        <f t="shared" si="328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8</v>
      </c>
      <c r="E1527" s="7">
        <f t="shared" ref="E1527:Q1527" si="329">E321/$Q321*100</f>
        <v>41.067761806981515</v>
      </c>
      <c r="F1527" s="7">
        <f t="shared" si="329"/>
        <v>13.894592744695414</v>
      </c>
      <c r="G1527" s="7">
        <f t="shared" si="329"/>
        <v>10.198494182067078</v>
      </c>
      <c r="H1527" s="7">
        <f t="shared" si="329"/>
        <v>5.2703627652292955</v>
      </c>
      <c r="I1527" s="7">
        <f t="shared" si="329"/>
        <v>14.510609171800137</v>
      </c>
      <c r="J1527" s="7">
        <f t="shared" si="329"/>
        <v>13.826146475017111</v>
      </c>
      <c r="K1527" s="7">
        <f t="shared" si="329"/>
        <v>3.4907597535934287</v>
      </c>
      <c r="L1527" s="7">
        <f t="shared" si="329"/>
        <v>6.707734428473648</v>
      </c>
      <c r="M1527" s="7">
        <f t="shared" si="329"/>
        <v>9.0349075975359341</v>
      </c>
      <c r="N1527" s="7">
        <f t="shared" si="329"/>
        <v>3.6960985626283369</v>
      </c>
      <c r="O1527" s="7">
        <f t="shared" si="329"/>
        <v>11.498973305954825</v>
      </c>
      <c r="P1527" s="7">
        <f t="shared" si="329"/>
        <v>31.279945242984258</v>
      </c>
      <c r="Q1527" s="7">
        <f t="shared" si="329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30">E322/$Q322*100</f>
        <v>35.736460848568477</v>
      </c>
      <c r="F1528" s="7">
        <f t="shared" si="330"/>
        <v>12.659537771645397</v>
      </c>
      <c r="G1528" s="7">
        <f t="shared" si="330"/>
        <v>11.624698171783374</v>
      </c>
      <c r="H1528" s="7">
        <f t="shared" si="330"/>
        <v>4.2773370127630219</v>
      </c>
      <c r="I1528" s="7">
        <f t="shared" si="330"/>
        <v>16.177992411176266</v>
      </c>
      <c r="J1528" s="7">
        <f t="shared" si="330"/>
        <v>17.868230424284238</v>
      </c>
      <c r="K1528" s="7">
        <f t="shared" si="330"/>
        <v>3.3114867195584687</v>
      </c>
      <c r="L1528" s="7">
        <f t="shared" si="330"/>
        <v>7.3473611590203518</v>
      </c>
      <c r="M1528" s="7">
        <f t="shared" si="330"/>
        <v>8.3477061055536392</v>
      </c>
      <c r="N1528" s="7">
        <f t="shared" si="330"/>
        <v>4.4498102794066918</v>
      </c>
      <c r="O1528" s="7">
        <f t="shared" si="330"/>
        <v>10.624353225250086</v>
      </c>
      <c r="P1528" s="7">
        <f t="shared" si="330"/>
        <v>31.424629182476714</v>
      </c>
      <c r="Q1528" s="7">
        <f t="shared" si="330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7</v>
      </c>
      <c r="E1529" s="7">
        <f t="shared" ref="E1529:Q1529" si="331">E323/$Q323*100</f>
        <v>13.63923384550621</v>
      </c>
      <c r="F1529" s="7">
        <f t="shared" si="331"/>
        <v>11.008208798147759</v>
      </c>
      <c r="G1529" s="7">
        <f t="shared" si="331"/>
        <v>5.3041464954746367</v>
      </c>
      <c r="H1529" s="7">
        <f t="shared" si="331"/>
        <v>1.0524100189433803</v>
      </c>
      <c r="I1529" s="7">
        <f t="shared" si="331"/>
        <v>8.5245211534413805</v>
      </c>
      <c r="J1529" s="7">
        <f t="shared" si="331"/>
        <v>8.6718585560934542</v>
      </c>
      <c r="K1529" s="7">
        <f t="shared" si="331"/>
        <v>1.1997474215954536</v>
      </c>
      <c r="L1529" s="7">
        <f t="shared" si="331"/>
        <v>3.5150494632708904</v>
      </c>
      <c r="M1529" s="7">
        <f t="shared" si="331"/>
        <v>8.6718585560934542</v>
      </c>
      <c r="N1529" s="7">
        <f t="shared" si="331"/>
        <v>1.9574826352346875</v>
      </c>
      <c r="O1529" s="7">
        <f t="shared" si="331"/>
        <v>6.7985687223742373</v>
      </c>
      <c r="P1529" s="7">
        <f t="shared" si="331"/>
        <v>57.587876236581771</v>
      </c>
      <c r="Q1529" s="7">
        <f t="shared" si="331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8</v>
      </c>
      <c r="E1530" s="7">
        <f t="shared" ref="E1530:Q1530" si="332">E324/$Q324*100</f>
        <v>18.647583488902715</v>
      </c>
      <c r="F1530" s="7">
        <f t="shared" si="332"/>
        <v>13.378967019290602</v>
      </c>
      <c r="G1530" s="7">
        <f t="shared" si="332"/>
        <v>4.8122796100394112</v>
      </c>
      <c r="H1530" s="7">
        <f t="shared" si="332"/>
        <v>1.5556938394523958</v>
      </c>
      <c r="I1530" s="7">
        <f t="shared" si="332"/>
        <v>7.2599045841111804</v>
      </c>
      <c r="J1530" s="7">
        <f t="shared" si="332"/>
        <v>4.8952499481435385</v>
      </c>
      <c r="K1530" s="7">
        <f t="shared" si="332"/>
        <v>1.472723501348268</v>
      </c>
      <c r="L1530" s="7">
        <f t="shared" si="332"/>
        <v>2.9039618336444724</v>
      </c>
      <c r="M1530" s="7">
        <f t="shared" si="332"/>
        <v>12.549263638249325</v>
      </c>
      <c r="N1530" s="7">
        <f t="shared" si="332"/>
        <v>1.4934660858742999</v>
      </c>
      <c r="O1530" s="7">
        <f t="shared" si="332"/>
        <v>9.1889649450321507</v>
      </c>
      <c r="P1530" s="7">
        <f t="shared" si="332"/>
        <v>54.449284380833852</v>
      </c>
      <c r="Q1530" s="7">
        <f t="shared" si="332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33">E325/$Q325*100</f>
        <v>16.208590239314454</v>
      </c>
      <c r="F1531" s="7">
        <f t="shared" si="333"/>
        <v>12.20608214024454</v>
      </c>
      <c r="G1531" s="7">
        <f t="shared" si="333"/>
        <v>5.047549378200439</v>
      </c>
      <c r="H1531" s="7">
        <f t="shared" si="333"/>
        <v>1.3899049012435991</v>
      </c>
      <c r="I1531" s="7">
        <f t="shared" si="333"/>
        <v>7.8691608318528585</v>
      </c>
      <c r="J1531" s="7">
        <f t="shared" si="333"/>
        <v>6.7823179015571107</v>
      </c>
      <c r="K1531" s="7">
        <f t="shared" si="333"/>
        <v>1.3794544884522939</v>
      </c>
      <c r="L1531" s="7">
        <f t="shared" si="333"/>
        <v>3.2396279653046296</v>
      </c>
      <c r="M1531" s="7">
        <f t="shared" si="333"/>
        <v>10.659421047131362</v>
      </c>
      <c r="N1531" s="7">
        <f t="shared" si="333"/>
        <v>1.7556693489392829</v>
      </c>
      <c r="O1531" s="7">
        <f t="shared" si="333"/>
        <v>8.0259170237224371</v>
      </c>
      <c r="P1531" s="7">
        <f t="shared" si="333"/>
        <v>56.003762148604878</v>
      </c>
      <c r="Q1531" s="7">
        <f t="shared" si="333"/>
        <v>100</v>
      </c>
      <c r="R1531"/>
    </row>
    <row r="1532" spans="1:18" ht="14.25" x14ac:dyDescent="0.45">
      <c r="A1532" s="6">
        <v>316</v>
      </c>
      <c r="B1532" s="4" t="s">
        <v>32</v>
      </c>
      <c r="C1532" s="4" t="s">
        <v>6</v>
      </c>
      <c r="D1532" s="4" t="s">
        <v>7</v>
      </c>
      <c r="E1532" s="7">
        <f t="shared" ref="E1532:Q1532" si="334">E326/$Q326*100</f>
        <v>6.292771179107999E-2</v>
      </c>
      <c r="F1532" s="7">
        <f t="shared" si="334"/>
        <v>6.3478329269251939</v>
      </c>
      <c r="G1532" s="7">
        <f t="shared" si="334"/>
        <v>9.4391567686619993E-2</v>
      </c>
      <c r="H1532" s="7">
        <f t="shared" si="334"/>
        <v>0</v>
      </c>
      <c r="I1532" s="7">
        <f t="shared" si="334"/>
        <v>0.16518524345158497</v>
      </c>
      <c r="J1532" s="7">
        <f t="shared" si="334"/>
        <v>0.16518524345158497</v>
      </c>
      <c r="K1532" s="7">
        <f t="shared" si="334"/>
        <v>0.11012349563438999</v>
      </c>
      <c r="L1532" s="7">
        <f t="shared" si="334"/>
        <v>0.11798945960827499</v>
      </c>
      <c r="M1532" s="7">
        <f t="shared" si="334"/>
        <v>1.4394714072209549</v>
      </c>
      <c r="N1532" s="7">
        <f t="shared" si="334"/>
        <v>2.3597891921654998E-2</v>
      </c>
      <c r="O1532" s="7">
        <f t="shared" si="334"/>
        <v>4.20042476205459</v>
      </c>
      <c r="P1532" s="7">
        <f t="shared" si="334"/>
        <v>88.523558562101783</v>
      </c>
      <c r="Q1532" s="7">
        <f t="shared" si="334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8</v>
      </c>
      <c r="E1533" s="7">
        <f t="shared" ref="E1533:Q1533" si="335">E327/$Q327*100</f>
        <v>7.4750830564784057E-2</v>
      </c>
      <c r="F1533" s="7">
        <f t="shared" si="335"/>
        <v>3.6129568106312293</v>
      </c>
      <c r="G1533" s="7">
        <f t="shared" si="335"/>
        <v>8.3056478405315617E-2</v>
      </c>
      <c r="H1533" s="7">
        <f t="shared" si="335"/>
        <v>0</v>
      </c>
      <c r="I1533" s="7">
        <f t="shared" si="335"/>
        <v>0.15780730897009967</v>
      </c>
      <c r="J1533" s="7">
        <f t="shared" si="335"/>
        <v>0.13289036544850499</v>
      </c>
      <c r="K1533" s="7">
        <f t="shared" si="335"/>
        <v>3.3222591362126248E-2</v>
      </c>
      <c r="L1533" s="7">
        <f t="shared" si="335"/>
        <v>3.3222591362126248E-2</v>
      </c>
      <c r="M1533" s="7">
        <f t="shared" si="335"/>
        <v>1.6943521594684385</v>
      </c>
      <c r="N1533" s="7">
        <f t="shared" si="335"/>
        <v>0</v>
      </c>
      <c r="O1533" s="7">
        <f t="shared" si="335"/>
        <v>2.7823920265780728</v>
      </c>
      <c r="P1533" s="7">
        <f t="shared" si="335"/>
        <v>91.985049833887047</v>
      </c>
      <c r="Q1533" s="7">
        <f t="shared" si="335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36">E328/$Q328*100</f>
        <v>7.6745970836531077E-2</v>
      </c>
      <c r="F1534" s="7">
        <f t="shared" si="336"/>
        <v>5.0248414589812977</v>
      </c>
      <c r="G1534" s="7">
        <f t="shared" si="336"/>
        <v>9.2903017328432355E-2</v>
      </c>
      <c r="H1534" s="7">
        <f t="shared" si="336"/>
        <v>0</v>
      </c>
      <c r="I1534" s="7">
        <f t="shared" si="336"/>
        <v>0.14945268005008686</v>
      </c>
      <c r="J1534" s="7">
        <f t="shared" si="336"/>
        <v>0.16157046491901281</v>
      </c>
      <c r="K1534" s="7">
        <f t="shared" si="336"/>
        <v>8.0785232459506404E-2</v>
      </c>
      <c r="L1534" s="7">
        <f t="shared" si="336"/>
        <v>7.6745970836531077E-2</v>
      </c>
      <c r="M1534" s="7">
        <f t="shared" si="336"/>
        <v>1.5672335097144243</v>
      </c>
      <c r="N1534" s="7">
        <f t="shared" si="336"/>
        <v>1.211778486892596E-2</v>
      </c>
      <c r="O1534" s="7">
        <f t="shared" si="336"/>
        <v>3.5262753968574549</v>
      </c>
      <c r="P1534" s="7">
        <f t="shared" si="336"/>
        <v>90.188633517792951</v>
      </c>
      <c r="Q1534" s="7">
        <f t="shared" si="336"/>
        <v>100</v>
      </c>
      <c r="R1534"/>
    </row>
    <row r="1535" spans="1:18" ht="14.25" x14ac:dyDescent="0.45">
      <c r="A1535" s="6">
        <v>319</v>
      </c>
      <c r="B1535" s="4"/>
      <c r="C1535" s="4" t="s">
        <v>9</v>
      </c>
      <c r="D1535" s="4" t="s">
        <v>7</v>
      </c>
      <c r="E1535" s="7">
        <f t="shared" ref="E1535:Q1535" si="337">E329/$Q329*100</f>
        <v>0.24639211545230555</v>
      </c>
      <c r="F1535" s="7">
        <f t="shared" si="337"/>
        <v>7.5794907896280659</v>
      </c>
      <c r="G1535" s="7">
        <f t="shared" si="337"/>
        <v>0.18772732605889944</v>
      </c>
      <c r="H1535" s="7">
        <f t="shared" si="337"/>
        <v>0</v>
      </c>
      <c r="I1535" s="7">
        <f t="shared" si="337"/>
        <v>0.52798310454065467</v>
      </c>
      <c r="J1535" s="7">
        <f t="shared" si="337"/>
        <v>0.2933239469670304</v>
      </c>
      <c r="K1535" s="7">
        <f t="shared" si="337"/>
        <v>0.10559662090813093</v>
      </c>
      <c r="L1535" s="7">
        <f t="shared" si="337"/>
        <v>0</v>
      </c>
      <c r="M1535" s="7">
        <f t="shared" si="337"/>
        <v>7.0163088114513679</v>
      </c>
      <c r="N1535" s="7">
        <f t="shared" si="337"/>
        <v>0</v>
      </c>
      <c r="O1535" s="7">
        <f t="shared" si="337"/>
        <v>5.2328992138918222</v>
      </c>
      <c r="P1535" s="7">
        <f t="shared" si="337"/>
        <v>81.567523172591805</v>
      </c>
      <c r="Q1535" s="7">
        <f t="shared" si="337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8</v>
      </c>
      <c r="E1536" s="7">
        <f t="shared" ref="E1536:Q1536" si="338">E330/$Q330*100</f>
        <v>0.45960328979196907</v>
      </c>
      <c r="F1536" s="7">
        <f t="shared" si="338"/>
        <v>7.9704886308659892</v>
      </c>
      <c r="G1536" s="7">
        <f t="shared" si="338"/>
        <v>0.19351717464925011</v>
      </c>
      <c r="H1536" s="7">
        <f t="shared" si="338"/>
        <v>0</v>
      </c>
      <c r="I1536" s="7">
        <f t="shared" si="338"/>
        <v>0.41122399612965649</v>
      </c>
      <c r="J1536" s="7">
        <f t="shared" si="338"/>
        <v>9.6758587324625056E-2</v>
      </c>
      <c r="K1536" s="7">
        <f t="shared" si="338"/>
        <v>0.15723270440251574</v>
      </c>
      <c r="L1536" s="7">
        <f t="shared" si="338"/>
        <v>7.2568940493468792E-2</v>
      </c>
      <c r="M1536" s="7">
        <f t="shared" si="338"/>
        <v>15.432994678277698</v>
      </c>
      <c r="N1536" s="7">
        <f t="shared" si="338"/>
        <v>4.8379293662312528E-2</v>
      </c>
      <c r="O1536" s="7">
        <f t="shared" si="338"/>
        <v>6.9061441702951143</v>
      </c>
      <c r="P1536" s="7">
        <f t="shared" si="338"/>
        <v>74.334784712143204</v>
      </c>
      <c r="Q1536" s="7">
        <f t="shared" si="338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39">E331/$Q331*100</f>
        <v>0.34536143860902702</v>
      </c>
      <c r="F1537" s="7">
        <f t="shared" si="339"/>
        <v>7.8004049065142311</v>
      </c>
      <c r="G1537" s="7">
        <f t="shared" si="339"/>
        <v>0.21436227224008575</v>
      </c>
      <c r="H1537" s="7">
        <f t="shared" si="339"/>
        <v>0</v>
      </c>
      <c r="I1537" s="7">
        <f t="shared" si="339"/>
        <v>0.47636060497796828</v>
      </c>
      <c r="J1537" s="7">
        <f t="shared" si="339"/>
        <v>0.19649874955341196</v>
      </c>
      <c r="K1537" s="7">
        <f t="shared" si="339"/>
        <v>9.5272120995593665E-2</v>
      </c>
      <c r="L1537" s="7">
        <f t="shared" si="339"/>
        <v>1.7863522686673811E-2</v>
      </c>
      <c r="M1537" s="7">
        <f t="shared" si="339"/>
        <v>11.158747171608908</v>
      </c>
      <c r="N1537" s="7">
        <f t="shared" si="339"/>
        <v>3.5727045373347623E-2</v>
      </c>
      <c r="O1537" s="7">
        <f t="shared" si="339"/>
        <v>6.0735977134690966</v>
      </c>
      <c r="P1537" s="7">
        <f t="shared" si="339"/>
        <v>78.03977611051566</v>
      </c>
      <c r="Q1537" s="7">
        <f t="shared" si="339"/>
        <v>100</v>
      </c>
      <c r="R1537"/>
    </row>
    <row r="1538" spans="1:18" ht="14.25" x14ac:dyDescent="0.45">
      <c r="A1538" s="6">
        <v>322</v>
      </c>
      <c r="B1538" s="4"/>
      <c r="C1538" s="4" t="s">
        <v>10</v>
      </c>
      <c r="D1538" s="4" t="s">
        <v>7</v>
      </c>
      <c r="E1538" s="7">
        <f t="shared" ref="E1538:Q1538" si="340">E332/$Q332*100</f>
        <v>3.0057084111138166</v>
      </c>
      <c r="F1538" s="7">
        <f t="shared" si="340"/>
        <v>7.5967859751643534</v>
      </c>
      <c r="G1538" s="7">
        <f t="shared" si="340"/>
        <v>1.6259502745989232</v>
      </c>
      <c r="H1538" s="7">
        <f t="shared" si="340"/>
        <v>7.3046018991964945E-2</v>
      </c>
      <c r="I1538" s="7">
        <f t="shared" si="340"/>
        <v>3.3249465681898114</v>
      </c>
      <c r="J1538" s="7">
        <f t="shared" si="340"/>
        <v>2.2968914860806753</v>
      </c>
      <c r="K1538" s="7">
        <f t="shared" si="340"/>
        <v>0.47885723561399235</v>
      </c>
      <c r="L1538" s="7">
        <f t="shared" si="340"/>
        <v>0.50050050050050054</v>
      </c>
      <c r="M1538" s="7">
        <f t="shared" si="340"/>
        <v>7.8402727051375702</v>
      </c>
      <c r="N1538" s="7">
        <f t="shared" si="340"/>
        <v>0.35981927873819763</v>
      </c>
      <c r="O1538" s="7">
        <f t="shared" si="340"/>
        <v>6.9312555799042288</v>
      </c>
      <c r="P1538" s="7">
        <f t="shared" si="340"/>
        <v>73.370667965262555</v>
      </c>
      <c r="Q1538" s="7">
        <f t="shared" si="340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8</v>
      </c>
      <c r="E1539" s="7">
        <f t="shared" ref="E1539:Q1539" si="341">E333/$Q333*100</f>
        <v>5.1083434588902392</v>
      </c>
      <c r="F1539" s="7">
        <f t="shared" si="341"/>
        <v>8.5915350344268937</v>
      </c>
      <c r="G1539" s="7">
        <f t="shared" si="341"/>
        <v>2.3465978128797085</v>
      </c>
      <c r="H1539" s="7">
        <f t="shared" si="341"/>
        <v>3.5439449169704332E-2</v>
      </c>
      <c r="I1539" s="7">
        <f t="shared" si="341"/>
        <v>2.2655933576346698</v>
      </c>
      <c r="J1539" s="7">
        <f t="shared" si="341"/>
        <v>0.84295261239368169</v>
      </c>
      <c r="K1539" s="7">
        <f t="shared" si="341"/>
        <v>0.39742810854597005</v>
      </c>
      <c r="L1539" s="7">
        <f t="shared" si="341"/>
        <v>0.5290603483191576</v>
      </c>
      <c r="M1539" s="7">
        <f t="shared" si="341"/>
        <v>11.454536249493723</v>
      </c>
      <c r="N1539" s="7">
        <f t="shared" si="341"/>
        <v>0.24301336573511542</v>
      </c>
      <c r="O1539" s="7">
        <f t="shared" si="341"/>
        <v>9.3003240178209801</v>
      </c>
      <c r="P1539" s="7">
        <f t="shared" si="341"/>
        <v>69.486634264884572</v>
      </c>
      <c r="Q1539" s="7">
        <f t="shared" si="341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42">E334/$Q334*100</f>
        <v>4.095991630157588</v>
      </c>
      <c r="F1540" s="7">
        <f t="shared" si="342"/>
        <v>8.1056692604459553</v>
      </c>
      <c r="G1540" s="7">
        <f t="shared" si="342"/>
        <v>1.999607663636958</v>
      </c>
      <c r="H1540" s="7">
        <f t="shared" si="342"/>
        <v>4.8388151441836134E-2</v>
      </c>
      <c r="I1540" s="7">
        <f t="shared" si="342"/>
        <v>2.776433662459949</v>
      </c>
      <c r="J1540" s="7">
        <f t="shared" si="342"/>
        <v>1.5523442097691753</v>
      </c>
      <c r="K1540" s="7">
        <f t="shared" si="342"/>
        <v>0.43287778722291248</v>
      </c>
      <c r="L1540" s="7">
        <f t="shared" si="342"/>
        <v>0.51526842346171453</v>
      </c>
      <c r="M1540" s="7">
        <f t="shared" si="342"/>
        <v>9.7129405610409982</v>
      </c>
      <c r="N1540" s="7">
        <f t="shared" si="342"/>
        <v>0.30733015104949979</v>
      </c>
      <c r="O1540" s="7">
        <f t="shared" si="342"/>
        <v>8.1592885633950178</v>
      </c>
      <c r="P1540" s="7">
        <f t="shared" si="342"/>
        <v>71.367292225201069</v>
      </c>
      <c r="Q1540" s="7">
        <f t="shared" si="342"/>
        <v>100</v>
      </c>
      <c r="R1540"/>
    </row>
    <row r="1541" spans="1:18" ht="14.25" x14ac:dyDescent="0.45">
      <c r="A1541" s="6">
        <v>325</v>
      </c>
      <c r="B1541" s="4"/>
      <c r="C1541" s="4" t="s">
        <v>11</v>
      </c>
      <c r="D1541" s="4" t="s">
        <v>7</v>
      </c>
      <c r="E1541" s="7">
        <f t="shared" ref="E1541:Q1541" si="343">E335/$Q335*100</f>
        <v>18.927004387714401</v>
      </c>
      <c r="F1541" s="7">
        <f t="shared" si="343"/>
        <v>6.8209014758675703</v>
      </c>
      <c r="G1541" s="7">
        <f t="shared" si="343"/>
        <v>11.358197048264858</v>
      </c>
      <c r="H1541" s="7">
        <f t="shared" si="343"/>
        <v>3.789389708815317</v>
      </c>
      <c r="I1541" s="7">
        <f t="shared" si="343"/>
        <v>18.558037495013959</v>
      </c>
      <c r="J1541" s="7">
        <f t="shared" si="343"/>
        <v>21.83885121659354</v>
      </c>
      <c r="K1541" s="7">
        <f t="shared" si="343"/>
        <v>4.3278819305943355</v>
      </c>
      <c r="L1541" s="7">
        <f t="shared" si="343"/>
        <v>5.0259274032708419</v>
      </c>
      <c r="M1541" s="7">
        <f t="shared" si="343"/>
        <v>6.9206222576785006</v>
      </c>
      <c r="N1541" s="7">
        <f t="shared" si="343"/>
        <v>4.1384124451535698</v>
      </c>
      <c r="O1541" s="7">
        <f t="shared" si="343"/>
        <v>15.157558835261268</v>
      </c>
      <c r="P1541" s="7">
        <f t="shared" si="343"/>
        <v>34.403669724770644</v>
      </c>
      <c r="Q1541" s="7">
        <f t="shared" si="343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8</v>
      </c>
      <c r="E1542" s="7">
        <f t="shared" ref="E1542:Q1542" si="344">E336/$Q336*100</f>
        <v>33.523854886083988</v>
      </c>
      <c r="F1542" s="7">
        <f t="shared" si="344"/>
        <v>9.4228784631261409</v>
      </c>
      <c r="G1542" s="7">
        <f t="shared" si="344"/>
        <v>10.240533460347702</v>
      </c>
      <c r="H1542" s="7">
        <f t="shared" si="344"/>
        <v>5.3346034770183373</v>
      </c>
      <c r="I1542" s="7">
        <f t="shared" si="344"/>
        <v>11.955227435103597</v>
      </c>
      <c r="J1542" s="7">
        <f t="shared" si="344"/>
        <v>12.653806461855998</v>
      </c>
      <c r="K1542" s="7">
        <f t="shared" si="344"/>
        <v>2.9213304755100422</v>
      </c>
      <c r="L1542" s="7">
        <f t="shared" si="344"/>
        <v>4.2787965388584581</v>
      </c>
      <c r="M1542" s="7">
        <f t="shared" si="344"/>
        <v>9.915059141065333</v>
      </c>
      <c r="N1542" s="7">
        <f t="shared" si="344"/>
        <v>3.032468047947924</v>
      </c>
      <c r="O1542" s="7">
        <f t="shared" si="344"/>
        <v>18.337699452250536</v>
      </c>
      <c r="P1542" s="7">
        <f t="shared" si="344"/>
        <v>32.76176867508137</v>
      </c>
      <c r="Q1542" s="7">
        <f t="shared" si="344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45">E337/$Q337*100</f>
        <v>27.036464088397789</v>
      </c>
      <c r="F1543" s="7">
        <f t="shared" si="345"/>
        <v>8.2872928176795568</v>
      </c>
      <c r="G1543" s="7">
        <f t="shared" si="345"/>
        <v>10.713812154696132</v>
      </c>
      <c r="H1543" s="7">
        <f t="shared" si="345"/>
        <v>4.6674033149171272</v>
      </c>
      <c r="I1543" s="7">
        <f t="shared" si="345"/>
        <v>14.890607734806629</v>
      </c>
      <c r="J1543" s="7">
        <f t="shared" si="345"/>
        <v>16.751381215469614</v>
      </c>
      <c r="K1543" s="7">
        <f t="shared" si="345"/>
        <v>3.5668508287292817</v>
      </c>
      <c r="L1543" s="7">
        <f t="shared" si="345"/>
        <v>4.6099447513812155</v>
      </c>
      <c r="M1543" s="7">
        <f t="shared" si="345"/>
        <v>8.6055248618784521</v>
      </c>
      <c r="N1543" s="7">
        <f t="shared" si="345"/>
        <v>3.5403314917127076</v>
      </c>
      <c r="O1543" s="7">
        <f t="shared" si="345"/>
        <v>16.959116022099447</v>
      </c>
      <c r="P1543" s="7">
        <f t="shared" si="345"/>
        <v>33.489502762430938</v>
      </c>
      <c r="Q1543" s="7">
        <f t="shared" si="345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7</v>
      </c>
      <c r="E1544" s="7">
        <f t="shared" ref="E1544:Q1544" si="346">E338/$Q338*100</f>
        <v>4.4572450385483542</v>
      </c>
      <c r="F1544" s="7">
        <f t="shared" si="346"/>
        <v>7.256764283411016</v>
      </c>
      <c r="G1544" s="7">
        <f t="shared" si="346"/>
        <v>2.5957845982470027</v>
      </c>
      <c r="H1544" s="7">
        <f t="shared" si="346"/>
        <v>0.59508105414358159</v>
      </c>
      <c r="I1544" s="7">
        <f t="shared" si="346"/>
        <v>4.6258024799929647</v>
      </c>
      <c r="J1544" s="7">
        <f t="shared" si="346"/>
        <v>4.5305308826547064</v>
      </c>
      <c r="K1544" s="7">
        <f t="shared" si="346"/>
        <v>0.93073022015067575</v>
      </c>
      <c r="L1544" s="7">
        <f t="shared" si="346"/>
        <v>1.030398968135315</v>
      </c>
      <c r="M1544" s="7">
        <f t="shared" si="346"/>
        <v>6.4198399437164708</v>
      </c>
      <c r="N1544" s="7">
        <f t="shared" si="346"/>
        <v>0.81347286958051179</v>
      </c>
      <c r="O1544" s="7">
        <f t="shared" si="346"/>
        <v>7.4370474599126437</v>
      </c>
      <c r="P1544" s="7">
        <f t="shared" si="346"/>
        <v>71.494738076393162</v>
      </c>
      <c r="Q1544" s="7">
        <f t="shared" si="346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8</v>
      </c>
      <c r="E1545" s="7">
        <f t="shared" ref="E1545:Q1545" si="347">E339/$Q339*100</f>
        <v>8.6865255278894082</v>
      </c>
      <c r="F1545" s="7">
        <f t="shared" si="347"/>
        <v>7.8330640372319129</v>
      </c>
      <c r="G1545" s="7">
        <f t="shared" si="347"/>
        <v>3.1100247200011046</v>
      </c>
      <c r="H1545" s="7">
        <f t="shared" si="347"/>
        <v>0.95427490298435313</v>
      </c>
      <c r="I1545" s="7">
        <f t="shared" si="347"/>
        <v>3.3903688666086644</v>
      </c>
      <c r="J1545" s="7">
        <f t="shared" si="347"/>
        <v>2.7053900650453664</v>
      </c>
      <c r="K1545" s="7">
        <f t="shared" si="347"/>
        <v>0.73607601055088323</v>
      </c>
      <c r="L1545" s="7">
        <f t="shared" si="347"/>
        <v>1.0426592644763917</v>
      </c>
      <c r="M1545" s="7">
        <f t="shared" si="347"/>
        <v>10.019195978511553</v>
      </c>
      <c r="N1545" s="7">
        <f t="shared" si="347"/>
        <v>0.66702572813522809</v>
      </c>
      <c r="O1545" s="7">
        <f t="shared" si="347"/>
        <v>9.5234149507671493</v>
      </c>
      <c r="P1545" s="7">
        <f t="shared" si="347"/>
        <v>67.399980665920921</v>
      </c>
      <c r="Q1545" s="7">
        <f t="shared" si="347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48">E340/$Q340*100</f>
        <v>6.6323954978207231</v>
      </c>
      <c r="F1546" s="7">
        <f t="shared" si="348"/>
        <v>7.5524555079172089</v>
      </c>
      <c r="G1546" s="7">
        <f t="shared" si="348"/>
        <v>2.8575897840631956</v>
      </c>
      <c r="H1546" s="7">
        <f t="shared" si="348"/>
        <v>0.78141109049152824</v>
      </c>
      <c r="I1546" s="7">
        <f t="shared" si="348"/>
        <v>3.9923778645222301</v>
      </c>
      <c r="J1546" s="7">
        <f t="shared" si="348"/>
        <v>3.5913625278186618</v>
      </c>
      <c r="K1546" s="7">
        <f t="shared" si="348"/>
        <v>0.83118249752920503</v>
      </c>
      <c r="L1546" s="7">
        <f t="shared" si="348"/>
        <v>1.0359562864842189</v>
      </c>
      <c r="M1546" s="7">
        <f t="shared" si="348"/>
        <v>8.271296829561372</v>
      </c>
      <c r="N1546" s="7">
        <f t="shared" si="348"/>
        <v>0.73874988445923362</v>
      </c>
      <c r="O1546" s="7">
        <f t="shared" si="348"/>
        <v>8.5116216235432969</v>
      </c>
      <c r="P1546" s="7">
        <f t="shared" si="348"/>
        <v>69.38205243062221</v>
      </c>
      <c r="Q1546" s="7">
        <f t="shared" si="348"/>
        <v>100</v>
      </c>
      <c r="R1546"/>
    </row>
    <row r="1547" spans="1:18" ht="14.25" x14ac:dyDescent="0.45">
      <c r="A1547" s="6">
        <v>331</v>
      </c>
      <c r="B1547" s="4" t="s">
        <v>33</v>
      </c>
      <c r="C1547" s="4" t="s">
        <v>6</v>
      </c>
      <c r="D1547" s="4" t="s">
        <v>7</v>
      </c>
      <c r="E1547" s="7">
        <f t="shared" ref="E1547:Q1547" si="349">E341/$Q341*100</f>
        <v>0</v>
      </c>
      <c r="F1547" s="7">
        <f t="shared" si="349"/>
        <v>8.1329561527581333</v>
      </c>
      <c r="G1547" s="7">
        <f t="shared" si="349"/>
        <v>0</v>
      </c>
      <c r="H1547" s="7">
        <f t="shared" si="349"/>
        <v>0</v>
      </c>
      <c r="I1547" s="7">
        <f t="shared" si="349"/>
        <v>0.56577086280056577</v>
      </c>
      <c r="J1547" s="7">
        <f t="shared" si="349"/>
        <v>0.28288543140028288</v>
      </c>
      <c r="K1547" s="7">
        <f t="shared" si="349"/>
        <v>0</v>
      </c>
      <c r="L1547" s="7">
        <f t="shared" si="349"/>
        <v>0.63649222065063649</v>
      </c>
      <c r="M1547" s="7">
        <f t="shared" si="349"/>
        <v>3.3239038189533243</v>
      </c>
      <c r="N1547" s="7">
        <f t="shared" si="349"/>
        <v>0</v>
      </c>
      <c r="O1547" s="7">
        <f t="shared" si="349"/>
        <v>6.3649222065063658</v>
      </c>
      <c r="P1547" s="7">
        <f t="shared" si="349"/>
        <v>83.309759547383308</v>
      </c>
      <c r="Q1547" s="7">
        <f t="shared" si="349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8</v>
      </c>
      <c r="E1548" s="7">
        <f t="shared" ref="E1548:Q1548" si="350">E342/$Q342*100</f>
        <v>0</v>
      </c>
      <c r="F1548" s="7">
        <f t="shared" si="350"/>
        <v>5.6368960468521232</v>
      </c>
      <c r="G1548" s="7">
        <f t="shared" si="350"/>
        <v>0.21961932650073207</v>
      </c>
      <c r="H1548" s="7">
        <f t="shared" si="350"/>
        <v>0</v>
      </c>
      <c r="I1548" s="7">
        <f t="shared" si="350"/>
        <v>0</v>
      </c>
      <c r="J1548" s="7">
        <f t="shared" si="350"/>
        <v>0</v>
      </c>
      <c r="K1548" s="7">
        <f t="shared" si="350"/>
        <v>0</v>
      </c>
      <c r="L1548" s="7">
        <f t="shared" si="350"/>
        <v>0.36603221083455345</v>
      </c>
      <c r="M1548" s="7">
        <f t="shared" si="350"/>
        <v>3.2210834553440701</v>
      </c>
      <c r="N1548" s="7">
        <f t="shared" si="350"/>
        <v>0</v>
      </c>
      <c r="O1548" s="7">
        <f t="shared" si="350"/>
        <v>3.5139092240117131</v>
      </c>
      <c r="P1548" s="7">
        <f t="shared" si="350"/>
        <v>88.799414348462662</v>
      </c>
      <c r="Q1548" s="7">
        <f t="shared" si="350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51">E343/$Q343*100</f>
        <v>0</v>
      </c>
      <c r="F1549" s="7">
        <f t="shared" si="351"/>
        <v>7.0194384449244058</v>
      </c>
      <c r="G1549" s="7">
        <f t="shared" si="351"/>
        <v>0.17998560115190784</v>
      </c>
      <c r="H1549" s="7">
        <f t="shared" si="351"/>
        <v>0</v>
      </c>
      <c r="I1549" s="7">
        <f t="shared" si="351"/>
        <v>0.28797696184305255</v>
      </c>
      <c r="J1549" s="7">
        <f t="shared" si="351"/>
        <v>0.21598272138228944</v>
      </c>
      <c r="K1549" s="7">
        <f t="shared" si="351"/>
        <v>0</v>
      </c>
      <c r="L1549" s="7">
        <f t="shared" si="351"/>
        <v>0.46796256299496042</v>
      </c>
      <c r="M1549" s="7">
        <f t="shared" si="351"/>
        <v>3.3117350611951042</v>
      </c>
      <c r="N1549" s="7">
        <f t="shared" si="351"/>
        <v>0</v>
      </c>
      <c r="O1549" s="7">
        <f t="shared" si="351"/>
        <v>4.967602591792657</v>
      </c>
      <c r="P1549" s="7">
        <f t="shared" si="351"/>
        <v>86.03311735061196</v>
      </c>
      <c r="Q1549" s="7">
        <f t="shared" si="351"/>
        <v>100</v>
      </c>
      <c r="R1549"/>
    </row>
    <row r="1550" spans="1:18" ht="14.25" x14ac:dyDescent="0.45">
      <c r="A1550" s="6">
        <v>334</v>
      </c>
      <c r="B1550" s="4"/>
      <c r="C1550" s="4" t="s">
        <v>9</v>
      </c>
      <c r="D1550" s="4" t="s">
        <v>7</v>
      </c>
      <c r="E1550" s="7">
        <f t="shared" ref="E1550:Q1550" si="352">E344/$Q344*100</f>
        <v>0</v>
      </c>
      <c r="F1550" s="7">
        <f t="shared" si="352"/>
        <v>9.5238095238095237</v>
      </c>
      <c r="G1550" s="7">
        <f t="shared" si="352"/>
        <v>0</v>
      </c>
      <c r="H1550" s="7">
        <f t="shared" si="352"/>
        <v>0</v>
      </c>
      <c r="I1550" s="7">
        <f t="shared" si="352"/>
        <v>0.4329004329004329</v>
      </c>
      <c r="J1550" s="7">
        <f t="shared" si="352"/>
        <v>0</v>
      </c>
      <c r="K1550" s="7">
        <f t="shared" si="352"/>
        <v>0.4329004329004329</v>
      </c>
      <c r="L1550" s="7">
        <f t="shared" si="352"/>
        <v>0</v>
      </c>
      <c r="M1550" s="7">
        <f t="shared" si="352"/>
        <v>10.38961038961039</v>
      </c>
      <c r="N1550" s="7">
        <f t="shared" si="352"/>
        <v>0</v>
      </c>
      <c r="O1550" s="7">
        <f t="shared" si="352"/>
        <v>7.1428571428571423</v>
      </c>
      <c r="P1550" s="7">
        <f t="shared" si="352"/>
        <v>77.272727272727266</v>
      </c>
      <c r="Q1550" s="7">
        <f t="shared" si="352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8</v>
      </c>
      <c r="E1551" s="7">
        <f t="shared" ref="E1551:Q1551" si="353">E345/$Q345*100</f>
        <v>0.97680097680097677</v>
      </c>
      <c r="F1551" s="7">
        <f t="shared" si="353"/>
        <v>10.744810744810746</v>
      </c>
      <c r="G1551" s="7">
        <f t="shared" si="353"/>
        <v>0</v>
      </c>
      <c r="H1551" s="7">
        <f t="shared" si="353"/>
        <v>0</v>
      </c>
      <c r="I1551" s="7">
        <f t="shared" si="353"/>
        <v>0</v>
      </c>
      <c r="J1551" s="7">
        <f t="shared" si="353"/>
        <v>0</v>
      </c>
      <c r="K1551" s="7">
        <f t="shared" si="353"/>
        <v>0</v>
      </c>
      <c r="L1551" s="7">
        <f t="shared" si="353"/>
        <v>0</v>
      </c>
      <c r="M1551" s="7">
        <f t="shared" si="353"/>
        <v>18.803418803418804</v>
      </c>
      <c r="N1551" s="7">
        <f t="shared" si="353"/>
        <v>0.36630036630036628</v>
      </c>
      <c r="O1551" s="7">
        <f t="shared" si="353"/>
        <v>6.3492063492063489</v>
      </c>
      <c r="P1551" s="7">
        <f t="shared" si="353"/>
        <v>69.719169719169713</v>
      </c>
      <c r="Q1551" s="7">
        <f t="shared" si="353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54">E346/$Q346*100</f>
        <v>0.45766590389016021</v>
      </c>
      <c r="F1552" s="7">
        <f t="shared" si="354"/>
        <v>9.8970251716247137</v>
      </c>
      <c r="G1552" s="7">
        <f t="shared" si="354"/>
        <v>0.34324942791762014</v>
      </c>
      <c r="H1552" s="7">
        <f t="shared" si="354"/>
        <v>0</v>
      </c>
      <c r="I1552" s="7">
        <f t="shared" si="354"/>
        <v>0.28604118993135008</v>
      </c>
      <c r="J1552" s="7">
        <f t="shared" si="354"/>
        <v>0.2288329519450801</v>
      </c>
      <c r="K1552" s="7">
        <f t="shared" si="354"/>
        <v>0.17162471395881007</v>
      </c>
      <c r="L1552" s="7">
        <f t="shared" si="354"/>
        <v>0</v>
      </c>
      <c r="M1552" s="7">
        <f t="shared" si="354"/>
        <v>14.187643020594965</v>
      </c>
      <c r="N1552" s="7">
        <f t="shared" si="354"/>
        <v>0.17162471395881007</v>
      </c>
      <c r="O1552" s="7">
        <f t="shared" si="354"/>
        <v>7.1510297482837535</v>
      </c>
      <c r="P1552" s="7">
        <f t="shared" si="354"/>
        <v>73.741418764302054</v>
      </c>
      <c r="Q1552" s="7">
        <f t="shared" si="354"/>
        <v>100</v>
      </c>
      <c r="R1552"/>
    </row>
    <row r="1553" spans="1:18" ht="14.25" x14ac:dyDescent="0.45">
      <c r="A1553" s="6">
        <v>337</v>
      </c>
      <c r="B1553" s="4"/>
      <c r="C1553" s="4" t="s">
        <v>10</v>
      </c>
      <c r="D1553" s="4" t="s">
        <v>7</v>
      </c>
      <c r="E1553" s="7">
        <f t="shared" ref="E1553:Q1553" si="355">E347/$Q347*100</f>
        <v>10.647514819881442</v>
      </c>
      <c r="F1553" s="7">
        <f t="shared" si="355"/>
        <v>8.5499316005471968</v>
      </c>
      <c r="G1553" s="7">
        <f t="shared" si="355"/>
        <v>2.4167806657546738</v>
      </c>
      <c r="H1553" s="7">
        <f t="shared" si="355"/>
        <v>0</v>
      </c>
      <c r="I1553" s="7">
        <f t="shared" si="355"/>
        <v>6.0647514819881438</v>
      </c>
      <c r="J1553" s="7">
        <f t="shared" si="355"/>
        <v>4.2635658914728678</v>
      </c>
      <c r="K1553" s="7">
        <f t="shared" si="355"/>
        <v>0.84359325125398998</v>
      </c>
      <c r="L1553" s="7">
        <f t="shared" si="355"/>
        <v>2.2343821249430005</v>
      </c>
      <c r="M1553" s="7">
        <f t="shared" si="355"/>
        <v>12.175102599179207</v>
      </c>
      <c r="N1553" s="7">
        <f t="shared" si="355"/>
        <v>0.95759233926128595</v>
      </c>
      <c r="O1553" s="7">
        <f t="shared" si="355"/>
        <v>9.3023255813953494</v>
      </c>
      <c r="P1553" s="7">
        <f t="shared" si="355"/>
        <v>61.240310077519375</v>
      </c>
      <c r="Q1553" s="7">
        <f t="shared" si="355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8</v>
      </c>
      <c r="E1554" s="7">
        <f t="shared" ref="E1554:Q1554" si="356">E348/$Q348*100</f>
        <v>15.111015305022635</v>
      </c>
      <c r="F1554" s="7">
        <f t="shared" si="356"/>
        <v>12.847596464755334</v>
      </c>
      <c r="G1554" s="7">
        <f t="shared" si="356"/>
        <v>3.6645828842422934</v>
      </c>
      <c r="H1554" s="7">
        <f t="shared" si="356"/>
        <v>0.15089458935115327</v>
      </c>
      <c r="I1554" s="7">
        <f t="shared" si="356"/>
        <v>5.3459797370122875</v>
      </c>
      <c r="J1554" s="7">
        <f t="shared" si="356"/>
        <v>2.586764388876913</v>
      </c>
      <c r="K1554" s="7">
        <f t="shared" si="356"/>
        <v>0.8406984263849967</v>
      </c>
      <c r="L1554" s="7">
        <f t="shared" si="356"/>
        <v>2.1556369907307609</v>
      </c>
      <c r="M1554" s="7">
        <f t="shared" si="356"/>
        <v>18.646259969821084</v>
      </c>
      <c r="N1554" s="7">
        <f t="shared" si="356"/>
        <v>0.99159301573615</v>
      </c>
      <c r="O1554" s="7">
        <f t="shared" si="356"/>
        <v>12.481138176331106</v>
      </c>
      <c r="P1554" s="7">
        <f t="shared" si="356"/>
        <v>53.826255658547097</v>
      </c>
      <c r="Q1554" s="7">
        <f t="shared" si="356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57">E349/$Q349*100</f>
        <v>12.968299711815561</v>
      </c>
      <c r="F1555" s="7">
        <f t="shared" si="357"/>
        <v>10.795832409665262</v>
      </c>
      <c r="G1555" s="7">
        <f t="shared" si="357"/>
        <v>3.1146087342052762</v>
      </c>
      <c r="H1555" s="7">
        <f t="shared" si="357"/>
        <v>9.9756151629350476E-2</v>
      </c>
      <c r="I1555" s="7">
        <f t="shared" si="357"/>
        <v>5.7193526934160941</v>
      </c>
      <c r="J1555" s="7">
        <f t="shared" si="357"/>
        <v>3.3806251385502106</v>
      </c>
      <c r="K1555" s="7">
        <f t="shared" si="357"/>
        <v>0.87563733096874319</v>
      </c>
      <c r="L1555" s="7">
        <f t="shared" si="357"/>
        <v>2.1502992684548881</v>
      </c>
      <c r="M1555" s="7">
        <f t="shared" si="357"/>
        <v>15.517623586787851</v>
      </c>
      <c r="N1555" s="7">
        <f t="shared" si="357"/>
        <v>0.97539348259809355</v>
      </c>
      <c r="O1555" s="7">
        <f t="shared" si="357"/>
        <v>10.884504544446907</v>
      </c>
      <c r="P1555" s="7">
        <f t="shared" si="357"/>
        <v>57.437375304810466</v>
      </c>
      <c r="Q1555" s="7">
        <f t="shared" si="357"/>
        <v>100</v>
      </c>
      <c r="R1555"/>
    </row>
    <row r="1556" spans="1:18" ht="14.25" x14ac:dyDescent="0.45">
      <c r="A1556" s="6">
        <v>340</v>
      </c>
      <c r="B1556" s="4"/>
      <c r="C1556" s="4" t="s">
        <v>11</v>
      </c>
      <c r="D1556" s="4" t="s">
        <v>7</v>
      </c>
      <c r="E1556" s="7">
        <f t="shared" ref="E1556:Q1556" si="358">E350/$Q350*100</f>
        <v>29.323630136986299</v>
      </c>
      <c r="F1556" s="7">
        <f t="shared" si="358"/>
        <v>8.1335616438356162</v>
      </c>
      <c r="G1556" s="7">
        <f t="shared" si="358"/>
        <v>11.601027397260275</v>
      </c>
      <c r="H1556" s="7">
        <f t="shared" si="358"/>
        <v>3.2106164383561646</v>
      </c>
      <c r="I1556" s="7">
        <f t="shared" si="358"/>
        <v>16.909246575342465</v>
      </c>
      <c r="J1556" s="7">
        <f t="shared" si="358"/>
        <v>19.049657534246574</v>
      </c>
      <c r="K1556" s="7">
        <f t="shared" si="358"/>
        <v>3.1678082191780823</v>
      </c>
      <c r="L1556" s="7">
        <f t="shared" si="358"/>
        <v>8.3047945205479454</v>
      </c>
      <c r="M1556" s="7">
        <f t="shared" si="358"/>
        <v>6.8493150684931505</v>
      </c>
      <c r="N1556" s="7">
        <f t="shared" si="358"/>
        <v>4.4948630136986303</v>
      </c>
      <c r="O1556" s="7">
        <f t="shared" si="358"/>
        <v>10.616438356164384</v>
      </c>
      <c r="P1556" s="7">
        <f t="shared" si="358"/>
        <v>34.203767123287669</v>
      </c>
      <c r="Q1556" s="7">
        <f t="shared" si="358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8</v>
      </c>
      <c r="E1557" s="7">
        <f t="shared" ref="E1557:Q1557" si="359">E351/$Q351*100</f>
        <v>41.992433795712486</v>
      </c>
      <c r="F1557" s="7">
        <f t="shared" si="359"/>
        <v>11.181168558217738</v>
      </c>
      <c r="G1557" s="7">
        <f t="shared" si="359"/>
        <v>9.6679277007145856</v>
      </c>
      <c r="H1557" s="7">
        <f t="shared" si="359"/>
        <v>4.4556536359815047</v>
      </c>
      <c r="I1557" s="7">
        <f t="shared" si="359"/>
        <v>14.333753678015974</v>
      </c>
      <c r="J1557" s="7">
        <f t="shared" si="359"/>
        <v>11.979823455233293</v>
      </c>
      <c r="K1557" s="7">
        <f t="shared" si="359"/>
        <v>3.614964270701976</v>
      </c>
      <c r="L1557" s="7">
        <f t="shared" si="359"/>
        <v>6.9356872635561162</v>
      </c>
      <c r="M1557" s="7">
        <f t="shared" si="359"/>
        <v>9.1635140815468681</v>
      </c>
      <c r="N1557" s="7">
        <f t="shared" si="359"/>
        <v>4.0353089533417403</v>
      </c>
      <c r="O1557" s="7">
        <f t="shared" si="359"/>
        <v>13.871374527112232</v>
      </c>
      <c r="P1557" s="7">
        <f t="shared" si="359"/>
        <v>31.147540983606557</v>
      </c>
      <c r="Q1557" s="7">
        <f t="shared" si="359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60">E352/$Q352*100</f>
        <v>35.805354866128347</v>
      </c>
      <c r="F1558" s="7">
        <f t="shared" si="360"/>
        <v>9.6260093497662549</v>
      </c>
      <c r="G1558" s="7">
        <f t="shared" si="360"/>
        <v>10.752231194220146</v>
      </c>
      <c r="H1558" s="7">
        <f t="shared" si="360"/>
        <v>3.9524011899702503</v>
      </c>
      <c r="I1558" s="7">
        <f t="shared" si="360"/>
        <v>15.575860603484912</v>
      </c>
      <c r="J1558" s="7">
        <f t="shared" si="360"/>
        <v>15.575860603484912</v>
      </c>
      <c r="K1558" s="7">
        <f t="shared" si="360"/>
        <v>3.5274118147046325</v>
      </c>
      <c r="L1558" s="7">
        <f t="shared" si="360"/>
        <v>7.5860603484912872</v>
      </c>
      <c r="M1558" s="7">
        <f t="shared" si="360"/>
        <v>7.8835529111772207</v>
      </c>
      <c r="N1558" s="7">
        <f t="shared" si="360"/>
        <v>4.3561410964725882</v>
      </c>
      <c r="O1558" s="7">
        <f t="shared" si="360"/>
        <v>12.069698257543561</v>
      </c>
      <c r="P1558" s="7">
        <f t="shared" si="360"/>
        <v>32.809179770505736</v>
      </c>
      <c r="Q1558" s="7">
        <f t="shared" si="360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7</v>
      </c>
      <c r="E1559" s="7">
        <f t="shared" ref="E1559:Q1559" si="361">E353/$Q353*100</f>
        <v>12.80097194610117</v>
      </c>
      <c r="F1559" s="7">
        <f t="shared" si="361"/>
        <v>8.5045283852440914</v>
      </c>
      <c r="G1559" s="7">
        <f t="shared" si="361"/>
        <v>4.3295780870333553</v>
      </c>
      <c r="H1559" s="7">
        <f t="shared" si="361"/>
        <v>0.9277667329357191</v>
      </c>
      <c r="I1559" s="7">
        <f t="shared" si="361"/>
        <v>7.4110890214269931</v>
      </c>
      <c r="J1559" s="7">
        <f t="shared" si="361"/>
        <v>7.0355643914292028</v>
      </c>
      <c r="K1559" s="7">
        <f t="shared" si="361"/>
        <v>1.3032913629335099</v>
      </c>
      <c r="L1559" s="7">
        <f t="shared" si="361"/>
        <v>3.2582284073337751</v>
      </c>
      <c r="M1559" s="7">
        <f t="shared" si="361"/>
        <v>9.2224431190633975</v>
      </c>
      <c r="N1559" s="7">
        <f t="shared" si="361"/>
        <v>1.656726308813784</v>
      </c>
      <c r="O1559" s="7">
        <f t="shared" si="361"/>
        <v>8.8690081731831238</v>
      </c>
      <c r="P1559" s="7">
        <f t="shared" si="361"/>
        <v>59.321846697592228</v>
      </c>
      <c r="Q1559" s="7">
        <f t="shared" si="361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8</v>
      </c>
      <c r="E1560" s="7">
        <f t="shared" ref="E1560:Q1560" si="362">E354/$Q354*100</f>
        <v>18.63651190605632</v>
      </c>
      <c r="F1560" s="7">
        <f t="shared" si="362"/>
        <v>11.090573012939002</v>
      </c>
      <c r="G1560" s="7">
        <f t="shared" si="362"/>
        <v>4.3709905403936062</v>
      </c>
      <c r="H1560" s="7">
        <f t="shared" si="362"/>
        <v>1.2069152984668914</v>
      </c>
      <c r="I1560" s="7">
        <f t="shared" si="362"/>
        <v>6.436881591823421</v>
      </c>
      <c r="J1560" s="7">
        <f t="shared" si="362"/>
        <v>4.4905947591605964</v>
      </c>
      <c r="K1560" s="7">
        <f t="shared" si="362"/>
        <v>1.4026312928128737</v>
      </c>
      <c r="L1560" s="7">
        <f t="shared" si="362"/>
        <v>2.9683592475807328</v>
      </c>
      <c r="M1560" s="7">
        <f t="shared" si="362"/>
        <v>13.906708709361748</v>
      </c>
      <c r="N1560" s="7">
        <f t="shared" si="362"/>
        <v>1.5657279547678589</v>
      </c>
      <c r="O1560" s="7">
        <f t="shared" si="362"/>
        <v>10.981841904969011</v>
      </c>
      <c r="P1560" s="7">
        <f t="shared" si="362"/>
        <v>54.680874198108079</v>
      </c>
      <c r="Q1560" s="7">
        <f t="shared" si="362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63">E355/$Q355*100</f>
        <v>15.706146598005915</v>
      </c>
      <c r="F1561" s="7">
        <f t="shared" si="363"/>
        <v>9.8444176618823267</v>
      </c>
      <c r="G1561" s="7">
        <f t="shared" si="363"/>
        <v>4.3332968116577195</v>
      </c>
      <c r="H1561" s="7">
        <f t="shared" si="363"/>
        <v>1.0682590117234578</v>
      </c>
      <c r="I1561" s="7">
        <f t="shared" si="363"/>
        <v>6.9080749424783612</v>
      </c>
      <c r="J1561" s="7">
        <f t="shared" si="363"/>
        <v>5.7357291552536429</v>
      </c>
      <c r="K1561" s="7">
        <f t="shared" si="363"/>
        <v>1.3257368248055221</v>
      </c>
      <c r="L1561" s="7">
        <f t="shared" si="363"/>
        <v>3.0952120083269419</v>
      </c>
      <c r="M1561" s="7">
        <f t="shared" si="363"/>
        <v>11.581023337350718</v>
      </c>
      <c r="N1561" s="7">
        <f t="shared" si="363"/>
        <v>1.6106058945984443</v>
      </c>
      <c r="O1561" s="7">
        <f t="shared" si="363"/>
        <v>9.9320696833570725</v>
      </c>
      <c r="P1561" s="7">
        <f t="shared" si="363"/>
        <v>57.006683466637455</v>
      </c>
      <c r="Q1561" s="7">
        <f t="shared" si="363"/>
        <v>100</v>
      </c>
      <c r="R1561"/>
    </row>
    <row r="1562" spans="1:18" ht="14.25" x14ac:dyDescent="0.45">
      <c r="A1562" s="6">
        <v>346</v>
      </c>
      <c r="B1562" s="4" t="s">
        <v>34</v>
      </c>
      <c r="C1562" s="4" t="s">
        <v>6</v>
      </c>
      <c r="D1562" s="4" t="s">
        <v>7</v>
      </c>
      <c r="E1562" s="7">
        <f t="shared" ref="E1562:Q1562" si="364">E356/$Q356*100</f>
        <v>0.18960940462646947</v>
      </c>
      <c r="F1562" s="7">
        <f t="shared" si="364"/>
        <v>10.390595373530527</v>
      </c>
      <c r="G1562" s="7">
        <f t="shared" si="364"/>
        <v>0</v>
      </c>
      <c r="H1562" s="7">
        <f t="shared" si="364"/>
        <v>0</v>
      </c>
      <c r="I1562" s="7">
        <f t="shared" si="364"/>
        <v>0.15168752370117558</v>
      </c>
      <c r="J1562" s="7">
        <f t="shared" si="364"/>
        <v>0.45506257110352671</v>
      </c>
      <c r="K1562" s="7">
        <f t="shared" si="364"/>
        <v>0</v>
      </c>
      <c r="L1562" s="7">
        <f t="shared" si="364"/>
        <v>0.18960940462646947</v>
      </c>
      <c r="M1562" s="7">
        <f t="shared" si="364"/>
        <v>3.4129692832764507</v>
      </c>
      <c r="N1562" s="7">
        <f t="shared" si="364"/>
        <v>0</v>
      </c>
      <c r="O1562" s="7">
        <f t="shared" si="364"/>
        <v>6.1433447098976108</v>
      </c>
      <c r="P1562" s="7">
        <f t="shared" si="364"/>
        <v>81.949184679560105</v>
      </c>
      <c r="Q1562" s="7">
        <f t="shared" si="364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8</v>
      </c>
      <c r="E1563" s="7">
        <f t="shared" ref="E1563:Q1563" si="365">E357/$Q357*100</f>
        <v>0</v>
      </c>
      <c r="F1563" s="7">
        <f t="shared" si="365"/>
        <v>8.9075630252100844</v>
      </c>
      <c r="G1563" s="7">
        <f t="shared" si="365"/>
        <v>0.16806722689075632</v>
      </c>
      <c r="H1563" s="7">
        <f t="shared" si="365"/>
        <v>0</v>
      </c>
      <c r="I1563" s="7">
        <f t="shared" si="365"/>
        <v>0.46218487394957986</v>
      </c>
      <c r="J1563" s="7">
        <f t="shared" si="365"/>
        <v>0.12605042016806722</v>
      </c>
      <c r="K1563" s="7">
        <f t="shared" si="365"/>
        <v>0</v>
      </c>
      <c r="L1563" s="7">
        <f t="shared" si="365"/>
        <v>0.16806722689075632</v>
      </c>
      <c r="M1563" s="7">
        <f t="shared" si="365"/>
        <v>3.1932773109243695</v>
      </c>
      <c r="N1563" s="7">
        <f t="shared" si="365"/>
        <v>0</v>
      </c>
      <c r="O1563" s="7">
        <f t="shared" si="365"/>
        <v>4.0336134453781511</v>
      </c>
      <c r="P1563" s="7">
        <f t="shared" si="365"/>
        <v>85.210084033613441</v>
      </c>
      <c r="Q1563" s="7">
        <f t="shared" si="365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66">E358/$Q358*100</f>
        <v>7.9681274900398405E-2</v>
      </c>
      <c r="F1564" s="7">
        <f t="shared" si="366"/>
        <v>9.6812749003984067</v>
      </c>
      <c r="G1564" s="7">
        <f t="shared" si="366"/>
        <v>5.97609561752988E-2</v>
      </c>
      <c r="H1564" s="7">
        <f t="shared" si="366"/>
        <v>0</v>
      </c>
      <c r="I1564" s="7">
        <f t="shared" si="366"/>
        <v>0.25896414342629481</v>
      </c>
      <c r="J1564" s="7">
        <f t="shared" si="366"/>
        <v>0.29880478087649404</v>
      </c>
      <c r="K1564" s="7">
        <f t="shared" si="366"/>
        <v>0.13944223107569723</v>
      </c>
      <c r="L1564" s="7">
        <f t="shared" si="366"/>
        <v>0.15936254980079681</v>
      </c>
      <c r="M1564" s="7">
        <f t="shared" si="366"/>
        <v>3.4063745019920324</v>
      </c>
      <c r="N1564" s="7">
        <f t="shared" si="366"/>
        <v>0</v>
      </c>
      <c r="O1564" s="7">
        <f t="shared" si="366"/>
        <v>5.1792828685258963</v>
      </c>
      <c r="P1564" s="7">
        <f t="shared" si="366"/>
        <v>83.346613545816723</v>
      </c>
      <c r="Q1564" s="7">
        <f t="shared" si="366"/>
        <v>100</v>
      </c>
      <c r="R1564"/>
    </row>
    <row r="1565" spans="1:18" ht="14.25" x14ac:dyDescent="0.45">
      <c r="A1565" s="6">
        <v>349</v>
      </c>
      <c r="B1565" s="4"/>
      <c r="C1565" s="4" t="s">
        <v>9</v>
      </c>
      <c r="D1565" s="4" t="s">
        <v>7</v>
      </c>
      <c r="E1565" s="7">
        <f t="shared" ref="E1565:Q1565" si="367">E359/$Q359*100</f>
        <v>0.51020408163265307</v>
      </c>
      <c r="F1565" s="7">
        <f t="shared" si="367"/>
        <v>11.73469387755102</v>
      </c>
      <c r="G1565" s="7">
        <f t="shared" si="367"/>
        <v>0</v>
      </c>
      <c r="H1565" s="7">
        <f t="shared" si="367"/>
        <v>0</v>
      </c>
      <c r="I1565" s="7">
        <f t="shared" si="367"/>
        <v>0.80174927113702621</v>
      </c>
      <c r="J1565" s="7">
        <f t="shared" si="367"/>
        <v>0</v>
      </c>
      <c r="K1565" s="7">
        <f t="shared" si="367"/>
        <v>0</v>
      </c>
      <c r="L1565" s="7">
        <f t="shared" si="367"/>
        <v>0</v>
      </c>
      <c r="M1565" s="7">
        <f t="shared" si="367"/>
        <v>9.8396501457725947</v>
      </c>
      <c r="N1565" s="7">
        <f t="shared" si="367"/>
        <v>0</v>
      </c>
      <c r="O1565" s="7">
        <f t="shared" si="367"/>
        <v>5.5393586005830908</v>
      </c>
      <c r="P1565" s="7">
        <f t="shared" si="367"/>
        <v>75.947521865889215</v>
      </c>
      <c r="Q1565" s="7">
        <f t="shared" si="367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8</v>
      </c>
      <c r="E1566" s="7">
        <f t="shared" ref="E1566:Q1566" si="368">E360/$Q360*100</f>
        <v>0.66061106523534263</v>
      </c>
      <c r="F1566" s="7">
        <f t="shared" si="368"/>
        <v>10.487200660611066</v>
      </c>
      <c r="G1566" s="7">
        <f t="shared" si="368"/>
        <v>0.33030553261767132</v>
      </c>
      <c r="H1566" s="7">
        <f t="shared" si="368"/>
        <v>0</v>
      </c>
      <c r="I1566" s="7">
        <f t="shared" si="368"/>
        <v>1.0734929810074318</v>
      </c>
      <c r="J1566" s="7">
        <f t="shared" si="368"/>
        <v>0.33030553261767132</v>
      </c>
      <c r="K1566" s="7">
        <f t="shared" si="368"/>
        <v>0</v>
      </c>
      <c r="L1566" s="7">
        <f t="shared" si="368"/>
        <v>0</v>
      </c>
      <c r="M1566" s="7">
        <f t="shared" si="368"/>
        <v>16.10239471511148</v>
      </c>
      <c r="N1566" s="7">
        <f t="shared" si="368"/>
        <v>0</v>
      </c>
      <c r="O1566" s="7">
        <f t="shared" si="368"/>
        <v>7.1841453344343513</v>
      </c>
      <c r="P1566" s="7">
        <f t="shared" si="368"/>
        <v>70.850536746490505</v>
      </c>
      <c r="Q1566" s="7">
        <f t="shared" si="368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69">E361/$Q361*100</f>
        <v>0.65814943863724351</v>
      </c>
      <c r="F1567" s="7">
        <f t="shared" si="369"/>
        <v>11.265969802555169</v>
      </c>
      <c r="G1567" s="7">
        <f t="shared" si="369"/>
        <v>0.15485869144405728</v>
      </c>
      <c r="H1567" s="7">
        <f t="shared" si="369"/>
        <v>0</v>
      </c>
      <c r="I1567" s="7">
        <f t="shared" si="369"/>
        <v>0.92915214866434381</v>
      </c>
      <c r="J1567" s="7">
        <f t="shared" si="369"/>
        <v>0.30971738288811457</v>
      </c>
      <c r="K1567" s="7">
        <f t="shared" si="369"/>
        <v>0.19357336430507163</v>
      </c>
      <c r="L1567" s="7">
        <f t="shared" si="369"/>
        <v>0</v>
      </c>
      <c r="M1567" s="7">
        <f t="shared" si="369"/>
        <v>12.698412698412698</v>
      </c>
      <c r="N1567" s="7">
        <f t="shared" si="369"/>
        <v>0</v>
      </c>
      <c r="O1567" s="7">
        <f t="shared" si="369"/>
        <v>6.1556329849012776</v>
      </c>
      <c r="P1567" s="7">
        <f t="shared" si="369"/>
        <v>73.596593108788227</v>
      </c>
      <c r="Q1567" s="7">
        <f t="shared" si="369"/>
        <v>100</v>
      </c>
      <c r="R1567"/>
    </row>
    <row r="1568" spans="1:18" ht="14.25" x14ac:dyDescent="0.45">
      <c r="A1568" s="6">
        <v>352</v>
      </c>
      <c r="B1568" s="4"/>
      <c r="C1568" s="4" t="s">
        <v>10</v>
      </c>
      <c r="D1568" s="4" t="s">
        <v>7</v>
      </c>
      <c r="E1568" s="7">
        <f t="shared" ref="E1568:Q1568" si="370">E362/$Q362*100</f>
        <v>7.0321811680572113</v>
      </c>
      <c r="F1568" s="7">
        <f t="shared" si="370"/>
        <v>9.6713774902094336</v>
      </c>
      <c r="G1568" s="7">
        <f t="shared" si="370"/>
        <v>2.043248765537204</v>
      </c>
      <c r="H1568" s="7">
        <f t="shared" si="370"/>
        <v>6.8108292184573468E-2</v>
      </c>
      <c r="I1568" s="7">
        <f t="shared" si="370"/>
        <v>4.7846075259662859</v>
      </c>
      <c r="J1568" s="7">
        <f t="shared" si="370"/>
        <v>3.2691980248595263</v>
      </c>
      <c r="K1568" s="7">
        <f t="shared" si="370"/>
        <v>0.66405584879959134</v>
      </c>
      <c r="L1568" s="7">
        <f t="shared" si="370"/>
        <v>1.157840967137749</v>
      </c>
      <c r="M1568" s="7">
        <f t="shared" si="370"/>
        <v>10.965435041716329</v>
      </c>
      <c r="N1568" s="7">
        <f t="shared" si="370"/>
        <v>0.68108292184573471</v>
      </c>
      <c r="O1568" s="7">
        <f t="shared" si="370"/>
        <v>8.2751575004256761</v>
      </c>
      <c r="P1568" s="7">
        <f t="shared" si="370"/>
        <v>64.736931721437088</v>
      </c>
      <c r="Q1568" s="7">
        <f t="shared" si="370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8</v>
      </c>
      <c r="E1569" s="7">
        <f t="shared" ref="E1569:Q1569" si="371">E363/$Q363*100</f>
        <v>11.075949367088606</v>
      </c>
      <c r="F1569" s="7">
        <f t="shared" si="371"/>
        <v>14.806795469686875</v>
      </c>
      <c r="G1569" s="7">
        <f t="shared" si="371"/>
        <v>2.9147235176548967</v>
      </c>
      <c r="H1569" s="7">
        <f t="shared" si="371"/>
        <v>0.16655562958027981</v>
      </c>
      <c r="I1569" s="7">
        <f t="shared" si="371"/>
        <v>3.847435043304464</v>
      </c>
      <c r="J1569" s="7">
        <f t="shared" si="371"/>
        <v>2.0652898067954695</v>
      </c>
      <c r="K1569" s="7">
        <f t="shared" si="371"/>
        <v>0.86608927381745504</v>
      </c>
      <c r="L1569" s="7">
        <f t="shared" si="371"/>
        <v>1.5323117921385743</v>
      </c>
      <c r="M1569" s="7">
        <f t="shared" si="371"/>
        <v>16.922051965356431</v>
      </c>
      <c r="N1569" s="7">
        <f t="shared" si="371"/>
        <v>0.58294470353097927</v>
      </c>
      <c r="O1569" s="7">
        <f t="shared" si="371"/>
        <v>11.259160559626915</v>
      </c>
      <c r="P1569" s="7">
        <f t="shared" si="371"/>
        <v>56.412391738840775</v>
      </c>
      <c r="Q1569" s="7">
        <f t="shared" si="371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72">E364/$Q364*100</f>
        <v>9.0993265993265986</v>
      </c>
      <c r="F1570" s="7">
        <f t="shared" si="372"/>
        <v>12.281144781144782</v>
      </c>
      <c r="G1570" s="7">
        <f t="shared" si="372"/>
        <v>2.4831649831649831</v>
      </c>
      <c r="H1570" s="7">
        <f t="shared" si="372"/>
        <v>0.15993265993265993</v>
      </c>
      <c r="I1570" s="7">
        <f t="shared" si="372"/>
        <v>4.3265993265993261</v>
      </c>
      <c r="J1570" s="7">
        <f t="shared" si="372"/>
        <v>2.65993265993266</v>
      </c>
      <c r="K1570" s="7">
        <f t="shared" si="372"/>
        <v>0.77441077441077444</v>
      </c>
      <c r="L1570" s="7">
        <f t="shared" si="372"/>
        <v>1.3552188552188551</v>
      </c>
      <c r="M1570" s="7">
        <f t="shared" si="372"/>
        <v>13.930976430976431</v>
      </c>
      <c r="N1570" s="7">
        <f t="shared" si="372"/>
        <v>0.61447811447811451</v>
      </c>
      <c r="O1570" s="7">
        <f t="shared" si="372"/>
        <v>9.7727272727272734</v>
      </c>
      <c r="P1570" s="7">
        <f t="shared" si="372"/>
        <v>60.521885521885523</v>
      </c>
      <c r="Q1570" s="7">
        <f t="shared" si="372"/>
        <v>100</v>
      </c>
      <c r="R1570"/>
    </row>
    <row r="1571" spans="1:18" ht="14.25" x14ac:dyDescent="0.45">
      <c r="A1571" s="6">
        <v>355</v>
      </c>
      <c r="B1571" s="4"/>
      <c r="C1571" s="4" t="s">
        <v>11</v>
      </c>
      <c r="D1571" s="4" t="s">
        <v>7</v>
      </c>
      <c r="E1571" s="7">
        <f t="shared" ref="E1571:Q1571" si="373">E365/$Q365*100</f>
        <v>22.923408845738944</v>
      </c>
      <c r="F1571" s="7">
        <f t="shared" si="373"/>
        <v>8.7378640776699026</v>
      </c>
      <c r="G1571" s="7">
        <f t="shared" si="373"/>
        <v>12.944983818770226</v>
      </c>
      <c r="H1571" s="7">
        <f t="shared" si="373"/>
        <v>3.0204962243797198</v>
      </c>
      <c r="I1571" s="7">
        <f t="shared" si="373"/>
        <v>15.803667745415318</v>
      </c>
      <c r="J1571" s="7">
        <f t="shared" si="373"/>
        <v>21.521035598705502</v>
      </c>
      <c r="K1571" s="7">
        <f t="shared" si="373"/>
        <v>3.505933117583603</v>
      </c>
      <c r="L1571" s="7">
        <f t="shared" si="373"/>
        <v>7.9288025889967635</v>
      </c>
      <c r="M1571" s="7">
        <f t="shared" si="373"/>
        <v>7.4433656957928811</v>
      </c>
      <c r="N1571" s="7">
        <f t="shared" si="373"/>
        <v>3.0204962243797198</v>
      </c>
      <c r="O1571" s="7">
        <f t="shared" si="373"/>
        <v>11.27292340884574</v>
      </c>
      <c r="P1571" s="7">
        <f t="shared" si="373"/>
        <v>35.436893203883493</v>
      </c>
      <c r="Q1571" s="7">
        <f t="shared" si="373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8</v>
      </c>
      <c r="E1572" s="7">
        <f t="shared" ref="E1572:Q1572" si="374">E366/$Q366*100</f>
        <v>40.807962529274008</v>
      </c>
      <c r="F1572" s="7">
        <f t="shared" si="374"/>
        <v>11.943793911007026</v>
      </c>
      <c r="G1572" s="7">
        <f t="shared" si="374"/>
        <v>9.8946135831381739</v>
      </c>
      <c r="H1572" s="7">
        <f t="shared" si="374"/>
        <v>4.0983606557377046</v>
      </c>
      <c r="I1572" s="7">
        <f t="shared" si="374"/>
        <v>12.353629976580796</v>
      </c>
      <c r="J1572" s="7">
        <f t="shared" si="374"/>
        <v>10.948477751756441</v>
      </c>
      <c r="K1572" s="7">
        <f t="shared" si="374"/>
        <v>3.8641686182669792</v>
      </c>
      <c r="L1572" s="7">
        <f t="shared" si="374"/>
        <v>6.7330210772833725</v>
      </c>
      <c r="M1572" s="7">
        <f t="shared" si="374"/>
        <v>9.6018735362997649</v>
      </c>
      <c r="N1572" s="7">
        <f t="shared" si="374"/>
        <v>3.0444964871194378</v>
      </c>
      <c r="O1572" s="7">
        <f t="shared" si="374"/>
        <v>13.290398126463701</v>
      </c>
      <c r="P1572" s="7">
        <f t="shared" si="374"/>
        <v>33.196721311475407</v>
      </c>
      <c r="Q1572" s="7">
        <f t="shared" si="374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75">E367/$Q367*100</f>
        <v>31.397306397306394</v>
      </c>
      <c r="F1573" s="7">
        <f t="shared" si="375"/>
        <v>10.353535353535353</v>
      </c>
      <c r="G1573" s="7">
        <f t="shared" si="375"/>
        <v>11.616161616161616</v>
      </c>
      <c r="H1573" s="7">
        <f t="shared" si="375"/>
        <v>3.6195286195286198</v>
      </c>
      <c r="I1573" s="7">
        <f t="shared" si="375"/>
        <v>14.14141414141414</v>
      </c>
      <c r="J1573" s="7">
        <f t="shared" si="375"/>
        <v>16.358024691358025</v>
      </c>
      <c r="K1573" s="7">
        <f t="shared" si="375"/>
        <v>3.6475869809203143</v>
      </c>
      <c r="L1573" s="7">
        <f t="shared" si="375"/>
        <v>7.2390572390572396</v>
      </c>
      <c r="M1573" s="7">
        <f t="shared" si="375"/>
        <v>8.4175084175084187</v>
      </c>
      <c r="N1573" s="7">
        <f t="shared" si="375"/>
        <v>2.9741863075196409</v>
      </c>
      <c r="O1573" s="7">
        <f t="shared" si="375"/>
        <v>12.401795735129069</v>
      </c>
      <c r="P1573" s="7">
        <f t="shared" si="375"/>
        <v>34.567901234567898</v>
      </c>
      <c r="Q1573" s="7">
        <f t="shared" si="375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7</v>
      </c>
      <c r="E1574" s="7">
        <f t="shared" ref="E1574:Q1574" si="376">E368/$Q368*100</f>
        <v>7.2578584206491188</v>
      </c>
      <c r="F1574" s="7">
        <f t="shared" si="376"/>
        <v>9.9497401822983225</v>
      </c>
      <c r="G1574" s="7">
        <f t="shared" si="376"/>
        <v>3.1178124201380015</v>
      </c>
      <c r="H1574" s="7">
        <f t="shared" si="376"/>
        <v>0.51963540335633351</v>
      </c>
      <c r="I1574" s="7">
        <f t="shared" si="376"/>
        <v>4.9748700911491612</v>
      </c>
      <c r="J1574" s="7">
        <f t="shared" si="376"/>
        <v>5.1282051282051277</v>
      </c>
      <c r="K1574" s="7">
        <f t="shared" si="376"/>
        <v>0.94556606184513159</v>
      </c>
      <c r="L1574" s="7">
        <f t="shared" si="376"/>
        <v>1.8996507368600393</v>
      </c>
      <c r="M1574" s="7">
        <f t="shared" si="376"/>
        <v>8.6208365278132728</v>
      </c>
      <c r="N1574" s="7">
        <f t="shared" si="376"/>
        <v>0.85186131697759604</v>
      </c>
      <c r="O1574" s="7">
        <f t="shared" si="376"/>
        <v>7.9478660874009703</v>
      </c>
      <c r="P1574" s="7">
        <f t="shared" si="376"/>
        <v>65.244058267314088</v>
      </c>
      <c r="Q1574" s="7">
        <f t="shared" si="376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8</v>
      </c>
      <c r="E1575" s="7">
        <f t="shared" ref="E1575:Q1575" si="377">E369/$Q369*100</f>
        <v>12.111828718039458</v>
      </c>
      <c r="F1575" s="7">
        <f t="shared" si="377"/>
        <v>12.748827744846499</v>
      </c>
      <c r="G1575" s="7">
        <f t="shared" si="377"/>
        <v>3.1407590905069451</v>
      </c>
      <c r="H1575" s="7">
        <f t="shared" si="377"/>
        <v>0.69892948774661601</v>
      </c>
      <c r="I1575" s="7">
        <f t="shared" si="377"/>
        <v>4.087410422011855</v>
      </c>
      <c r="J1575" s="7">
        <f t="shared" si="377"/>
        <v>2.8399539945147305</v>
      </c>
      <c r="K1575" s="7">
        <f t="shared" si="377"/>
        <v>1.0085817924444838</v>
      </c>
      <c r="L1575" s="7">
        <f t="shared" si="377"/>
        <v>1.8756082455985135</v>
      </c>
      <c r="M1575" s="7">
        <f t="shared" si="377"/>
        <v>12.801910997080421</v>
      </c>
      <c r="N1575" s="7">
        <f t="shared" si="377"/>
        <v>0.75201273998053608</v>
      </c>
      <c r="O1575" s="7">
        <f t="shared" si="377"/>
        <v>9.6080686543395561</v>
      </c>
      <c r="P1575" s="7">
        <f t="shared" si="377"/>
        <v>60.532601964080335</v>
      </c>
      <c r="Q1575" s="7">
        <f t="shared" si="377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78">E370/$Q370*100</f>
        <v>9.6536157652574008</v>
      </c>
      <c r="F1576" s="7">
        <f t="shared" si="378"/>
        <v>11.329108429551177</v>
      </c>
      <c r="G1576" s="7">
        <f t="shared" si="378"/>
        <v>3.1339526000520883</v>
      </c>
      <c r="H1576" s="7">
        <f t="shared" si="378"/>
        <v>0.63373556732355241</v>
      </c>
      <c r="I1576" s="7">
        <f t="shared" si="378"/>
        <v>4.5490059901033071</v>
      </c>
      <c r="J1576" s="7">
        <f t="shared" si="378"/>
        <v>4.0194461324767774</v>
      </c>
      <c r="K1576" s="7">
        <f t="shared" si="378"/>
        <v>0.97230662383887489</v>
      </c>
      <c r="L1576" s="7">
        <f t="shared" si="378"/>
        <v>1.8708221199756923</v>
      </c>
      <c r="M1576" s="7">
        <f t="shared" si="378"/>
        <v>10.65630697109124</v>
      </c>
      <c r="N1576" s="7">
        <f t="shared" si="378"/>
        <v>0.79868044101050439</v>
      </c>
      <c r="O1576" s="7">
        <f t="shared" si="378"/>
        <v>8.7637815782620017</v>
      </c>
      <c r="P1576" s="7">
        <f t="shared" si="378"/>
        <v>62.956853893567157</v>
      </c>
      <c r="Q1576" s="7">
        <f t="shared" si="378"/>
        <v>100</v>
      </c>
      <c r="R1576"/>
    </row>
    <row r="1577" spans="1:18" ht="14.25" x14ac:dyDescent="0.45">
      <c r="A1577" s="6">
        <v>361</v>
      </c>
      <c r="B1577" s="4" t="s">
        <v>35</v>
      </c>
      <c r="C1577" s="4" t="s">
        <v>6</v>
      </c>
      <c r="D1577" s="4" t="s">
        <v>7</v>
      </c>
      <c r="E1577" s="7">
        <f t="shared" ref="E1577:Q1577" si="379">E371/$Q371*100</f>
        <v>0.1598044745252867</v>
      </c>
      <c r="F1577" s="7">
        <f t="shared" si="379"/>
        <v>10.706899793194209</v>
      </c>
      <c r="G1577" s="7">
        <f t="shared" si="379"/>
        <v>7.5202105658958449E-2</v>
      </c>
      <c r="H1577" s="7">
        <f t="shared" si="379"/>
        <v>0</v>
      </c>
      <c r="I1577" s="7">
        <f t="shared" si="379"/>
        <v>0.21620605376950555</v>
      </c>
      <c r="J1577" s="7">
        <f t="shared" si="379"/>
        <v>0.30080842263583379</v>
      </c>
      <c r="K1577" s="7">
        <f t="shared" si="379"/>
        <v>0.18800526414739613</v>
      </c>
      <c r="L1577" s="7">
        <f t="shared" si="379"/>
        <v>0.13160368490317728</v>
      </c>
      <c r="M1577" s="7">
        <f t="shared" si="379"/>
        <v>3.5626997555931563</v>
      </c>
      <c r="N1577" s="7">
        <f t="shared" si="379"/>
        <v>2.8200789622109423E-2</v>
      </c>
      <c r="O1577" s="7">
        <f t="shared" si="379"/>
        <v>6.382778717804098</v>
      </c>
      <c r="P1577" s="7">
        <f t="shared" si="379"/>
        <v>81.321677006956193</v>
      </c>
      <c r="Q1577" s="7">
        <f t="shared" si="379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8</v>
      </c>
      <c r="E1578" s="7">
        <f t="shared" ref="E1578:Q1578" si="380">E372/$Q372*100</f>
        <v>0.14029461869926846</v>
      </c>
      <c r="F1578" s="7">
        <f t="shared" si="380"/>
        <v>7.1650465978554969</v>
      </c>
      <c r="G1578" s="7">
        <f t="shared" si="380"/>
        <v>0.2004208838560978</v>
      </c>
      <c r="H1578" s="7">
        <f t="shared" si="380"/>
        <v>0</v>
      </c>
      <c r="I1578" s="7">
        <f t="shared" si="380"/>
        <v>0.22046297224170758</v>
      </c>
      <c r="J1578" s="7">
        <f t="shared" si="380"/>
        <v>0.25052610482012228</v>
      </c>
      <c r="K1578" s="7">
        <f t="shared" si="380"/>
        <v>0.18037879547048802</v>
      </c>
      <c r="L1578" s="7">
        <f t="shared" si="380"/>
        <v>0.21044192804890272</v>
      </c>
      <c r="M1578" s="7">
        <f t="shared" si="380"/>
        <v>3.256839362661589</v>
      </c>
      <c r="N1578" s="7">
        <f t="shared" si="380"/>
        <v>7.0147309349634229E-2</v>
      </c>
      <c r="O1578" s="7">
        <f t="shared" si="380"/>
        <v>4.7098907706182986</v>
      </c>
      <c r="P1578" s="7">
        <f t="shared" si="380"/>
        <v>85.669906804289013</v>
      </c>
      <c r="Q1578" s="7">
        <f t="shared" si="380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81">E373/$Q373*100</f>
        <v>0.14062651537193288</v>
      </c>
      <c r="F1579" s="7">
        <f t="shared" si="381"/>
        <v>9.0049461739889445</v>
      </c>
      <c r="G1579" s="7">
        <f t="shared" si="381"/>
        <v>0.1115313742604985</v>
      </c>
      <c r="H1579" s="7">
        <f t="shared" si="381"/>
        <v>1.4547570555717195E-2</v>
      </c>
      <c r="I1579" s="7">
        <f t="shared" si="381"/>
        <v>0.2085151779652798</v>
      </c>
      <c r="J1579" s="7">
        <f t="shared" si="381"/>
        <v>0.25700707981767046</v>
      </c>
      <c r="K1579" s="7">
        <f t="shared" si="381"/>
        <v>0.19396760740956262</v>
      </c>
      <c r="L1579" s="7">
        <f t="shared" si="381"/>
        <v>0.18426922703908447</v>
      </c>
      <c r="M1579" s="7">
        <f t="shared" si="381"/>
        <v>3.42352827077878</v>
      </c>
      <c r="N1579" s="7">
        <f t="shared" si="381"/>
        <v>5.3341092037629718E-2</v>
      </c>
      <c r="O1579" s="7">
        <f t="shared" si="381"/>
        <v>5.5620211424692076</v>
      </c>
      <c r="P1579" s="7">
        <f t="shared" si="381"/>
        <v>83.401221995926676</v>
      </c>
      <c r="Q1579" s="7">
        <f t="shared" si="381"/>
        <v>100</v>
      </c>
      <c r="R1579"/>
    </row>
    <row r="1580" spans="1:18" ht="14.25" x14ac:dyDescent="0.45">
      <c r="A1580" s="6">
        <v>364</v>
      </c>
      <c r="B1580" s="4"/>
      <c r="C1580" s="4" t="s">
        <v>9</v>
      </c>
      <c r="D1580" s="4" t="s">
        <v>7</v>
      </c>
      <c r="E1580" s="7">
        <f t="shared" ref="E1580:Q1580" si="382">E374/$Q374*100</f>
        <v>0.43249922767995058</v>
      </c>
      <c r="F1580" s="7">
        <f t="shared" si="382"/>
        <v>10.889712696941613</v>
      </c>
      <c r="G1580" s="7">
        <f t="shared" si="382"/>
        <v>0.29348161878282358</v>
      </c>
      <c r="H1580" s="7">
        <f t="shared" si="382"/>
        <v>0</v>
      </c>
      <c r="I1580" s="7">
        <f t="shared" si="382"/>
        <v>0.58696323756564717</v>
      </c>
      <c r="J1580" s="7">
        <f t="shared" si="382"/>
        <v>0.30892801977139328</v>
      </c>
      <c r="K1580" s="7">
        <f t="shared" si="382"/>
        <v>0.23169601482854493</v>
      </c>
      <c r="L1580" s="7">
        <f t="shared" si="382"/>
        <v>0.13901760889712697</v>
      </c>
      <c r="M1580" s="7">
        <f t="shared" si="382"/>
        <v>12.048192771084338</v>
      </c>
      <c r="N1580" s="7">
        <f t="shared" si="382"/>
        <v>0.13901760889712697</v>
      </c>
      <c r="O1580" s="7">
        <f t="shared" si="382"/>
        <v>5.9468643805993207</v>
      </c>
      <c r="P1580" s="7">
        <f t="shared" si="382"/>
        <v>74.142724745134387</v>
      </c>
      <c r="Q1580" s="7">
        <f t="shared" si="382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8</v>
      </c>
      <c r="E1581" s="7">
        <f t="shared" ref="E1581:Q1581" si="383">E375/$Q375*100</f>
        <v>0.96153846153846156</v>
      </c>
      <c r="F1581" s="7">
        <f t="shared" si="383"/>
        <v>12.667887667887667</v>
      </c>
      <c r="G1581" s="7">
        <f t="shared" si="383"/>
        <v>0.24420024420024419</v>
      </c>
      <c r="H1581" s="7">
        <f t="shared" si="383"/>
        <v>0</v>
      </c>
      <c r="I1581" s="7">
        <f t="shared" si="383"/>
        <v>0.67155067155067161</v>
      </c>
      <c r="J1581" s="7">
        <f t="shared" si="383"/>
        <v>0.27472527472527475</v>
      </c>
      <c r="K1581" s="7">
        <f t="shared" si="383"/>
        <v>0.27472527472527475</v>
      </c>
      <c r="L1581" s="7">
        <f t="shared" si="383"/>
        <v>0.22893772893772896</v>
      </c>
      <c r="M1581" s="7">
        <f t="shared" si="383"/>
        <v>22.924297924297925</v>
      </c>
      <c r="N1581" s="7">
        <f t="shared" si="383"/>
        <v>0.1221001221001221</v>
      </c>
      <c r="O1581" s="7">
        <f t="shared" si="383"/>
        <v>8.104395604395604</v>
      </c>
      <c r="P1581" s="7">
        <f t="shared" si="383"/>
        <v>64.362026862026866</v>
      </c>
      <c r="Q1581" s="7">
        <f t="shared" si="383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84">E376/$Q376*100</f>
        <v>0.75245700245700242</v>
      </c>
      <c r="F1582" s="7">
        <f t="shared" si="384"/>
        <v>11.778255528255528</v>
      </c>
      <c r="G1582" s="7">
        <f t="shared" si="384"/>
        <v>0.26105651105651106</v>
      </c>
      <c r="H1582" s="7">
        <f t="shared" si="384"/>
        <v>0</v>
      </c>
      <c r="I1582" s="7">
        <f t="shared" si="384"/>
        <v>0.61425061425061422</v>
      </c>
      <c r="J1582" s="7">
        <f t="shared" si="384"/>
        <v>0.29176904176904173</v>
      </c>
      <c r="K1582" s="7">
        <f t="shared" si="384"/>
        <v>0.23034398034398035</v>
      </c>
      <c r="L1582" s="7">
        <f t="shared" si="384"/>
        <v>0.21498771498771499</v>
      </c>
      <c r="M1582" s="7">
        <f t="shared" si="384"/>
        <v>17.521498771498774</v>
      </c>
      <c r="N1582" s="7">
        <f t="shared" si="384"/>
        <v>0.11517199017199017</v>
      </c>
      <c r="O1582" s="7">
        <f t="shared" si="384"/>
        <v>7.0562039312039317</v>
      </c>
      <c r="P1582" s="7">
        <f t="shared" si="384"/>
        <v>69.272113022113018</v>
      </c>
      <c r="Q1582" s="7">
        <f t="shared" si="384"/>
        <v>100</v>
      </c>
      <c r="R1582"/>
    </row>
    <row r="1583" spans="1:18" ht="14.25" x14ac:dyDescent="0.45">
      <c r="A1583" s="6">
        <v>367</v>
      </c>
      <c r="B1583" s="4"/>
      <c r="C1583" s="4" t="s">
        <v>10</v>
      </c>
      <c r="D1583" s="4" t="s">
        <v>7</v>
      </c>
      <c r="E1583" s="7">
        <f t="shared" ref="E1583:Q1583" si="385">E377/$Q377*100</f>
        <v>8.0907012195121943</v>
      </c>
      <c r="F1583" s="7">
        <f t="shared" si="385"/>
        <v>10.251524390243901</v>
      </c>
      <c r="G1583" s="7">
        <f t="shared" si="385"/>
        <v>2.2294207317073171</v>
      </c>
      <c r="H1583" s="7">
        <f t="shared" si="385"/>
        <v>0.1600609756097561</v>
      </c>
      <c r="I1583" s="7">
        <f t="shared" si="385"/>
        <v>5.0838414634146334</v>
      </c>
      <c r="J1583" s="7">
        <f t="shared" si="385"/>
        <v>3.6585365853658534</v>
      </c>
      <c r="K1583" s="7">
        <f t="shared" si="385"/>
        <v>0.74695121951219512</v>
      </c>
      <c r="L1583" s="7">
        <f t="shared" si="385"/>
        <v>1.4519817073170733</v>
      </c>
      <c r="M1583" s="7">
        <f t="shared" si="385"/>
        <v>14.054878048780489</v>
      </c>
      <c r="N1583" s="7">
        <f t="shared" si="385"/>
        <v>0.69359756097560976</v>
      </c>
      <c r="O1583" s="7">
        <f t="shared" si="385"/>
        <v>9.0663109756097562</v>
      </c>
      <c r="P1583" s="7">
        <f t="shared" si="385"/>
        <v>61.798780487804883</v>
      </c>
      <c r="Q1583" s="7">
        <f t="shared" si="385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8</v>
      </c>
      <c r="E1584" s="7">
        <f t="shared" ref="E1584:Q1584" si="386">E378/$Q378*100</f>
        <v>12.297390109890109</v>
      </c>
      <c r="F1584" s="7">
        <f t="shared" si="386"/>
        <v>14.323489010989011</v>
      </c>
      <c r="G1584" s="7">
        <f t="shared" si="386"/>
        <v>3.0082417582417582</v>
      </c>
      <c r="H1584" s="7">
        <f t="shared" si="386"/>
        <v>0.10302197802197803</v>
      </c>
      <c r="I1584" s="7">
        <f t="shared" si="386"/>
        <v>4.4436813186813184</v>
      </c>
      <c r="J1584" s="7">
        <f t="shared" si="386"/>
        <v>1.8269230769230771</v>
      </c>
      <c r="K1584" s="7">
        <f t="shared" si="386"/>
        <v>0.77953296703296704</v>
      </c>
      <c r="L1584" s="7">
        <f t="shared" si="386"/>
        <v>1.6758241758241759</v>
      </c>
      <c r="M1584" s="7">
        <f t="shared" si="386"/>
        <v>21.445741758241756</v>
      </c>
      <c r="N1584" s="7">
        <f t="shared" si="386"/>
        <v>0.70054945054945061</v>
      </c>
      <c r="O1584" s="7">
        <f t="shared" si="386"/>
        <v>12.458791208791208</v>
      </c>
      <c r="P1584" s="7">
        <f t="shared" si="386"/>
        <v>53.602335164835168</v>
      </c>
      <c r="Q1584" s="7">
        <f t="shared" si="386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87">E379/$Q379*100</f>
        <v>10.298925313826425</v>
      </c>
      <c r="F1585" s="7">
        <f t="shared" si="387"/>
        <v>12.383274631987717</v>
      </c>
      <c r="G1585" s="7">
        <f t="shared" si="387"/>
        <v>2.6496884313194258</v>
      </c>
      <c r="H1585" s="7">
        <f t="shared" si="387"/>
        <v>0.12101508173033505</v>
      </c>
      <c r="I1585" s="7">
        <f t="shared" si="387"/>
        <v>4.7448749209789582</v>
      </c>
      <c r="J1585" s="7">
        <f t="shared" si="387"/>
        <v>2.6966495078117947</v>
      </c>
      <c r="K1585" s="7">
        <f t="shared" si="387"/>
        <v>0.75860200487672724</v>
      </c>
      <c r="L1585" s="7">
        <f t="shared" si="387"/>
        <v>1.5533279147475842</v>
      </c>
      <c r="M1585" s="7">
        <f t="shared" si="387"/>
        <v>17.942743610584305</v>
      </c>
      <c r="N1585" s="7">
        <f t="shared" si="387"/>
        <v>0.70802853788494535</v>
      </c>
      <c r="O1585" s="7">
        <f t="shared" si="387"/>
        <v>10.855233450736025</v>
      </c>
      <c r="P1585" s="7">
        <f t="shared" si="387"/>
        <v>57.48577621240856</v>
      </c>
      <c r="Q1585" s="7">
        <f t="shared" si="387"/>
        <v>100</v>
      </c>
      <c r="R1585"/>
    </row>
    <row r="1586" spans="1:18" ht="14.25" x14ac:dyDescent="0.45">
      <c r="A1586" s="6">
        <v>370</v>
      </c>
      <c r="B1586" s="4"/>
      <c r="C1586" s="4" t="s">
        <v>11</v>
      </c>
      <c r="D1586" s="4" t="s">
        <v>7</v>
      </c>
      <c r="E1586" s="7">
        <f t="shared" ref="E1586:Q1586" si="388">E380/$Q380*100</f>
        <v>30.006775723550476</v>
      </c>
      <c r="F1586" s="7">
        <f t="shared" si="388"/>
        <v>9.2149840286516316</v>
      </c>
      <c r="G1586" s="7">
        <f t="shared" si="388"/>
        <v>14.132223405285064</v>
      </c>
      <c r="H1586" s="7">
        <f t="shared" si="388"/>
        <v>3.6104926918981706</v>
      </c>
      <c r="I1586" s="7">
        <f t="shared" si="388"/>
        <v>17.655599651534217</v>
      </c>
      <c r="J1586" s="7">
        <f t="shared" si="388"/>
        <v>22.950343625980061</v>
      </c>
      <c r="K1586" s="7">
        <f t="shared" si="388"/>
        <v>4.239667021585519</v>
      </c>
      <c r="L1586" s="7">
        <f t="shared" si="388"/>
        <v>7.7727228729067859</v>
      </c>
      <c r="M1586" s="7">
        <f t="shared" si="388"/>
        <v>9.1472267931468405</v>
      </c>
      <c r="N1586" s="7">
        <f t="shared" si="388"/>
        <v>5.1108314780756947</v>
      </c>
      <c r="O1586" s="7">
        <f t="shared" si="388"/>
        <v>12.264059626367244</v>
      </c>
      <c r="P1586" s="7">
        <f t="shared" si="388"/>
        <v>28.758106669247894</v>
      </c>
      <c r="Q1586" s="7">
        <f t="shared" si="388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8</v>
      </c>
      <c r="E1587" s="7">
        <f t="shared" ref="E1587:Q1587" si="389">E381/$Q381*100</f>
        <v>44.981759565623143</v>
      </c>
      <c r="F1587" s="7">
        <f t="shared" si="389"/>
        <v>14.142699584287774</v>
      </c>
      <c r="G1587" s="7">
        <f t="shared" si="389"/>
        <v>10.783066089759904</v>
      </c>
      <c r="H1587" s="7">
        <f t="shared" si="389"/>
        <v>4.140154407397981</v>
      </c>
      <c r="I1587" s="7">
        <f t="shared" si="389"/>
        <v>12.479850682955798</v>
      </c>
      <c r="J1587" s="7">
        <f t="shared" si="389"/>
        <v>14.54144396368881</v>
      </c>
      <c r="K1587" s="7">
        <f t="shared" si="389"/>
        <v>3.5377958768134383</v>
      </c>
      <c r="L1587" s="7">
        <f t="shared" si="389"/>
        <v>7.1010435225248152</v>
      </c>
      <c r="M1587" s="7">
        <f t="shared" si="389"/>
        <v>12.106558072452703</v>
      </c>
      <c r="N1587" s="7">
        <f t="shared" si="389"/>
        <v>3.614151183507254</v>
      </c>
      <c r="O1587" s="7">
        <f t="shared" si="389"/>
        <v>15.228641723933148</v>
      </c>
      <c r="P1587" s="7">
        <f t="shared" si="389"/>
        <v>26.902519725120893</v>
      </c>
      <c r="Q1587" s="7">
        <f t="shared" si="389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90">E382/$Q382*100</f>
        <v>38.006962969661345</v>
      </c>
      <c r="F1588" s="7">
        <f t="shared" si="390"/>
        <v>11.846091242031017</v>
      </c>
      <c r="G1588" s="7">
        <f t="shared" si="390"/>
        <v>12.357010444454492</v>
      </c>
      <c r="H1588" s="7">
        <f t="shared" si="390"/>
        <v>3.8974544468056247</v>
      </c>
      <c r="I1588" s="7">
        <f t="shared" si="390"/>
        <v>14.898042229958856</v>
      </c>
      <c r="J1588" s="7">
        <f t="shared" si="390"/>
        <v>18.460912420310169</v>
      </c>
      <c r="K1588" s="7">
        <f t="shared" si="390"/>
        <v>3.8658045847085951</v>
      </c>
      <c r="L1588" s="7">
        <f t="shared" si="390"/>
        <v>7.4196319573179004</v>
      </c>
      <c r="M1588" s="7">
        <f t="shared" si="390"/>
        <v>10.738346068634987</v>
      </c>
      <c r="N1588" s="7">
        <f t="shared" si="390"/>
        <v>4.3089026540670075</v>
      </c>
      <c r="O1588" s="7">
        <f t="shared" si="390"/>
        <v>13.849075371885879</v>
      </c>
      <c r="P1588" s="7">
        <f t="shared" si="390"/>
        <v>27.756929059094816</v>
      </c>
      <c r="Q1588" s="7">
        <f t="shared" si="390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7</v>
      </c>
      <c r="E1589" s="7">
        <f t="shared" ref="E1589:Q1589" si="391">E383/$Q383*100</f>
        <v>9.8213454050932381</v>
      </c>
      <c r="F1589" s="7">
        <f t="shared" si="391"/>
        <v>10.218148624229215</v>
      </c>
      <c r="G1589" s="7">
        <f t="shared" si="391"/>
        <v>3.8730229698764878</v>
      </c>
      <c r="H1589" s="7">
        <f t="shared" si="391"/>
        <v>0.77497717915758491</v>
      </c>
      <c r="I1589" s="7">
        <f t="shared" si="391"/>
        <v>6.0004843607369729</v>
      </c>
      <c r="J1589" s="7">
        <f t="shared" si="391"/>
        <v>6.3004154324782498</v>
      </c>
      <c r="K1589" s="7">
        <f t="shared" si="391"/>
        <v>1.2444345088395834</v>
      </c>
      <c r="L1589" s="7">
        <f t="shared" si="391"/>
        <v>2.2504145010152947</v>
      </c>
      <c r="M1589" s="7">
        <f t="shared" si="391"/>
        <v>10.799381508597403</v>
      </c>
      <c r="N1589" s="7">
        <f t="shared" si="391"/>
        <v>1.3562100635257737</v>
      </c>
      <c r="O1589" s="7">
        <f t="shared" si="391"/>
        <v>8.7669293392201801</v>
      </c>
      <c r="P1589" s="7">
        <f t="shared" si="391"/>
        <v>60.798450045641687</v>
      </c>
      <c r="Q1589" s="7">
        <f t="shared" si="391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8</v>
      </c>
      <c r="E1590" s="7">
        <f t="shared" ref="E1590:Q1590" si="392">E384/$Q384*100</f>
        <v>15.601824449009435</v>
      </c>
      <c r="F1590" s="7">
        <f t="shared" si="392"/>
        <v>12.854705616099718</v>
      </c>
      <c r="G1590" s="7">
        <f t="shared" si="392"/>
        <v>3.7916507085407893</v>
      </c>
      <c r="H1590" s="7">
        <f t="shared" si="392"/>
        <v>0.90874273179903198</v>
      </c>
      <c r="I1590" s="7">
        <f t="shared" si="392"/>
        <v>4.9162633613035762</v>
      </c>
      <c r="J1590" s="7">
        <f t="shared" si="392"/>
        <v>3.9883708784513074</v>
      </c>
      <c r="K1590" s="7">
        <f t="shared" si="392"/>
        <v>1.1820619059224957</v>
      </c>
      <c r="L1590" s="7">
        <f t="shared" si="392"/>
        <v>2.3676055847637616</v>
      </c>
      <c r="M1590" s="7">
        <f t="shared" si="392"/>
        <v>16.541903137077398</v>
      </c>
      <c r="N1590" s="7">
        <f t="shared" si="392"/>
        <v>1.1141673340064762</v>
      </c>
      <c r="O1590" s="7">
        <f t="shared" si="392"/>
        <v>11.190418160927544</v>
      </c>
      <c r="P1590" s="7">
        <f t="shared" si="392"/>
        <v>54.916263361303578</v>
      </c>
      <c r="Q1590" s="7">
        <f t="shared" si="392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93">E385/$Q385*100</f>
        <v>12.806760198342349</v>
      </c>
      <c r="F1591" s="7">
        <f t="shared" si="393"/>
        <v>11.577469605205138</v>
      </c>
      <c r="G1591" s="7">
        <f t="shared" si="393"/>
        <v>3.8300591247378981</v>
      </c>
      <c r="H1591" s="7">
        <f t="shared" si="393"/>
        <v>0.8468246326076978</v>
      </c>
      <c r="I1591" s="7">
        <f t="shared" si="393"/>
        <v>5.440015838590365</v>
      </c>
      <c r="J1591" s="7">
        <f t="shared" si="393"/>
        <v>5.1007460336030093</v>
      </c>
      <c r="K1591" s="7">
        <f t="shared" si="393"/>
        <v>1.2112921949946456</v>
      </c>
      <c r="L1591" s="7">
        <f t="shared" si="393"/>
        <v>2.313694081226771</v>
      </c>
      <c r="M1591" s="7">
        <f t="shared" si="393"/>
        <v>13.764274979526823</v>
      </c>
      <c r="N1591" s="7">
        <f t="shared" si="393"/>
        <v>1.2283906732300824</v>
      </c>
      <c r="O1591" s="7">
        <f t="shared" si="393"/>
        <v>10.020608165873238</v>
      </c>
      <c r="P1591" s="7">
        <f t="shared" si="393"/>
        <v>57.757759559399211</v>
      </c>
      <c r="Q1591" s="7">
        <f t="shared" si="393"/>
        <v>100</v>
      </c>
      <c r="R1591"/>
    </row>
    <row r="1592" spans="1:18" ht="14.25" x14ac:dyDescent="0.45">
      <c r="A1592" s="6">
        <v>376</v>
      </c>
      <c r="B1592" s="4" t="s">
        <v>36</v>
      </c>
      <c r="C1592" s="4" t="s">
        <v>6</v>
      </c>
      <c r="D1592" s="4" t="s">
        <v>7</v>
      </c>
      <c r="E1592" s="7">
        <f t="shared" ref="E1592:Q1592" si="394">E386/$Q386*100</f>
        <v>5.4474708171206226E-2</v>
      </c>
      <c r="F1592" s="7">
        <f t="shared" si="394"/>
        <v>7.1984435797665363</v>
      </c>
      <c r="G1592" s="7">
        <f t="shared" si="394"/>
        <v>5.4474708171206226E-2</v>
      </c>
      <c r="H1592" s="7">
        <f t="shared" si="394"/>
        <v>0</v>
      </c>
      <c r="I1592" s="7">
        <f t="shared" si="394"/>
        <v>0.1556420233463035</v>
      </c>
      <c r="J1592" s="7">
        <f t="shared" si="394"/>
        <v>0.10116731517509728</v>
      </c>
      <c r="K1592" s="7">
        <f t="shared" si="394"/>
        <v>0.14785992217898833</v>
      </c>
      <c r="L1592" s="7">
        <f t="shared" si="394"/>
        <v>7.7821011673151752E-2</v>
      </c>
      <c r="M1592" s="7">
        <f t="shared" si="394"/>
        <v>1.1050583657587547</v>
      </c>
      <c r="N1592" s="7">
        <f t="shared" si="394"/>
        <v>0</v>
      </c>
      <c r="O1592" s="7">
        <f t="shared" si="394"/>
        <v>3.6887159533073928</v>
      </c>
      <c r="P1592" s="7">
        <f t="shared" si="394"/>
        <v>88.622568093385212</v>
      </c>
      <c r="Q1592" s="7">
        <f t="shared" si="394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8</v>
      </c>
      <c r="E1593" s="7">
        <f t="shared" ref="E1593:Q1593" si="395">E387/$Q387*100</f>
        <v>9.7727827999022729E-2</v>
      </c>
      <c r="F1593" s="7">
        <f t="shared" si="395"/>
        <v>4.6990797296196751</v>
      </c>
      <c r="G1593" s="7">
        <f t="shared" si="395"/>
        <v>9.7727827999022729E-2</v>
      </c>
      <c r="H1593" s="7">
        <f t="shared" si="395"/>
        <v>0</v>
      </c>
      <c r="I1593" s="7">
        <f t="shared" si="395"/>
        <v>8.9583842332437491E-2</v>
      </c>
      <c r="J1593" s="7">
        <f t="shared" si="395"/>
        <v>0.1221597849987784</v>
      </c>
      <c r="K1593" s="7">
        <f t="shared" si="395"/>
        <v>0.13030377066536364</v>
      </c>
      <c r="L1593" s="7">
        <f t="shared" si="395"/>
        <v>6.5151885332681819E-2</v>
      </c>
      <c r="M1593" s="7">
        <f t="shared" si="395"/>
        <v>0.97727827999022721</v>
      </c>
      <c r="N1593" s="7">
        <f t="shared" si="395"/>
        <v>3.257594266634091E-2</v>
      </c>
      <c r="O1593" s="7">
        <f t="shared" si="395"/>
        <v>2.1988761299780113</v>
      </c>
      <c r="P1593" s="7">
        <f t="shared" si="395"/>
        <v>92.141053831745253</v>
      </c>
      <c r="Q1593" s="7">
        <f t="shared" si="395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96">E388/$Q388*100</f>
        <v>6.7653613498885712E-2</v>
      </c>
      <c r="F1594" s="7">
        <f t="shared" si="396"/>
        <v>5.9972938554600441</v>
      </c>
      <c r="G1594" s="7">
        <f t="shared" si="396"/>
        <v>6.7653613498885712E-2</v>
      </c>
      <c r="H1594" s="7">
        <f t="shared" si="396"/>
        <v>1.9898121617319325E-2</v>
      </c>
      <c r="I1594" s="7">
        <f t="shared" si="396"/>
        <v>0.12336835402737981</v>
      </c>
      <c r="J1594" s="7">
        <f t="shared" si="396"/>
        <v>0.11540910538045208</v>
      </c>
      <c r="K1594" s="7">
        <f t="shared" si="396"/>
        <v>0.13132760267430754</v>
      </c>
      <c r="L1594" s="7">
        <f t="shared" si="396"/>
        <v>7.1633237822349566E-2</v>
      </c>
      <c r="M1594" s="7">
        <f t="shared" si="396"/>
        <v>1.0347023241006048</v>
      </c>
      <c r="N1594" s="7">
        <f t="shared" si="396"/>
        <v>3.5816618911174783E-2</v>
      </c>
      <c r="O1594" s="7">
        <f t="shared" si="396"/>
        <v>2.9568608723336514</v>
      </c>
      <c r="P1594" s="7">
        <f t="shared" si="396"/>
        <v>90.345431391276662</v>
      </c>
      <c r="Q1594" s="7">
        <f t="shared" si="396"/>
        <v>100</v>
      </c>
      <c r="R1594"/>
    </row>
    <row r="1595" spans="1:18" ht="14.25" x14ac:dyDescent="0.45">
      <c r="A1595" s="6">
        <v>379</v>
      </c>
      <c r="B1595" s="4"/>
      <c r="C1595" s="4" t="s">
        <v>9</v>
      </c>
      <c r="D1595" s="4" t="s">
        <v>7</v>
      </c>
      <c r="E1595" s="7">
        <f t="shared" ref="E1595:Q1595" si="397">E389/$Q389*100</f>
        <v>0.13486876231974271</v>
      </c>
      <c r="F1595" s="7">
        <f t="shared" si="397"/>
        <v>7.8950098557941688</v>
      </c>
      <c r="G1595" s="7">
        <f t="shared" si="397"/>
        <v>0.17636684303350969</v>
      </c>
      <c r="H1595" s="7">
        <f t="shared" si="397"/>
        <v>0</v>
      </c>
      <c r="I1595" s="7">
        <f t="shared" si="397"/>
        <v>0.40460628695922812</v>
      </c>
      <c r="J1595" s="7">
        <f t="shared" si="397"/>
        <v>0.29048656499636893</v>
      </c>
      <c r="K1595" s="7">
        <f t="shared" si="397"/>
        <v>0.17636684303350969</v>
      </c>
      <c r="L1595" s="7">
        <f t="shared" si="397"/>
        <v>0</v>
      </c>
      <c r="M1595" s="7">
        <f t="shared" si="397"/>
        <v>3.5273368606701938</v>
      </c>
      <c r="N1595" s="7">
        <f t="shared" si="397"/>
        <v>0</v>
      </c>
      <c r="O1595" s="7">
        <f t="shared" si="397"/>
        <v>3.236850295673825</v>
      </c>
      <c r="P1595" s="7">
        <f t="shared" si="397"/>
        <v>85.973648718746759</v>
      </c>
      <c r="Q1595" s="7">
        <f t="shared" si="397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8</v>
      </c>
      <c r="E1596" s="7">
        <f t="shared" ref="E1596:Q1596" si="398">E390/$Q390*100</f>
        <v>0.39378937893789379</v>
      </c>
      <c r="F1596" s="7">
        <f t="shared" si="398"/>
        <v>7.8532853285328539</v>
      </c>
      <c r="G1596" s="7">
        <f t="shared" si="398"/>
        <v>0.18001800180018002</v>
      </c>
      <c r="H1596" s="7">
        <f t="shared" si="398"/>
        <v>0</v>
      </c>
      <c r="I1596" s="7">
        <f t="shared" si="398"/>
        <v>0.32628262826282628</v>
      </c>
      <c r="J1596" s="7">
        <f t="shared" si="398"/>
        <v>0.23627362736273627</v>
      </c>
      <c r="K1596" s="7">
        <f t="shared" si="398"/>
        <v>9.0009000900090008E-2</v>
      </c>
      <c r="L1596" s="7">
        <f t="shared" si="398"/>
        <v>0.10126012601260126</v>
      </c>
      <c r="M1596" s="7">
        <f t="shared" si="398"/>
        <v>7.583258325832583</v>
      </c>
      <c r="N1596" s="7">
        <f t="shared" si="398"/>
        <v>0</v>
      </c>
      <c r="O1596" s="7">
        <f t="shared" si="398"/>
        <v>3.8366336633663365</v>
      </c>
      <c r="P1596" s="7">
        <f t="shared" si="398"/>
        <v>83.17956795679568</v>
      </c>
      <c r="Q1596" s="7">
        <f t="shared" si="398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99">E391/$Q391*100</f>
        <v>0.26992010364931979</v>
      </c>
      <c r="F1597" s="7">
        <f t="shared" si="399"/>
        <v>7.8870654286331252</v>
      </c>
      <c r="G1597" s="7">
        <f t="shared" si="399"/>
        <v>0.16735046426257827</v>
      </c>
      <c r="H1597" s="7">
        <f t="shared" si="399"/>
        <v>0</v>
      </c>
      <c r="I1597" s="7">
        <f t="shared" si="399"/>
        <v>0.36169293889008858</v>
      </c>
      <c r="J1597" s="7">
        <f t="shared" si="399"/>
        <v>0.25372489743036064</v>
      </c>
      <c r="K1597" s="7">
        <f t="shared" si="399"/>
        <v>0.11876484560570072</v>
      </c>
      <c r="L1597" s="7">
        <f t="shared" si="399"/>
        <v>3.2390412437918376E-2</v>
      </c>
      <c r="M1597" s="7">
        <f t="shared" si="399"/>
        <v>5.4577844957892463</v>
      </c>
      <c r="N1597" s="7">
        <f t="shared" si="399"/>
        <v>3.7788814510904774E-2</v>
      </c>
      <c r="O1597" s="7">
        <f t="shared" si="399"/>
        <v>3.4981645432951849</v>
      </c>
      <c r="P1597" s="7">
        <f t="shared" si="399"/>
        <v>84.625350896134748</v>
      </c>
      <c r="Q1597" s="7">
        <f t="shared" si="399"/>
        <v>100</v>
      </c>
      <c r="R1597"/>
    </row>
    <row r="1598" spans="1:18" ht="14.25" x14ac:dyDescent="0.45">
      <c r="A1598" s="6">
        <v>382</v>
      </c>
      <c r="B1598" s="4"/>
      <c r="C1598" s="4" t="s">
        <v>10</v>
      </c>
      <c r="D1598" s="4" t="s">
        <v>7</v>
      </c>
      <c r="E1598" s="7">
        <f t="shared" ref="E1598:Q1598" si="400">E392/$Q392*100</f>
        <v>2.7897471253047055</v>
      </c>
      <c r="F1598" s="7">
        <f t="shared" si="400"/>
        <v>5.6139659714869623</v>
      </c>
      <c r="G1598" s="7">
        <f t="shared" si="400"/>
        <v>0.9947553738950583</v>
      </c>
      <c r="H1598" s="7">
        <f t="shared" si="400"/>
        <v>8.3717036416910848E-2</v>
      </c>
      <c r="I1598" s="7">
        <f t="shared" si="400"/>
        <v>5.9069755989461497</v>
      </c>
      <c r="J1598" s="7">
        <f t="shared" si="400"/>
        <v>2.378548740551055</v>
      </c>
      <c r="K1598" s="7">
        <f t="shared" si="400"/>
        <v>0.71405707532071017</v>
      </c>
      <c r="L1598" s="7">
        <f t="shared" si="400"/>
        <v>0.75837785930613344</v>
      </c>
      <c r="M1598" s="7">
        <f t="shared" si="400"/>
        <v>6.2837022628222492</v>
      </c>
      <c r="N1598" s="7">
        <f t="shared" si="400"/>
        <v>0.58601925491837581</v>
      </c>
      <c r="O1598" s="7">
        <f t="shared" si="400"/>
        <v>6.4609853987639427</v>
      </c>
      <c r="P1598" s="7">
        <f t="shared" si="400"/>
        <v>76.226823923374283</v>
      </c>
      <c r="Q1598" s="7">
        <f t="shared" si="400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8</v>
      </c>
      <c r="E1599" s="7">
        <f t="shared" ref="E1599:Q1599" si="401">E393/$Q393*100</f>
        <v>5.4987012987012989</v>
      </c>
      <c r="F1599" s="7">
        <f t="shared" si="401"/>
        <v>7.3194805194805204</v>
      </c>
      <c r="G1599" s="7">
        <f t="shared" si="401"/>
        <v>1.5766233766233766</v>
      </c>
      <c r="H1599" s="7">
        <f t="shared" si="401"/>
        <v>0.1012987012987013</v>
      </c>
      <c r="I1599" s="7">
        <f t="shared" si="401"/>
        <v>5.3298701298701294</v>
      </c>
      <c r="J1599" s="7">
        <f t="shared" si="401"/>
        <v>1.2805194805194806</v>
      </c>
      <c r="K1599" s="7">
        <f t="shared" si="401"/>
        <v>0.64155844155844155</v>
      </c>
      <c r="L1599" s="7">
        <f t="shared" si="401"/>
        <v>0.66493506493506493</v>
      </c>
      <c r="M1599" s="7">
        <f t="shared" si="401"/>
        <v>8.8857142857142861</v>
      </c>
      <c r="N1599" s="7">
        <f t="shared" si="401"/>
        <v>0.46233766233766233</v>
      </c>
      <c r="O1599" s="7">
        <f t="shared" si="401"/>
        <v>8.5324675324675336</v>
      </c>
      <c r="P1599" s="7">
        <f t="shared" si="401"/>
        <v>72.218181818181819</v>
      </c>
      <c r="Q1599" s="7">
        <f t="shared" si="401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402">E394/$Q394*100</f>
        <v>4.1117880526834698</v>
      </c>
      <c r="F1600" s="7">
        <f t="shared" si="402"/>
        <v>6.4375458199560125</v>
      </c>
      <c r="G1600" s="7">
        <f t="shared" si="402"/>
        <v>1.2854867659327047</v>
      </c>
      <c r="H1600" s="7">
        <f t="shared" si="402"/>
        <v>8.7215916272720378E-2</v>
      </c>
      <c r="I1600" s="7">
        <f t="shared" si="402"/>
        <v>5.6210026038374998</v>
      </c>
      <c r="J1600" s="7">
        <f t="shared" si="402"/>
        <v>1.8504942235255455</v>
      </c>
      <c r="K1600" s="7">
        <f t="shared" si="402"/>
        <v>0.68003134716990676</v>
      </c>
      <c r="L1600" s="7">
        <f t="shared" si="402"/>
        <v>0.71921530955330282</v>
      </c>
      <c r="M1600" s="7">
        <f t="shared" si="402"/>
        <v>7.5498647521298379</v>
      </c>
      <c r="N1600" s="7">
        <f t="shared" si="402"/>
        <v>0.53087949035568927</v>
      </c>
      <c r="O1600" s="7">
        <f t="shared" si="402"/>
        <v>7.4677048310033616</v>
      </c>
      <c r="P1600" s="7">
        <f t="shared" si="402"/>
        <v>74.285208686199667</v>
      </c>
      <c r="Q1600" s="7">
        <f t="shared" si="402"/>
        <v>100</v>
      </c>
      <c r="R1600"/>
    </row>
    <row r="1601" spans="1:18" ht="14.25" x14ac:dyDescent="0.45">
      <c r="A1601" s="6">
        <v>385</v>
      </c>
      <c r="B1601" s="4"/>
      <c r="C1601" s="4" t="s">
        <v>11</v>
      </c>
      <c r="D1601" s="4" t="s">
        <v>7</v>
      </c>
      <c r="E1601" s="7">
        <f t="shared" ref="E1601:Q1601" si="403">E395/$Q395*100</f>
        <v>18.603561387066541</v>
      </c>
      <c r="F1601" s="7">
        <f t="shared" si="403"/>
        <v>7.7225866916588561</v>
      </c>
      <c r="G1601" s="7">
        <f t="shared" si="403"/>
        <v>9.3064667291471412</v>
      </c>
      <c r="H1601" s="7">
        <f t="shared" si="403"/>
        <v>4.7235238987816306</v>
      </c>
      <c r="I1601" s="7">
        <f t="shared" si="403"/>
        <v>24.189315838800376</v>
      </c>
      <c r="J1601" s="7">
        <f t="shared" si="403"/>
        <v>18.80974695407685</v>
      </c>
      <c r="K1601" s="7">
        <f t="shared" si="403"/>
        <v>4.5173383317713212</v>
      </c>
      <c r="L1601" s="7">
        <f t="shared" si="403"/>
        <v>6.0262417994376758</v>
      </c>
      <c r="M1601" s="7">
        <f t="shared" si="403"/>
        <v>8.4910965323336463</v>
      </c>
      <c r="N1601" s="7">
        <f t="shared" si="403"/>
        <v>5.5295220243673855</v>
      </c>
      <c r="O1601" s="7">
        <f t="shared" si="403"/>
        <v>15.164011246485472</v>
      </c>
      <c r="P1601" s="7">
        <f t="shared" si="403"/>
        <v>33.945641986879096</v>
      </c>
      <c r="Q1601" s="7">
        <f t="shared" si="403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8</v>
      </c>
      <c r="E1602" s="7">
        <f t="shared" ref="E1602:Q1602" si="404">E396/$Q396*100</f>
        <v>34.432293341910579</v>
      </c>
      <c r="F1602" s="7">
        <f t="shared" si="404"/>
        <v>10.244451592151817</v>
      </c>
      <c r="G1602" s="7">
        <f t="shared" si="404"/>
        <v>7.5506593760051466</v>
      </c>
      <c r="H1602" s="7">
        <f t="shared" si="404"/>
        <v>6.0308780958507562</v>
      </c>
      <c r="I1602" s="7">
        <f t="shared" si="404"/>
        <v>20.360244451592152</v>
      </c>
      <c r="J1602" s="7">
        <f t="shared" si="404"/>
        <v>12.447732389835959</v>
      </c>
      <c r="K1602" s="7">
        <f t="shared" si="404"/>
        <v>3.4737857832100349</v>
      </c>
      <c r="L1602" s="7">
        <f t="shared" si="404"/>
        <v>4.5915085236410418</v>
      </c>
      <c r="M1602" s="7">
        <f t="shared" si="404"/>
        <v>10.871662914120297</v>
      </c>
      <c r="N1602" s="7">
        <f t="shared" si="404"/>
        <v>3.9240913477002253</v>
      </c>
      <c r="O1602" s="7">
        <f t="shared" si="404"/>
        <v>18.068510775168864</v>
      </c>
      <c r="P1602" s="7">
        <f t="shared" si="404"/>
        <v>30.886137021550336</v>
      </c>
      <c r="Q1602" s="7">
        <f t="shared" si="404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405">E397/$Q397*100</f>
        <v>27.128695727457686</v>
      </c>
      <c r="F1603" s="7">
        <f t="shared" si="405"/>
        <v>9.068871477425219</v>
      </c>
      <c r="G1603" s="7">
        <f t="shared" si="405"/>
        <v>8.3676031340634598</v>
      </c>
      <c r="H1603" s="7">
        <f t="shared" si="405"/>
        <v>5.4196788017834718</v>
      </c>
      <c r="I1603" s="7">
        <f t="shared" si="405"/>
        <v>22.14622743604173</v>
      </c>
      <c r="J1603" s="7">
        <f t="shared" si="405"/>
        <v>15.388944201549718</v>
      </c>
      <c r="K1603" s="7">
        <f t="shared" si="405"/>
        <v>3.9435522271763128</v>
      </c>
      <c r="L1603" s="7">
        <f t="shared" si="405"/>
        <v>5.2681702090818581</v>
      </c>
      <c r="M1603" s="7">
        <f t="shared" si="405"/>
        <v>9.7398381022466562</v>
      </c>
      <c r="N1603" s="7">
        <f t="shared" si="405"/>
        <v>4.6664646552097313</v>
      </c>
      <c r="O1603" s="7">
        <f t="shared" si="405"/>
        <v>16.743863901995585</v>
      </c>
      <c r="P1603" s="7">
        <f t="shared" si="405"/>
        <v>32.31461841478724</v>
      </c>
      <c r="Q1603" s="7">
        <f t="shared" si="405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7</v>
      </c>
      <c r="E1604" s="7">
        <f t="shared" ref="E1604:Q1604" si="406">E398/$Q398*100</f>
        <v>4.2496373913868597</v>
      </c>
      <c r="F1604" s="7">
        <f t="shared" si="406"/>
        <v>6.4930663810982638</v>
      </c>
      <c r="G1604" s="7">
        <f t="shared" si="406"/>
        <v>1.9343644521559962</v>
      </c>
      <c r="H1604" s="7">
        <f t="shared" si="406"/>
        <v>0.73199495736807152</v>
      </c>
      <c r="I1604" s="7">
        <f t="shared" si="406"/>
        <v>6.823819658131244</v>
      </c>
      <c r="J1604" s="7">
        <f t="shared" si="406"/>
        <v>4.097816215043852</v>
      </c>
      <c r="K1604" s="7">
        <f t="shared" si="406"/>
        <v>1.0898591587480175</v>
      </c>
      <c r="L1604" s="7">
        <f t="shared" si="406"/>
        <v>1.3067465535237424</v>
      </c>
      <c r="M1604" s="7">
        <f t="shared" si="406"/>
        <v>5.3300077266134389</v>
      </c>
      <c r="N1604" s="7">
        <f t="shared" si="406"/>
        <v>1.1305255452684659</v>
      </c>
      <c r="O1604" s="7">
        <f t="shared" si="406"/>
        <v>6.8102641959577621</v>
      </c>
      <c r="P1604" s="7">
        <f t="shared" si="406"/>
        <v>73.546515568448299</v>
      </c>
      <c r="Q1604" s="7">
        <f t="shared" si="406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8</v>
      </c>
      <c r="E1605" s="7">
        <f t="shared" ref="E1605:Q1605" si="407">E399/$Q399*100</f>
        <v>8.9402366125296471</v>
      </c>
      <c r="F1605" s="7">
        <f t="shared" si="407"/>
        <v>7.4437247749684463</v>
      </c>
      <c r="G1605" s="7">
        <f t="shared" si="407"/>
        <v>2.1802748921651571</v>
      </c>
      <c r="H1605" s="7">
        <f t="shared" si="407"/>
        <v>1.0942982760294586</v>
      </c>
      <c r="I1605" s="7">
        <f t="shared" si="407"/>
        <v>6.4173867214046956</v>
      </c>
      <c r="J1605" s="7">
        <f t="shared" si="407"/>
        <v>2.8820682098722625</v>
      </c>
      <c r="K1605" s="7">
        <f t="shared" si="407"/>
        <v>0.97918198083244334</v>
      </c>
      <c r="L1605" s="7">
        <f t="shared" si="407"/>
        <v>1.1691932150733</v>
      </c>
      <c r="M1605" s="7">
        <f t="shared" si="407"/>
        <v>7.7266612113562925</v>
      </c>
      <c r="N1605" s="7">
        <f t="shared" si="407"/>
        <v>0.92370424820737584</v>
      </c>
      <c r="O1605" s="7">
        <f t="shared" si="407"/>
        <v>8.5241536178416393</v>
      </c>
      <c r="P1605" s="7">
        <f t="shared" si="407"/>
        <v>69.845078431644509</v>
      </c>
      <c r="Q1605" s="7">
        <f t="shared" si="407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408">E400/$Q400*100</f>
        <v>6.5687726225732144</v>
      </c>
      <c r="F1606" s="7">
        <f t="shared" si="408"/>
        <v>6.9629538225293413</v>
      </c>
      <c r="G1606" s="7">
        <f t="shared" si="408"/>
        <v>2.0545409674234945</v>
      </c>
      <c r="H1606" s="7">
        <f t="shared" si="408"/>
        <v>0.90764505868158385</v>
      </c>
      <c r="I1606" s="7">
        <f t="shared" si="408"/>
        <v>6.6236152243062412</v>
      </c>
      <c r="J1606" s="7">
        <f t="shared" si="408"/>
        <v>3.4948447954370958</v>
      </c>
      <c r="K1606" s="7">
        <f t="shared" si="408"/>
        <v>1.0337830426675441</v>
      </c>
      <c r="L1606" s="7">
        <f t="shared" si="408"/>
        <v>1.2373862016014041</v>
      </c>
      <c r="M1606" s="7">
        <f t="shared" si="408"/>
        <v>6.5118734232751994</v>
      </c>
      <c r="N1606" s="7">
        <f t="shared" si="408"/>
        <v>1.0317264451025556</v>
      </c>
      <c r="O1606" s="7">
        <f t="shared" si="408"/>
        <v>7.6567127344521229</v>
      </c>
      <c r="P1606" s="7">
        <f t="shared" si="408"/>
        <v>71.716984753756719</v>
      </c>
      <c r="Q1606" s="7">
        <f t="shared" si="408"/>
        <v>100</v>
      </c>
      <c r="R1606"/>
    </row>
    <row r="1607" spans="1:18" ht="14.25" x14ac:dyDescent="0.45">
      <c r="A1607" s="6">
        <v>391</v>
      </c>
      <c r="B1607" s="4" t="s">
        <v>37</v>
      </c>
      <c r="C1607" s="4" t="s">
        <v>6</v>
      </c>
      <c r="D1607" s="4" t="s">
        <v>7</v>
      </c>
      <c r="E1607" s="7">
        <f t="shared" ref="E1607:Q1607" si="409">E401/$Q401*100</f>
        <v>0.10158113240879782</v>
      </c>
      <c r="F1607" s="7">
        <f t="shared" si="409"/>
        <v>9.8136207048847268</v>
      </c>
      <c r="G1607" s="7">
        <f t="shared" si="409"/>
        <v>0.14574684215175338</v>
      </c>
      <c r="H1607" s="7">
        <f t="shared" si="409"/>
        <v>1.7666283897182229E-2</v>
      </c>
      <c r="I1607" s="7">
        <f t="shared" si="409"/>
        <v>0.15899655507464006</v>
      </c>
      <c r="J1607" s="7">
        <f t="shared" si="409"/>
        <v>0.22966169066336894</v>
      </c>
      <c r="K1607" s="7">
        <f t="shared" si="409"/>
        <v>0.12808055825457115</v>
      </c>
      <c r="L1607" s="7">
        <f t="shared" si="409"/>
        <v>0.14574684215175338</v>
      </c>
      <c r="M1607" s="7">
        <f t="shared" si="409"/>
        <v>3.3610105114389186</v>
      </c>
      <c r="N1607" s="7">
        <f t="shared" si="409"/>
        <v>3.0915996820068899E-2</v>
      </c>
      <c r="O1607" s="7">
        <f t="shared" si="409"/>
        <v>5.7282925536613369</v>
      </c>
      <c r="P1607" s="7">
        <f t="shared" si="409"/>
        <v>82.819538909990285</v>
      </c>
      <c r="Q1607" s="7">
        <f t="shared" si="409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8</v>
      </c>
      <c r="E1608" s="7">
        <f t="shared" ref="E1608:Q1608" si="410">E402/$Q402*100</f>
        <v>9.8052948592239814E-2</v>
      </c>
      <c r="F1608" s="7">
        <f t="shared" si="410"/>
        <v>6.9290750338516132</v>
      </c>
      <c r="G1608" s="7">
        <f t="shared" si="410"/>
        <v>6.5368632394826529E-2</v>
      </c>
      <c r="H1608" s="7">
        <f t="shared" si="410"/>
        <v>0</v>
      </c>
      <c r="I1608" s="7">
        <f t="shared" si="410"/>
        <v>0.17742914507167204</v>
      </c>
      <c r="J1608" s="7">
        <f t="shared" si="410"/>
        <v>0.19610589718447963</v>
      </c>
      <c r="K1608" s="7">
        <f t="shared" si="410"/>
        <v>0.1027221366204417</v>
      </c>
      <c r="L1608" s="7">
        <f t="shared" si="410"/>
        <v>0.10739132464864359</v>
      </c>
      <c r="M1608" s="7">
        <f t="shared" si="410"/>
        <v>3.3291310641079512</v>
      </c>
      <c r="N1608" s="7">
        <f t="shared" si="410"/>
        <v>4.6691880282018962E-2</v>
      </c>
      <c r="O1608" s="7">
        <f t="shared" si="410"/>
        <v>4.0528552084792455</v>
      </c>
      <c r="P1608" s="7">
        <f t="shared" si="410"/>
        <v>86.781528692160435</v>
      </c>
      <c r="Q1608" s="7">
        <f t="shared" si="410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411">E403/$Q403*100</f>
        <v>0.10214968333598165</v>
      </c>
      <c r="F1609" s="7">
        <f t="shared" si="411"/>
        <v>8.4035139491067579</v>
      </c>
      <c r="G1609" s="7">
        <f t="shared" si="411"/>
        <v>0.10441967629900348</v>
      </c>
      <c r="H1609" s="7">
        <f t="shared" si="411"/>
        <v>9.0799718520872576E-3</v>
      </c>
      <c r="I1609" s="7">
        <f t="shared" si="411"/>
        <v>0.15889950741152703</v>
      </c>
      <c r="J1609" s="7">
        <f t="shared" si="411"/>
        <v>0.20883935259800696</v>
      </c>
      <c r="K1609" s="7">
        <f t="shared" si="411"/>
        <v>0.12030962704015617</v>
      </c>
      <c r="L1609" s="7">
        <f t="shared" si="411"/>
        <v>0.12484961296619981</v>
      </c>
      <c r="M1609" s="7">
        <f t="shared" si="411"/>
        <v>3.35277960638322</v>
      </c>
      <c r="N1609" s="7">
        <f t="shared" si="411"/>
        <v>4.3129866297414478E-2</v>
      </c>
      <c r="O1609" s="7">
        <f t="shared" si="411"/>
        <v>4.9054547930901418</v>
      </c>
      <c r="P1609" s="7">
        <f t="shared" si="411"/>
        <v>84.747917281456438</v>
      </c>
      <c r="Q1609" s="7">
        <f t="shared" si="411"/>
        <v>100</v>
      </c>
      <c r="R1609"/>
    </row>
    <row r="1610" spans="1:18" ht="14.25" x14ac:dyDescent="0.45">
      <c r="A1610" s="6">
        <v>394</v>
      </c>
      <c r="B1610" s="4"/>
      <c r="C1610" s="4" t="s">
        <v>9</v>
      </c>
      <c r="D1610" s="4" t="s">
        <v>7</v>
      </c>
      <c r="E1610" s="7">
        <f t="shared" ref="E1610:Q1610" si="412">E404/$Q404*100</f>
        <v>0.4475318949969942</v>
      </c>
      <c r="F1610" s="7">
        <f t="shared" si="412"/>
        <v>10.901075412464097</v>
      </c>
      <c r="G1610" s="7">
        <f t="shared" si="412"/>
        <v>0.27386280141607106</v>
      </c>
      <c r="H1610" s="7">
        <f t="shared" si="412"/>
        <v>0</v>
      </c>
      <c r="I1610" s="7">
        <f t="shared" si="412"/>
        <v>0.64123973014494684</v>
      </c>
      <c r="J1610" s="7">
        <f t="shared" si="412"/>
        <v>0.20038741567029589</v>
      </c>
      <c r="K1610" s="7">
        <f t="shared" si="412"/>
        <v>0.18702825462560951</v>
      </c>
      <c r="L1610" s="7">
        <f t="shared" si="412"/>
        <v>0.12023244940217753</v>
      </c>
      <c r="M1610" s="7">
        <f t="shared" si="412"/>
        <v>10.326631487542583</v>
      </c>
      <c r="N1610" s="7">
        <f t="shared" si="412"/>
        <v>6.0116224701088766E-2</v>
      </c>
      <c r="O1610" s="7">
        <f t="shared" si="412"/>
        <v>6.0850978558546522</v>
      </c>
      <c r="P1610" s="7">
        <f t="shared" si="412"/>
        <v>75.686326898670757</v>
      </c>
      <c r="Q1610" s="7">
        <f t="shared" si="412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8</v>
      </c>
      <c r="E1611" s="7">
        <f t="shared" ref="E1611:Q1611" si="413">E405/$Q405*100</f>
        <v>0.72757224243256224</v>
      </c>
      <c r="F1611" s="7">
        <f t="shared" si="413"/>
        <v>12.252042007001167</v>
      </c>
      <c r="G1611" s="7">
        <f t="shared" si="413"/>
        <v>0.28141945226165144</v>
      </c>
      <c r="H1611" s="7">
        <f t="shared" si="413"/>
        <v>0</v>
      </c>
      <c r="I1611" s="7">
        <f t="shared" si="413"/>
        <v>0.69325279703479992</v>
      </c>
      <c r="J1611" s="7">
        <f t="shared" si="413"/>
        <v>0.28828334134120392</v>
      </c>
      <c r="K1611" s="7">
        <f t="shared" si="413"/>
        <v>0.17846111606836434</v>
      </c>
      <c r="L1611" s="7">
        <f t="shared" si="413"/>
        <v>0.10982222527283959</v>
      </c>
      <c r="M1611" s="7">
        <f t="shared" si="413"/>
        <v>20.591667238657426</v>
      </c>
      <c r="N1611" s="7">
        <f t="shared" si="413"/>
        <v>7.5502779875077211E-2</v>
      </c>
      <c r="O1611" s="7">
        <f t="shared" si="413"/>
        <v>7.4335918731553301</v>
      </c>
      <c r="P1611" s="7">
        <f t="shared" si="413"/>
        <v>66.435582400988409</v>
      </c>
      <c r="Q1611" s="7">
        <f t="shared" si="413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414">E406/$Q406*100</f>
        <v>0.59912669667941643</v>
      </c>
      <c r="F1612" s="7">
        <f t="shared" si="414"/>
        <v>11.576346342619233</v>
      </c>
      <c r="G1612" s="7">
        <f t="shared" si="414"/>
        <v>0.2606370375385032</v>
      </c>
      <c r="H1612" s="7">
        <f t="shared" si="414"/>
        <v>0</v>
      </c>
      <c r="I1612" s="7">
        <f t="shared" si="414"/>
        <v>0.66343973191618999</v>
      </c>
      <c r="J1612" s="7">
        <f t="shared" si="414"/>
        <v>0.25386724435568492</v>
      </c>
      <c r="K1612" s="7">
        <f t="shared" si="414"/>
        <v>0.17939951934468401</v>
      </c>
      <c r="L1612" s="7">
        <f t="shared" si="414"/>
        <v>0.10831669092509223</v>
      </c>
      <c r="M1612" s="7">
        <f t="shared" si="414"/>
        <v>15.391124801137327</v>
      </c>
      <c r="N1612" s="7">
        <f t="shared" si="414"/>
        <v>8.1237518193819178E-2</v>
      </c>
      <c r="O1612" s="7">
        <f t="shared" si="414"/>
        <v>6.7562535964526287</v>
      </c>
      <c r="P1612" s="7">
        <f t="shared" si="414"/>
        <v>71.133601868462918</v>
      </c>
      <c r="Q1612" s="7">
        <f t="shared" si="414"/>
        <v>100</v>
      </c>
      <c r="R1612"/>
    </row>
    <row r="1613" spans="1:18" ht="14.25" x14ac:dyDescent="0.45">
      <c r="A1613" s="6">
        <v>397</v>
      </c>
      <c r="B1613" s="4"/>
      <c r="C1613" s="4" t="s">
        <v>10</v>
      </c>
      <c r="D1613" s="4" t="s">
        <v>7</v>
      </c>
      <c r="E1613" s="7">
        <f t="shared" ref="E1613:Q1613" si="415">E407/$Q407*100</f>
        <v>5.6329238652039679</v>
      </c>
      <c r="F1613" s="7">
        <f t="shared" si="415"/>
        <v>9.7730407935360954</v>
      </c>
      <c r="G1613" s="7">
        <f t="shared" si="415"/>
        <v>2.0068317677198975</v>
      </c>
      <c r="H1613" s="7">
        <f t="shared" si="415"/>
        <v>0.10017736320042042</v>
      </c>
      <c r="I1613" s="7">
        <f t="shared" si="415"/>
        <v>4.8134401891874141</v>
      </c>
      <c r="J1613" s="7">
        <f t="shared" si="415"/>
        <v>3.2697234447874921</v>
      </c>
      <c r="K1613" s="7">
        <f t="shared" si="415"/>
        <v>0.66018524600932793</v>
      </c>
      <c r="L1613" s="7">
        <f t="shared" si="415"/>
        <v>1.108520002627603</v>
      </c>
      <c r="M1613" s="7">
        <f t="shared" si="415"/>
        <v>11.659988175786639</v>
      </c>
      <c r="N1613" s="7">
        <f t="shared" si="415"/>
        <v>0.73572883137357947</v>
      </c>
      <c r="O1613" s="7">
        <f t="shared" si="415"/>
        <v>7.8154765814885367</v>
      </c>
      <c r="P1613" s="7">
        <f t="shared" si="415"/>
        <v>66.056296393614929</v>
      </c>
      <c r="Q1613" s="7">
        <f t="shared" si="415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8</v>
      </c>
      <c r="E1614" s="7">
        <f t="shared" ref="E1614:Q1614" si="416">E408/$Q408*100</f>
        <v>8.9066570297089331</v>
      </c>
      <c r="F1614" s="7">
        <f t="shared" si="416"/>
        <v>12.687657165228652</v>
      </c>
      <c r="G1614" s="7">
        <f t="shared" si="416"/>
        <v>2.7073828130881932</v>
      </c>
      <c r="H1614" s="7">
        <f t="shared" si="416"/>
        <v>0.10239267591212299</v>
      </c>
      <c r="I1614" s="7">
        <f t="shared" si="416"/>
        <v>3.9556699944286335</v>
      </c>
      <c r="J1614" s="7">
        <f t="shared" si="416"/>
        <v>1.6111788709701707</v>
      </c>
      <c r="K1614" s="7">
        <f t="shared" si="416"/>
        <v>0.7242776046136935</v>
      </c>
      <c r="L1614" s="7">
        <f t="shared" si="416"/>
        <v>1.343150984023731</v>
      </c>
      <c r="M1614" s="7">
        <f t="shared" si="416"/>
        <v>18.072307298489708</v>
      </c>
      <c r="N1614" s="7">
        <f t="shared" si="416"/>
        <v>0.56617126680820951</v>
      </c>
      <c r="O1614" s="7">
        <f t="shared" si="416"/>
        <v>11.51315294153077</v>
      </c>
      <c r="P1614" s="7">
        <f t="shared" si="416"/>
        <v>58.774901748204364</v>
      </c>
      <c r="Q1614" s="7">
        <f t="shared" si="416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417">E409/$Q409*100</f>
        <v>7.3381667936562796</v>
      </c>
      <c r="F1615" s="7">
        <f t="shared" si="417"/>
        <v>11.294744201025866</v>
      </c>
      <c r="G1615" s="7">
        <f t="shared" si="417"/>
        <v>2.3714328355864169</v>
      </c>
      <c r="H1615" s="7">
        <f t="shared" si="417"/>
        <v>9.8973347891317842E-2</v>
      </c>
      <c r="I1615" s="7">
        <f t="shared" si="417"/>
        <v>4.366609848633618</v>
      </c>
      <c r="J1615" s="7">
        <f t="shared" si="417"/>
        <v>2.4020674432670632</v>
      </c>
      <c r="K1615" s="7">
        <f t="shared" si="417"/>
        <v>0.69045692695609817</v>
      </c>
      <c r="L1615" s="7">
        <f t="shared" si="417"/>
        <v>1.2363813458804309</v>
      </c>
      <c r="M1615" s="7">
        <f t="shared" si="417"/>
        <v>15.004673741428201</v>
      </c>
      <c r="N1615" s="7">
        <f t="shared" si="417"/>
        <v>0.64568326957669253</v>
      </c>
      <c r="O1615" s="7">
        <f t="shared" si="417"/>
        <v>9.7410197396843845</v>
      </c>
      <c r="P1615" s="7">
        <f t="shared" si="417"/>
        <v>62.25580682916101</v>
      </c>
      <c r="Q1615" s="7">
        <f t="shared" si="417"/>
        <v>100</v>
      </c>
      <c r="R1615"/>
    </row>
    <row r="1616" spans="1:18" ht="14.25" x14ac:dyDescent="0.45">
      <c r="A1616" s="6">
        <v>400</v>
      </c>
      <c r="B1616" s="4"/>
      <c r="C1616" s="4" t="s">
        <v>11</v>
      </c>
      <c r="D1616" s="4" t="s">
        <v>7</v>
      </c>
      <c r="E1616" s="7">
        <f t="shared" ref="E1616:Q1616" si="418">E410/$Q410*100</f>
        <v>23.54437157007094</v>
      </c>
      <c r="F1616" s="7">
        <f t="shared" si="418"/>
        <v>8.3166019720697815</v>
      </c>
      <c r="G1616" s="7">
        <f t="shared" si="418"/>
        <v>12.733681345647616</v>
      </c>
      <c r="H1616" s="7">
        <f t="shared" si="418"/>
        <v>3.9530629545353144</v>
      </c>
      <c r="I1616" s="7">
        <f t="shared" si="418"/>
        <v>17.414000803105338</v>
      </c>
      <c r="J1616" s="7">
        <f t="shared" si="418"/>
        <v>22.036318208182752</v>
      </c>
      <c r="K1616" s="7">
        <f t="shared" si="418"/>
        <v>3.5693570695578458</v>
      </c>
      <c r="L1616" s="7">
        <f t="shared" si="418"/>
        <v>7.4465711863650554</v>
      </c>
      <c r="M1616" s="7">
        <f t="shared" si="418"/>
        <v>8.56645696693883</v>
      </c>
      <c r="N1616" s="7">
        <f t="shared" si="418"/>
        <v>5.3228037299781379</v>
      </c>
      <c r="O1616" s="7">
        <f t="shared" si="418"/>
        <v>12.778298309017089</v>
      </c>
      <c r="P1616" s="7">
        <f t="shared" si="418"/>
        <v>32.574844956052289</v>
      </c>
      <c r="Q1616" s="7">
        <f t="shared" si="418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8</v>
      </c>
      <c r="E1617" s="7">
        <f t="shared" ref="E1617:Q1617" si="419">E411/$Q411*100</f>
        <v>38.101941028300487</v>
      </c>
      <c r="F1617" s="7">
        <f t="shared" si="419"/>
        <v>12.12772262557416</v>
      </c>
      <c r="G1617" s="7">
        <f t="shared" si="419"/>
        <v>10.016298710920136</v>
      </c>
      <c r="H1617" s="7">
        <f t="shared" si="419"/>
        <v>5.4193213809453251</v>
      </c>
      <c r="I1617" s="7">
        <f t="shared" si="419"/>
        <v>12.735220032597422</v>
      </c>
      <c r="J1617" s="7">
        <f t="shared" si="419"/>
        <v>13.587198103422729</v>
      </c>
      <c r="K1617" s="7">
        <f t="shared" si="419"/>
        <v>3.3930952733738335</v>
      </c>
      <c r="L1617" s="7">
        <f t="shared" si="419"/>
        <v>6.8973181212031411</v>
      </c>
      <c r="M1617" s="7">
        <f t="shared" si="419"/>
        <v>11.657282560379317</v>
      </c>
      <c r="N1617" s="7">
        <f t="shared" si="419"/>
        <v>3.5820121499481403</v>
      </c>
      <c r="O1617" s="7">
        <f t="shared" si="419"/>
        <v>16.209808860571936</v>
      </c>
      <c r="P1617" s="7">
        <f t="shared" si="419"/>
        <v>30.389687361090534</v>
      </c>
      <c r="Q1617" s="7">
        <f t="shared" si="419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20">E412/$Q412*100</f>
        <v>31.512145748987852</v>
      </c>
      <c r="F1618" s="7">
        <f t="shared" si="420"/>
        <v>10.398785425101215</v>
      </c>
      <c r="G1618" s="7">
        <f t="shared" si="420"/>
        <v>11.259109311740891</v>
      </c>
      <c r="H1618" s="7">
        <f t="shared" si="420"/>
        <v>4.7429149797570851</v>
      </c>
      <c r="I1618" s="7">
        <f t="shared" si="420"/>
        <v>14.850202429149798</v>
      </c>
      <c r="J1618" s="7">
        <f t="shared" si="420"/>
        <v>17.433198380566804</v>
      </c>
      <c r="K1618" s="7">
        <f t="shared" si="420"/>
        <v>3.4655870445344128</v>
      </c>
      <c r="L1618" s="7">
        <f t="shared" si="420"/>
        <v>7.1477732793522266</v>
      </c>
      <c r="M1618" s="7">
        <f t="shared" si="420"/>
        <v>10.259109311740891</v>
      </c>
      <c r="N1618" s="7">
        <f t="shared" si="420"/>
        <v>4.3785425101214575</v>
      </c>
      <c r="O1618" s="7">
        <f t="shared" si="420"/>
        <v>14.657894736842106</v>
      </c>
      <c r="P1618" s="7">
        <f t="shared" si="420"/>
        <v>31.392712550607289</v>
      </c>
      <c r="Q1618" s="7">
        <f t="shared" si="420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7</v>
      </c>
      <c r="E1619" s="7">
        <f t="shared" ref="E1619:Q1619" si="421">E413/$Q413*100</f>
        <v>7.2765313463939858</v>
      </c>
      <c r="F1619" s="7">
        <f t="shared" si="421"/>
        <v>9.6458076627275204</v>
      </c>
      <c r="G1619" s="7">
        <f t="shared" si="421"/>
        <v>3.427801162723386</v>
      </c>
      <c r="H1619" s="7">
        <f t="shared" si="421"/>
        <v>0.7831429918212417</v>
      </c>
      <c r="I1619" s="7">
        <f t="shared" si="421"/>
        <v>5.7606906874622696</v>
      </c>
      <c r="J1619" s="7">
        <f t="shared" si="421"/>
        <v>5.8028662868106151</v>
      </c>
      <c r="K1619" s="7">
        <f t="shared" si="421"/>
        <v>1.0370235604475575</v>
      </c>
      <c r="L1619" s="7">
        <f t="shared" si="421"/>
        <v>1.9789452792272768</v>
      </c>
      <c r="M1619" s="7">
        <f t="shared" si="421"/>
        <v>9.3704258081589114</v>
      </c>
      <c r="N1619" s="7">
        <f t="shared" si="421"/>
        <v>1.3727744101618387</v>
      </c>
      <c r="O1619" s="7">
        <f t="shared" si="421"/>
        <v>8.1258321411145928</v>
      </c>
      <c r="P1619" s="7">
        <f t="shared" si="421"/>
        <v>64.182165510283411</v>
      </c>
      <c r="Q1619" s="7">
        <f t="shared" si="421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8</v>
      </c>
      <c r="E1620" s="7">
        <f t="shared" ref="E1620:Q1620" si="422">E414/$Q414*100</f>
        <v>12.615836457085441</v>
      </c>
      <c r="F1620" s="7">
        <f t="shared" si="422"/>
        <v>11.574757506666151</v>
      </c>
      <c r="G1620" s="7">
        <f t="shared" si="422"/>
        <v>3.5259110406925065</v>
      </c>
      <c r="H1620" s="7">
        <f t="shared" si="422"/>
        <v>1.1856088418286508</v>
      </c>
      <c r="I1620" s="7">
        <f t="shared" si="422"/>
        <v>4.7911272558642812</v>
      </c>
      <c r="J1620" s="7">
        <f t="shared" si="422"/>
        <v>3.7222243691308887</v>
      </c>
      <c r="K1620" s="7">
        <f t="shared" si="422"/>
        <v>1.1137303396838891</v>
      </c>
      <c r="L1620" s="7">
        <f t="shared" si="422"/>
        <v>2.1633110484213782</v>
      </c>
      <c r="M1620" s="7">
        <f t="shared" si="422"/>
        <v>14.576651080109752</v>
      </c>
      <c r="N1620" s="7">
        <f t="shared" si="422"/>
        <v>1.0588553541755226</v>
      </c>
      <c r="O1620" s="7">
        <f t="shared" si="422"/>
        <v>10.805734822429185</v>
      </c>
      <c r="P1620" s="7">
        <f t="shared" si="422"/>
        <v>58.356069096108513</v>
      </c>
      <c r="Q1620" s="7">
        <f t="shared" si="422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23">E415/$Q415*100</f>
        <v>10.038792053022465</v>
      </c>
      <c r="F1621" s="7">
        <f t="shared" si="423"/>
        <v>10.64364445545306</v>
      </c>
      <c r="G1621" s="7">
        <f t="shared" si="423"/>
        <v>3.4769025484501155</v>
      </c>
      <c r="H1621" s="7">
        <f t="shared" si="423"/>
        <v>0.9895768829726459</v>
      </c>
      <c r="I1621" s="7">
        <f t="shared" si="423"/>
        <v>5.2594992589159801</v>
      </c>
      <c r="J1621" s="7">
        <f t="shared" si="423"/>
        <v>4.726158468133387</v>
      </c>
      <c r="K1621" s="7">
        <f t="shared" si="423"/>
        <v>1.0762697306129623</v>
      </c>
      <c r="L1621" s="7">
        <f t="shared" si="423"/>
        <v>2.0750352564230612</v>
      </c>
      <c r="M1621" s="7">
        <f t="shared" si="423"/>
        <v>12.060692983472428</v>
      </c>
      <c r="N1621" s="7">
        <f t="shared" si="423"/>
        <v>1.2097048048611916</v>
      </c>
      <c r="O1621" s="7">
        <f t="shared" si="423"/>
        <v>9.5074487932914913</v>
      </c>
      <c r="P1621" s="7">
        <f t="shared" si="423"/>
        <v>61.171591912396281</v>
      </c>
      <c r="Q1621" s="7">
        <f t="shared" si="423"/>
        <v>100</v>
      </c>
      <c r="R1621"/>
    </row>
    <row r="1622" spans="1:18" ht="14.25" x14ac:dyDescent="0.45">
      <c r="A1622" s="6">
        <v>406</v>
      </c>
      <c r="B1622" s="4" t="s">
        <v>38</v>
      </c>
      <c r="C1622" s="4" t="s">
        <v>6</v>
      </c>
      <c r="D1622" s="4" t="s">
        <v>7</v>
      </c>
      <c r="E1622" s="7">
        <f t="shared" ref="E1622:Q1622" si="424">E416/$Q416*100</f>
        <v>6.4956154595647936E-2</v>
      </c>
      <c r="F1622" s="7">
        <f t="shared" si="424"/>
        <v>10.003247807729784</v>
      </c>
      <c r="G1622" s="7">
        <f t="shared" si="424"/>
        <v>8.1195193244559927E-2</v>
      </c>
      <c r="H1622" s="7">
        <f t="shared" si="424"/>
        <v>0</v>
      </c>
      <c r="I1622" s="7">
        <f t="shared" si="424"/>
        <v>0.19486846378694381</v>
      </c>
      <c r="J1622" s="7">
        <f t="shared" si="424"/>
        <v>0.3734978889249756</v>
      </c>
      <c r="K1622" s="7">
        <f t="shared" si="424"/>
        <v>4.8717115946735952E-2</v>
      </c>
      <c r="L1622" s="7">
        <f t="shared" si="424"/>
        <v>0</v>
      </c>
      <c r="M1622" s="7">
        <f t="shared" si="424"/>
        <v>3.280285807080221</v>
      </c>
      <c r="N1622" s="7">
        <f t="shared" si="424"/>
        <v>6.4956154595647936E-2</v>
      </c>
      <c r="O1622" s="7">
        <f t="shared" si="424"/>
        <v>5.8785319909061382</v>
      </c>
      <c r="P1622" s="7">
        <f t="shared" si="424"/>
        <v>82.737901916206553</v>
      </c>
      <c r="Q1622" s="7">
        <f t="shared" si="424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8</v>
      </c>
      <c r="E1623" s="7">
        <f t="shared" ref="E1623:Q1623" si="425">E417/$Q417*100</f>
        <v>0.12380615493455961</v>
      </c>
      <c r="F1623" s="7">
        <f t="shared" si="425"/>
        <v>7.693668199504776</v>
      </c>
      <c r="G1623" s="7">
        <f t="shared" si="425"/>
        <v>5.3059780686239837E-2</v>
      </c>
      <c r="H1623" s="7">
        <f t="shared" si="425"/>
        <v>7.0746374248319768E-2</v>
      </c>
      <c r="I1623" s="7">
        <f t="shared" si="425"/>
        <v>0.24761230986911922</v>
      </c>
      <c r="J1623" s="7">
        <f t="shared" si="425"/>
        <v>0.22992571630703926</v>
      </c>
      <c r="K1623" s="7">
        <f t="shared" si="425"/>
        <v>0.15917934205871948</v>
      </c>
      <c r="L1623" s="7">
        <f t="shared" si="425"/>
        <v>0.17686593562079944</v>
      </c>
      <c r="M1623" s="7">
        <f t="shared" si="425"/>
        <v>2.8298549699327911</v>
      </c>
      <c r="N1623" s="7">
        <f t="shared" si="425"/>
        <v>8.8432967810399721E-2</v>
      </c>
      <c r="O1623" s="7">
        <f t="shared" si="425"/>
        <v>4.1563494870887867</v>
      </c>
      <c r="P1623" s="7">
        <f t="shared" si="425"/>
        <v>86.116024053767248</v>
      </c>
      <c r="Q1623" s="7">
        <f t="shared" si="425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26">E418/$Q418*100</f>
        <v>9.3125634947511013E-2</v>
      </c>
      <c r="F1624" s="7">
        <f t="shared" si="426"/>
        <v>8.931594988147646</v>
      </c>
      <c r="G1624" s="7">
        <f t="shared" si="426"/>
        <v>5.0795800880460547E-2</v>
      </c>
      <c r="H1624" s="7">
        <f t="shared" si="426"/>
        <v>3.3863867253640365E-2</v>
      </c>
      <c r="I1624" s="7">
        <f t="shared" si="426"/>
        <v>0.24551303758889265</v>
      </c>
      <c r="J1624" s="7">
        <f t="shared" si="426"/>
        <v>0.26244497121571286</v>
      </c>
      <c r="K1624" s="7">
        <f t="shared" si="426"/>
        <v>0.13545546901456146</v>
      </c>
      <c r="L1624" s="7">
        <f t="shared" si="426"/>
        <v>7.6193701320690824E-2</v>
      </c>
      <c r="M1624" s="7">
        <f t="shared" si="426"/>
        <v>3.0731459532678631</v>
      </c>
      <c r="N1624" s="7">
        <f t="shared" si="426"/>
        <v>3.3863867253640365E-2</v>
      </c>
      <c r="O1624" s="7">
        <f t="shared" si="426"/>
        <v>5.0457162207924142</v>
      </c>
      <c r="P1624" s="7">
        <f t="shared" si="426"/>
        <v>84.35489332881815</v>
      </c>
      <c r="Q1624" s="7">
        <f t="shared" si="426"/>
        <v>100</v>
      </c>
      <c r="R1624"/>
    </row>
    <row r="1625" spans="1:18" ht="14.25" x14ac:dyDescent="0.45">
      <c r="A1625" s="6">
        <v>409</v>
      </c>
      <c r="B1625" s="4"/>
      <c r="C1625" s="4" t="s">
        <v>9</v>
      </c>
      <c r="D1625" s="4" t="s">
        <v>7</v>
      </c>
      <c r="E1625" s="7">
        <f t="shared" ref="E1625:Q1625" si="427">E419/$Q419*100</f>
        <v>0.52012044894607168</v>
      </c>
      <c r="F1625" s="7">
        <f t="shared" si="427"/>
        <v>10.621407062688201</v>
      </c>
      <c r="G1625" s="7">
        <f t="shared" si="427"/>
        <v>0.21899808376676702</v>
      </c>
      <c r="H1625" s="7">
        <f t="shared" si="427"/>
        <v>0</v>
      </c>
      <c r="I1625" s="7">
        <f t="shared" si="427"/>
        <v>0.93074185600875992</v>
      </c>
      <c r="J1625" s="7">
        <f t="shared" si="427"/>
        <v>0.30112236517930469</v>
      </c>
      <c r="K1625" s="7">
        <f t="shared" si="427"/>
        <v>0</v>
      </c>
      <c r="L1625" s="7">
        <f t="shared" si="427"/>
        <v>0.27374760470845877</v>
      </c>
      <c r="M1625" s="7">
        <f t="shared" si="427"/>
        <v>9.252669039145907</v>
      </c>
      <c r="N1625" s="7">
        <f t="shared" si="427"/>
        <v>0.10949904188338351</v>
      </c>
      <c r="O1625" s="7">
        <f t="shared" si="427"/>
        <v>5.5844511360525591</v>
      </c>
      <c r="P1625" s="7">
        <f t="shared" si="427"/>
        <v>76.813577881193538</v>
      </c>
      <c r="Q1625" s="7">
        <f t="shared" si="427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8</v>
      </c>
      <c r="E1626" s="7">
        <f t="shared" ref="E1626:Q1626" si="428">E420/$Q420*100</f>
        <v>1.1974299065420559</v>
      </c>
      <c r="F1626" s="7">
        <f t="shared" si="428"/>
        <v>11.915887850467289</v>
      </c>
      <c r="G1626" s="7">
        <f t="shared" si="428"/>
        <v>0.11682242990654204</v>
      </c>
      <c r="H1626" s="7">
        <f t="shared" si="428"/>
        <v>0</v>
      </c>
      <c r="I1626" s="7">
        <f t="shared" si="428"/>
        <v>0.84696261682242979</v>
      </c>
      <c r="J1626" s="7">
        <f t="shared" si="428"/>
        <v>0.14602803738317757</v>
      </c>
      <c r="K1626" s="7">
        <f t="shared" si="428"/>
        <v>0.14602803738317757</v>
      </c>
      <c r="L1626" s="7">
        <f t="shared" si="428"/>
        <v>0.23364485981308408</v>
      </c>
      <c r="M1626" s="7">
        <f t="shared" si="428"/>
        <v>17.318925233644862</v>
      </c>
      <c r="N1626" s="7">
        <f t="shared" si="428"/>
        <v>8.7616822429906538E-2</v>
      </c>
      <c r="O1626" s="7">
        <f t="shared" si="428"/>
        <v>7.2429906542056068</v>
      </c>
      <c r="P1626" s="7">
        <f t="shared" si="428"/>
        <v>70.005841121495322</v>
      </c>
      <c r="Q1626" s="7">
        <f t="shared" si="428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29">E421/$Q421*100</f>
        <v>0.77771493212669685</v>
      </c>
      <c r="F1627" s="7">
        <f t="shared" si="429"/>
        <v>11.199095022624435</v>
      </c>
      <c r="G1627" s="7">
        <f t="shared" si="429"/>
        <v>0.21210407239819004</v>
      </c>
      <c r="H1627" s="7">
        <f t="shared" si="429"/>
        <v>0</v>
      </c>
      <c r="I1627" s="7">
        <f t="shared" si="429"/>
        <v>0.82013574660633493</v>
      </c>
      <c r="J1627" s="7">
        <f t="shared" si="429"/>
        <v>0.28280542986425339</v>
      </c>
      <c r="K1627" s="7">
        <f t="shared" si="429"/>
        <v>0.14140271493212669</v>
      </c>
      <c r="L1627" s="7">
        <f t="shared" si="429"/>
        <v>0.15554298642533937</v>
      </c>
      <c r="M1627" s="7">
        <f t="shared" si="429"/>
        <v>13.093891402714933</v>
      </c>
      <c r="N1627" s="7">
        <f t="shared" si="429"/>
        <v>9.8981900452488683E-2</v>
      </c>
      <c r="O1627" s="7">
        <f t="shared" si="429"/>
        <v>6.3914027149321262</v>
      </c>
      <c r="P1627" s="7">
        <f t="shared" si="429"/>
        <v>73.557692307692307</v>
      </c>
      <c r="Q1627" s="7">
        <f t="shared" si="429"/>
        <v>100</v>
      </c>
      <c r="R1627"/>
    </row>
    <row r="1628" spans="1:18" ht="14.25" x14ac:dyDescent="0.45">
      <c r="A1628" s="6">
        <v>412</v>
      </c>
      <c r="B1628" s="4"/>
      <c r="C1628" s="4" t="s">
        <v>10</v>
      </c>
      <c r="D1628" s="4" t="s">
        <v>7</v>
      </c>
      <c r="E1628" s="7">
        <f t="shared" ref="E1628:Q1628" si="430">E422/$Q422*100</f>
        <v>7.5847229693383529</v>
      </c>
      <c r="F1628" s="7">
        <f t="shared" si="430"/>
        <v>9.5615922538999456</v>
      </c>
      <c r="G1628" s="7">
        <f t="shared" si="430"/>
        <v>2.1718665949435181</v>
      </c>
      <c r="H1628" s="7">
        <f t="shared" si="430"/>
        <v>0.17482517482517482</v>
      </c>
      <c r="I1628" s="7">
        <f t="shared" si="430"/>
        <v>5.9037116729424426</v>
      </c>
      <c r="J1628" s="7">
        <f t="shared" si="430"/>
        <v>3.9604626143087684</v>
      </c>
      <c r="K1628" s="7">
        <f t="shared" si="430"/>
        <v>0.7799892415277031</v>
      </c>
      <c r="L1628" s="7">
        <f t="shared" si="430"/>
        <v>1.5532544378698225</v>
      </c>
      <c r="M1628" s="7">
        <f t="shared" si="430"/>
        <v>11.652770306616461</v>
      </c>
      <c r="N1628" s="7">
        <f t="shared" si="430"/>
        <v>0.84050564819795592</v>
      </c>
      <c r="O1628" s="7">
        <f t="shared" si="430"/>
        <v>8.1629908552985473</v>
      </c>
      <c r="P1628" s="7">
        <f t="shared" si="430"/>
        <v>64.618074233458842</v>
      </c>
      <c r="Q1628" s="7">
        <f t="shared" si="430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8</v>
      </c>
      <c r="E1629" s="7">
        <f t="shared" ref="E1629:Q1629" si="431">E423/$Q423*100</f>
        <v>12.842868962005982</v>
      </c>
      <c r="F1629" s="7">
        <f t="shared" si="431"/>
        <v>12.906510532679945</v>
      </c>
      <c r="G1629" s="7">
        <f t="shared" si="431"/>
        <v>2.8702348373957869</v>
      </c>
      <c r="H1629" s="7">
        <f t="shared" si="431"/>
        <v>0.12728314134792848</v>
      </c>
      <c r="I1629" s="7">
        <f t="shared" si="431"/>
        <v>4.9576783555018133</v>
      </c>
      <c r="J1629" s="7">
        <f t="shared" si="431"/>
        <v>2.1956341882517663</v>
      </c>
      <c r="K1629" s="7">
        <f t="shared" si="431"/>
        <v>0.68732896327881376</v>
      </c>
      <c r="L1629" s="7">
        <f t="shared" si="431"/>
        <v>1.6992299369948449</v>
      </c>
      <c r="M1629" s="7">
        <f t="shared" si="431"/>
        <v>17.10049004009419</v>
      </c>
      <c r="N1629" s="7">
        <f t="shared" si="431"/>
        <v>0.63641570673964232</v>
      </c>
      <c r="O1629" s="7">
        <f t="shared" si="431"/>
        <v>11.754598103481193</v>
      </c>
      <c r="P1629" s="7">
        <f t="shared" si="431"/>
        <v>57.971106726914023</v>
      </c>
      <c r="Q1629" s="7">
        <f t="shared" si="431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32">E424/$Q424*100</f>
        <v>10.283734309623432</v>
      </c>
      <c r="F1630" s="7">
        <f t="shared" si="432"/>
        <v>11.274189330543933</v>
      </c>
      <c r="G1630" s="7">
        <f t="shared" si="432"/>
        <v>2.5398797071129708</v>
      </c>
      <c r="H1630" s="7">
        <f t="shared" si="432"/>
        <v>0.13402196652719667</v>
      </c>
      <c r="I1630" s="7">
        <f t="shared" si="432"/>
        <v>5.4262552301255225</v>
      </c>
      <c r="J1630" s="7">
        <f t="shared" si="432"/>
        <v>3.0596234309623429</v>
      </c>
      <c r="K1630" s="7">
        <f t="shared" si="432"/>
        <v>0.7354864016736401</v>
      </c>
      <c r="L1630" s="7">
        <f t="shared" si="432"/>
        <v>1.6213389121338913</v>
      </c>
      <c r="M1630" s="7">
        <f t="shared" si="432"/>
        <v>14.448221757322175</v>
      </c>
      <c r="N1630" s="7">
        <f t="shared" si="432"/>
        <v>0.73221757322175729</v>
      </c>
      <c r="O1630" s="7">
        <f t="shared" si="432"/>
        <v>10.015690376569038</v>
      </c>
      <c r="P1630" s="7">
        <f t="shared" si="432"/>
        <v>61.1663179916318</v>
      </c>
      <c r="Q1630" s="7">
        <f t="shared" si="432"/>
        <v>100</v>
      </c>
      <c r="R1630"/>
    </row>
    <row r="1631" spans="1:18" ht="14.25" x14ac:dyDescent="0.45">
      <c r="A1631" s="6">
        <v>415</v>
      </c>
      <c r="B1631" s="4"/>
      <c r="C1631" s="4" t="s">
        <v>11</v>
      </c>
      <c r="D1631" s="4" t="s">
        <v>7</v>
      </c>
      <c r="E1631" s="7">
        <f t="shared" ref="E1631:Q1631" si="433">E425/$Q425*100</f>
        <v>28.642767968610666</v>
      </c>
      <c r="F1631" s="7">
        <f t="shared" si="433"/>
        <v>8.9352594970572508</v>
      </c>
      <c r="G1631" s="7">
        <f t="shared" si="433"/>
        <v>13.465311218120208</v>
      </c>
      <c r="H1631" s="7">
        <f t="shared" si="433"/>
        <v>4.2803638309256282</v>
      </c>
      <c r="I1631" s="7">
        <f t="shared" si="433"/>
        <v>20.046370608168363</v>
      </c>
      <c r="J1631" s="7">
        <f t="shared" si="433"/>
        <v>22.632423756019264</v>
      </c>
      <c r="K1631" s="7">
        <f t="shared" si="433"/>
        <v>4.6905653647226684</v>
      </c>
      <c r="L1631" s="7">
        <f t="shared" si="433"/>
        <v>8.4537185660781162</v>
      </c>
      <c r="M1631" s="7">
        <f t="shared" si="433"/>
        <v>8.1505261280542189</v>
      </c>
      <c r="N1631" s="7">
        <f t="shared" si="433"/>
        <v>4.9580881041555198</v>
      </c>
      <c r="O1631" s="7">
        <f t="shared" si="433"/>
        <v>11.895844480114143</v>
      </c>
      <c r="P1631" s="7">
        <f t="shared" si="433"/>
        <v>29.891207419297306</v>
      </c>
      <c r="Q1631" s="7">
        <f t="shared" si="433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8</v>
      </c>
      <c r="E1632" s="7">
        <f t="shared" ref="E1632:Q1632" si="434">E426/$Q426*100</f>
        <v>44.300972421488922</v>
      </c>
      <c r="F1632" s="7">
        <f t="shared" si="434"/>
        <v>13.868962219033957</v>
      </c>
      <c r="G1632" s="7">
        <f t="shared" si="434"/>
        <v>10.935756416387694</v>
      </c>
      <c r="H1632" s="7">
        <f t="shared" si="434"/>
        <v>4.6548700781125465</v>
      </c>
      <c r="I1632" s="7">
        <f t="shared" si="434"/>
        <v>13.693607524310536</v>
      </c>
      <c r="J1632" s="7">
        <f t="shared" si="434"/>
        <v>16.578989319304956</v>
      </c>
      <c r="K1632" s="7">
        <f t="shared" si="434"/>
        <v>4.9577554599075402</v>
      </c>
      <c r="L1632" s="7">
        <f t="shared" si="434"/>
        <v>7.2692491630798663</v>
      </c>
      <c r="M1632" s="7">
        <f t="shared" si="434"/>
        <v>11.860353897656625</v>
      </c>
      <c r="N1632" s="7">
        <f t="shared" si="434"/>
        <v>4.2403953451299223</v>
      </c>
      <c r="O1632" s="7">
        <f t="shared" si="434"/>
        <v>16.052925235134705</v>
      </c>
      <c r="P1632" s="7">
        <f t="shared" si="434"/>
        <v>27.30750836920134</v>
      </c>
      <c r="Q1632" s="7">
        <f t="shared" si="434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35">E427/$Q427*100</f>
        <v>36.901455861314481</v>
      </c>
      <c r="F1633" s="7">
        <f t="shared" si="435"/>
        <v>11.520659766052344</v>
      </c>
      <c r="G1633" s="7">
        <f t="shared" si="435"/>
        <v>12.126567365143483</v>
      </c>
      <c r="H1633" s="7">
        <f t="shared" si="435"/>
        <v>4.4769839266178568</v>
      </c>
      <c r="I1633" s="7">
        <f t="shared" si="435"/>
        <v>16.679289741647732</v>
      </c>
      <c r="J1633" s="7">
        <f t="shared" si="435"/>
        <v>19.447950854161409</v>
      </c>
      <c r="K1633" s="7">
        <f t="shared" si="435"/>
        <v>4.8220146427669777</v>
      </c>
      <c r="L1633" s="7">
        <f t="shared" si="435"/>
        <v>7.9104603214676423</v>
      </c>
      <c r="M1633" s="7">
        <f t="shared" si="435"/>
        <v>10.10687536817302</v>
      </c>
      <c r="N1633" s="7">
        <f t="shared" si="435"/>
        <v>4.5779685264663801</v>
      </c>
      <c r="O1633" s="7">
        <f t="shared" si="435"/>
        <v>14.087351678868973</v>
      </c>
      <c r="P1633" s="7">
        <f t="shared" si="435"/>
        <v>28.561810990490617</v>
      </c>
      <c r="Q1633" s="7">
        <f t="shared" si="435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7</v>
      </c>
      <c r="E1634" s="7">
        <f t="shared" ref="E1634:Q1634" si="436">E428/$Q428*100</f>
        <v>9.0915093093886181</v>
      </c>
      <c r="F1634" s="7">
        <f t="shared" si="436"/>
        <v>9.6527135877459393</v>
      </c>
      <c r="G1634" s="7">
        <f t="shared" si="436"/>
        <v>3.611514591311237</v>
      </c>
      <c r="H1634" s="7">
        <f t="shared" si="436"/>
        <v>0.86821603063515118</v>
      </c>
      <c r="I1634" s="7">
        <f t="shared" si="436"/>
        <v>6.7344513402878645</v>
      </c>
      <c r="J1634" s="7">
        <f t="shared" si="436"/>
        <v>6.2623795061402348</v>
      </c>
      <c r="K1634" s="7">
        <f t="shared" si="436"/>
        <v>1.2775650336722568</v>
      </c>
      <c r="L1634" s="7">
        <f t="shared" si="436"/>
        <v>2.3768651789251289</v>
      </c>
      <c r="M1634" s="7">
        <f t="shared" si="436"/>
        <v>8.9957744619041318</v>
      </c>
      <c r="N1634" s="7">
        <f t="shared" si="436"/>
        <v>1.360095074607157</v>
      </c>
      <c r="O1634" s="7">
        <f t="shared" si="436"/>
        <v>8.0846428099828334</v>
      </c>
      <c r="P1634" s="7">
        <f t="shared" si="436"/>
        <v>63.346758219992068</v>
      </c>
      <c r="Q1634" s="7">
        <f t="shared" si="436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8</v>
      </c>
      <c r="E1635" s="7">
        <f t="shared" ref="E1635:Q1635" si="437">E429/$Q429*100</f>
        <v>15.5893903302646</v>
      </c>
      <c r="F1635" s="7">
        <f t="shared" si="437"/>
        <v>12.051760767398441</v>
      </c>
      <c r="G1635" s="7">
        <f t="shared" si="437"/>
        <v>3.6985772226871818</v>
      </c>
      <c r="H1635" s="7">
        <f t="shared" si="437"/>
        <v>0.99787549089036254</v>
      </c>
      <c r="I1635" s="7">
        <f t="shared" si="437"/>
        <v>5.3949655572007984</v>
      </c>
      <c r="J1635" s="7">
        <f t="shared" si="437"/>
        <v>4.5290671473636772</v>
      </c>
      <c r="K1635" s="7">
        <f t="shared" si="437"/>
        <v>1.3938067340500868</v>
      </c>
      <c r="L1635" s="7">
        <f t="shared" si="437"/>
        <v>2.369149552565506</v>
      </c>
      <c r="M1635" s="7">
        <f t="shared" si="437"/>
        <v>13.468100173823473</v>
      </c>
      <c r="N1635" s="7">
        <f t="shared" si="437"/>
        <v>1.191012682675594</v>
      </c>
      <c r="O1635" s="7">
        <f t="shared" si="437"/>
        <v>10.741646816455289</v>
      </c>
      <c r="P1635" s="7">
        <f t="shared" si="437"/>
        <v>58.208330650872334</v>
      </c>
      <c r="Q1635" s="7">
        <f t="shared" si="437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38">E430/$Q430*100</f>
        <v>12.383668812647706</v>
      </c>
      <c r="F1636" s="7">
        <f t="shared" si="438"/>
        <v>10.861380490587564</v>
      </c>
      <c r="G1636" s="7">
        <f t="shared" si="438"/>
        <v>3.6525140575340229</v>
      </c>
      <c r="H1636" s="7">
        <f t="shared" si="438"/>
        <v>0.94205851193871726</v>
      </c>
      <c r="I1636" s="7">
        <f t="shared" si="438"/>
        <v>6.0598158259310573</v>
      </c>
      <c r="J1636" s="7">
        <f t="shared" si="438"/>
        <v>5.3915736288811011</v>
      </c>
      <c r="K1636" s="7">
        <f t="shared" si="438"/>
        <v>1.3413739711514954</v>
      </c>
      <c r="L1636" s="7">
        <f t="shared" si="438"/>
        <v>2.3779643060875233</v>
      </c>
      <c r="M1636" s="7">
        <f t="shared" si="438"/>
        <v>11.260695949800342</v>
      </c>
      <c r="N1636" s="7">
        <f t="shared" si="438"/>
        <v>1.2892184826012549</v>
      </c>
      <c r="O1636" s="7">
        <f t="shared" si="438"/>
        <v>9.423844837421564</v>
      </c>
      <c r="P1636" s="7">
        <f t="shared" si="438"/>
        <v>60.748105288892503</v>
      </c>
      <c r="Q1636" s="7">
        <f t="shared" si="438"/>
        <v>100</v>
      </c>
      <c r="R1636"/>
    </row>
    <row r="1637" spans="1:18" ht="14.25" x14ac:dyDescent="0.45">
      <c r="A1637" s="6">
        <v>421</v>
      </c>
      <c r="B1637" s="4" t="s">
        <v>39</v>
      </c>
      <c r="C1637" s="4" t="s">
        <v>6</v>
      </c>
      <c r="D1637" s="4" t="s">
        <v>7</v>
      </c>
      <c r="E1637" s="7">
        <f t="shared" ref="E1637:Q1637" si="439">E431/$Q431*100</f>
        <v>0</v>
      </c>
      <c r="F1637" s="7">
        <f t="shared" si="439"/>
        <v>9.0573012939001849</v>
      </c>
      <c r="G1637" s="7">
        <f t="shared" si="439"/>
        <v>0</v>
      </c>
      <c r="H1637" s="7">
        <f t="shared" si="439"/>
        <v>0</v>
      </c>
      <c r="I1637" s="7">
        <f t="shared" si="439"/>
        <v>0</v>
      </c>
      <c r="J1637" s="7">
        <f t="shared" si="439"/>
        <v>0</v>
      </c>
      <c r="K1637" s="7">
        <f t="shared" si="439"/>
        <v>0.55452865064695012</v>
      </c>
      <c r="L1637" s="7">
        <f t="shared" si="439"/>
        <v>0</v>
      </c>
      <c r="M1637" s="7">
        <f t="shared" si="439"/>
        <v>3.4195933456561924</v>
      </c>
      <c r="N1637" s="7">
        <f t="shared" si="439"/>
        <v>0</v>
      </c>
      <c r="O1637" s="7">
        <f t="shared" si="439"/>
        <v>5.1756007393715349</v>
      </c>
      <c r="P1637" s="7">
        <f t="shared" si="439"/>
        <v>82.809611829944558</v>
      </c>
      <c r="Q1637" s="7">
        <f t="shared" si="439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8</v>
      </c>
      <c r="E1638" s="7">
        <f t="shared" ref="E1638:Q1638" si="440">E432/$Q432*100</f>
        <v>0.29527559055118108</v>
      </c>
      <c r="F1638" s="7">
        <f t="shared" si="440"/>
        <v>7.7755905511811028</v>
      </c>
      <c r="G1638" s="7">
        <f t="shared" si="440"/>
        <v>0</v>
      </c>
      <c r="H1638" s="7">
        <f t="shared" si="440"/>
        <v>0</v>
      </c>
      <c r="I1638" s="7">
        <f t="shared" si="440"/>
        <v>0.39370078740157477</v>
      </c>
      <c r="J1638" s="7">
        <f t="shared" si="440"/>
        <v>0.29527559055118108</v>
      </c>
      <c r="K1638" s="7">
        <f t="shared" si="440"/>
        <v>0</v>
      </c>
      <c r="L1638" s="7">
        <f t="shared" si="440"/>
        <v>0</v>
      </c>
      <c r="M1638" s="7">
        <f t="shared" si="440"/>
        <v>2.2637795275590551</v>
      </c>
      <c r="N1638" s="7">
        <f t="shared" si="440"/>
        <v>0</v>
      </c>
      <c r="O1638" s="7">
        <f t="shared" si="440"/>
        <v>4.0354330708661417</v>
      </c>
      <c r="P1638" s="7">
        <f t="shared" si="440"/>
        <v>85.826771653543304</v>
      </c>
      <c r="Q1638" s="7">
        <f t="shared" si="440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41">E433/$Q433*100</f>
        <v>0.14306151645207438</v>
      </c>
      <c r="F1639" s="7">
        <f t="shared" si="441"/>
        <v>8.4406294706723894</v>
      </c>
      <c r="G1639" s="7">
        <f t="shared" si="441"/>
        <v>0</v>
      </c>
      <c r="H1639" s="7">
        <f t="shared" si="441"/>
        <v>0</v>
      </c>
      <c r="I1639" s="7">
        <f t="shared" si="441"/>
        <v>0.19074868860276584</v>
      </c>
      <c r="J1639" s="7">
        <f t="shared" si="441"/>
        <v>0</v>
      </c>
      <c r="K1639" s="7">
        <f t="shared" si="441"/>
        <v>0.19074868860276584</v>
      </c>
      <c r="L1639" s="7">
        <f t="shared" si="441"/>
        <v>0</v>
      </c>
      <c r="M1639" s="7">
        <f t="shared" si="441"/>
        <v>2.9089175011921791</v>
      </c>
      <c r="N1639" s="7">
        <f t="shared" si="441"/>
        <v>0</v>
      </c>
      <c r="O1639" s="7">
        <f t="shared" si="441"/>
        <v>4.7210300429184553</v>
      </c>
      <c r="P1639" s="7">
        <f t="shared" si="441"/>
        <v>84.35860753457321</v>
      </c>
      <c r="Q1639" s="7">
        <f t="shared" si="441"/>
        <v>100</v>
      </c>
      <c r="R1639"/>
    </row>
    <row r="1640" spans="1:18" ht="14.25" x14ac:dyDescent="0.45">
      <c r="A1640" s="6">
        <v>424</v>
      </c>
      <c r="B1640" s="4"/>
      <c r="C1640" s="4" t="s">
        <v>9</v>
      </c>
      <c r="D1640" s="4" t="s">
        <v>7</v>
      </c>
      <c r="E1640" s="7">
        <f t="shared" ref="E1640:Q1640" si="442">E434/$Q434*100</f>
        <v>0</v>
      </c>
      <c r="F1640" s="7">
        <f t="shared" si="442"/>
        <v>9.506398537477148</v>
      </c>
      <c r="G1640" s="7">
        <f t="shared" si="442"/>
        <v>0.73126142595978061</v>
      </c>
      <c r="H1640" s="7">
        <f t="shared" si="442"/>
        <v>0</v>
      </c>
      <c r="I1640" s="7">
        <f t="shared" si="442"/>
        <v>0.54844606946983543</v>
      </c>
      <c r="J1640" s="7">
        <f t="shared" si="442"/>
        <v>0</v>
      </c>
      <c r="K1640" s="7">
        <f t="shared" si="442"/>
        <v>0</v>
      </c>
      <c r="L1640" s="7">
        <f t="shared" si="442"/>
        <v>0.73126142595978061</v>
      </c>
      <c r="M1640" s="7">
        <f t="shared" si="442"/>
        <v>9.8720292504570395</v>
      </c>
      <c r="N1640" s="7">
        <f t="shared" si="442"/>
        <v>0.73126142595978061</v>
      </c>
      <c r="O1640" s="7">
        <f t="shared" si="442"/>
        <v>6.5813528336380251</v>
      </c>
      <c r="P1640" s="7">
        <f t="shared" si="442"/>
        <v>78.06215722120659</v>
      </c>
      <c r="Q1640" s="7">
        <f t="shared" si="442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8</v>
      </c>
      <c r="E1641" s="7">
        <f t="shared" ref="E1641:Q1641" si="443">E435/$Q435*100</f>
        <v>0.59055118110236215</v>
      </c>
      <c r="F1641" s="7">
        <f t="shared" si="443"/>
        <v>10.236220472440944</v>
      </c>
      <c r="G1641" s="7">
        <f t="shared" si="443"/>
        <v>0.98425196850393704</v>
      </c>
      <c r="H1641" s="7">
        <f t="shared" si="443"/>
        <v>0</v>
      </c>
      <c r="I1641" s="7">
        <f t="shared" si="443"/>
        <v>0</v>
      </c>
      <c r="J1641" s="7">
        <f t="shared" si="443"/>
        <v>0</v>
      </c>
      <c r="K1641" s="7">
        <f t="shared" si="443"/>
        <v>0</v>
      </c>
      <c r="L1641" s="7">
        <f t="shared" si="443"/>
        <v>0</v>
      </c>
      <c r="M1641" s="7">
        <f t="shared" si="443"/>
        <v>22.440944881889763</v>
      </c>
      <c r="N1641" s="7">
        <f t="shared" si="443"/>
        <v>0</v>
      </c>
      <c r="O1641" s="7">
        <f t="shared" si="443"/>
        <v>7.2834645669291334</v>
      </c>
      <c r="P1641" s="7">
        <f t="shared" si="443"/>
        <v>66.732283464566933</v>
      </c>
      <c r="Q1641" s="7">
        <f t="shared" si="443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44">E436/$Q436*100</f>
        <v>0.85632730732635576</v>
      </c>
      <c r="F1642" s="7">
        <f t="shared" si="444"/>
        <v>10.371075166508087</v>
      </c>
      <c r="G1642" s="7">
        <f t="shared" si="444"/>
        <v>0.57088487155090395</v>
      </c>
      <c r="H1642" s="7">
        <f t="shared" si="444"/>
        <v>0</v>
      </c>
      <c r="I1642" s="7">
        <f t="shared" si="444"/>
        <v>0.85632730732635576</v>
      </c>
      <c r="J1642" s="7">
        <f t="shared" si="444"/>
        <v>0.28544243577545197</v>
      </c>
      <c r="K1642" s="7">
        <f t="shared" si="444"/>
        <v>0</v>
      </c>
      <c r="L1642" s="7">
        <f t="shared" si="444"/>
        <v>0.3805899143672693</v>
      </c>
      <c r="M1642" s="7">
        <f t="shared" si="444"/>
        <v>16.175071360608946</v>
      </c>
      <c r="N1642" s="7">
        <f t="shared" si="444"/>
        <v>0.3805899143672693</v>
      </c>
      <c r="O1642" s="7">
        <f t="shared" si="444"/>
        <v>7.3263558515699341</v>
      </c>
      <c r="P1642" s="7">
        <f t="shared" si="444"/>
        <v>72.502378686964803</v>
      </c>
      <c r="Q1642" s="7">
        <f t="shared" si="444"/>
        <v>100</v>
      </c>
      <c r="R1642"/>
    </row>
    <row r="1643" spans="1:18" ht="14.25" x14ac:dyDescent="0.45">
      <c r="A1643" s="6">
        <v>427</v>
      </c>
      <c r="B1643" s="4"/>
      <c r="C1643" s="4" t="s">
        <v>10</v>
      </c>
      <c r="D1643" s="4" t="s">
        <v>7</v>
      </c>
      <c r="E1643" s="7">
        <f t="shared" ref="E1643:Q1643" si="445">E437/$Q437*100</f>
        <v>7.7237991266375552</v>
      </c>
      <c r="F1643" s="7">
        <f t="shared" si="445"/>
        <v>9.9072052401746724</v>
      </c>
      <c r="G1643" s="7">
        <f t="shared" si="445"/>
        <v>2.7565502183406112</v>
      </c>
      <c r="H1643" s="7">
        <f t="shared" si="445"/>
        <v>0.19104803493449782</v>
      </c>
      <c r="I1643" s="7">
        <f t="shared" si="445"/>
        <v>5.1582969432314414</v>
      </c>
      <c r="J1643" s="7">
        <f t="shared" si="445"/>
        <v>4.503275109170306</v>
      </c>
      <c r="K1643" s="7">
        <f t="shared" si="445"/>
        <v>0.81877729257641918</v>
      </c>
      <c r="L1643" s="7">
        <f t="shared" si="445"/>
        <v>2.0742358078602621</v>
      </c>
      <c r="M1643" s="7">
        <f t="shared" si="445"/>
        <v>13.127729257641921</v>
      </c>
      <c r="N1643" s="7">
        <f t="shared" si="445"/>
        <v>0.87336244541484709</v>
      </c>
      <c r="O1643" s="7">
        <f t="shared" si="445"/>
        <v>9.6615720524017465</v>
      </c>
      <c r="P1643" s="7">
        <f t="shared" si="445"/>
        <v>61.435589519650655</v>
      </c>
      <c r="Q1643" s="7">
        <f t="shared" si="445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8</v>
      </c>
      <c r="E1644" s="7">
        <f t="shared" ref="E1644:Q1644" si="446">E438/$Q438*100</f>
        <v>12.151898734177214</v>
      </c>
      <c r="F1644" s="7">
        <f t="shared" si="446"/>
        <v>13.291139240506327</v>
      </c>
      <c r="G1644" s="7">
        <f t="shared" si="446"/>
        <v>3.5443037974683547</v>
      </c>
      <c r="H1644" s="7">
        <f t="shared" si="446"/>
        <v>0</v>
      </c>
      <c r="I1644" s="7">
        <f t="shared" si="446"/>
        <v>3.4936708860759493</v>
      </c>
      <c r="J1644" s="7">
        <f t="shared" si="446"/>
        <v>2.0759493670886076</v>
      </c>
      <c r="K1644" s="7">
        <f t="shared" si="446"/>
        <v>0.43037974683544306</v>
      </c>
      <c r="L1644" s="7">
        <f t="shared" si="446"/>
        <v>2.0759493670886076</v>
      </c>
      <c r="M1644" s="7">
        <f t="shared" si="446"/>
        <v>19.0126582278481</v>
      </c>
      <c r="N1644" s="7">
        <f t="shared" si="446"/>
        <v>0.53164556962025322</v>
      </c>
      <c r="O1644" s="7">
        <f t="shared" si="446"/>
        <v>12.784810126582277</v>
      </c>
      <c r="P1644" s="7">
        <f t="shared" si="446"/>
        <v>55.822784810126578</v>
      </c>
      <c r="Q1644" s="7">
        <f t="shared" si="446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47">E439/$Q439*100</f>
        <v>9.9803020354563365</v>
      </c>
      <c r="F1645" s="7">
        <f t="shared" si="447"/>
        <v>11.70059093893631</v>
      </c>
      <c r="G1645" s="7">
        <f t="shared" si="447"/>
        <v>3.1648063033486538</v>
      </c>
      <c r="H1645" s="7">
        <f t="shared" si="447"/>
        <v>6.5659881812212731E-2</v>
      </c>
      <c r="I1645" s="7">
        <f t="shared" si="447"/>
        <v>4.2678923177938284</v>
      </c>
      <c r="J1645" s="7">
        <f t="shared" si="447"/>
        <v>3.2304661851608665</v>
      </c>
      <c r="K1645" s="7">
        <f t="shared" si="447"/>
        <v>0.59093893630991468</v>
      </c>
      <c r="L1645" s="7">
        <f t="shared" si="447"/>
        <v>2.1142481943532503</v>
      </c>
      <c r="M1645" s="7">
        <f t="shared" si="447"/>
        <v>16.152330925804335</v>
      </c>
      <c r="N1645" s="7">
        <f t="shared" si="447"/>
        <v>0.66973079448456996</v>
      </c>
      <c r="O1645" s="7">
        <f t="shared" si="447"/>
        <v>11.33289560078792</v>
      </c>
      <c r="P1645" s="7">
        <f t="shared" si="447"/>
        <v>58.568614576493758</v>
      </c>
      <c r="Q1645" s="7">
        <f t="shared" si="447"/>
        <v>100</v>
      </c>
      <c r="R1645"/>
    </row>
    <row r="1646" spans="1:18" ht="14.25" x14ac:dyDescent="0.45">
      <c r="A1646" s="6">
        <v>430</v>
      </c>
      <c r="B1646" s="4"/>
      <c r="C1646" s="4" t="s">
        <v>11</v>
      </c>
      <c r="D1646" s="4" t="s">
        <v>7</v>
      </c>
      <c r="E1646" s="7">
        <f t="shared" ref="E1646:Q1646" si="448">E440/$Q440*100</f>
        <v>24.926686217008797</v>
      </c>
      <c r="F1646" s="7">
        <f t="shared" si="448"/>
        <v>8.1133919843597262</v>
      </c>
      <c r="G1646" s="7">
        <f t="shared" si="448"/>
        <v>13.245356793743889</v>
      </c>
      <c r="H1646" s="7">
        <f t="shared" si="448"/>
        <v>3.225806451612903</v>
      </c>
      <c r="I1646" s="7">
        <f t="shared" si="448"/>
        <v>14.467253176930598</v>
      </c>
      <c r="J1646" s="7">
        <f t="shared" si="448"/>
        <v>21.749755620723363</v>
      </c>
      <c r="K1646" s="7">
        <f t="shared" si="448"/>
        <v>3.1280547409579667</v>
      </c>
      <c r="L1646" s="7">
        <f t="shared" si="448"/>
        <v>9.5796676441837736</v>
      </c>
      <c r="M1646" s="7">
        <f t="shared" si="448"/>
        <v>7.9178885630498534</v>
      </c>
      <c r="N1646" s="7">
        <f t="shared" si="448"/>
        <v>5.0830889540566959</v>
      </c>
      <c r="O1646" s="7">
        <f t="shared" si="448"/>
        <v>12.805474095796676</v>
      </c>
      <c r="P1646" s="7">
        <f t="shared" si="448"/>
        <v>32.795698924731184</v>
      </c>
      <c r="Q1646" s="7">
        <f t="shared" si="448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8</v>
      </c>
      <c r="E1647" s="7">
        <f t="shared" ref="E1647:Q1647" si="449">E441/$Q441*100</f>
        <v>35.340802987861814</v>
      </c>
      <c r="F1647" s="7">
        <f t="shared" si="449"/>
        <v>12.231559290382819</v>
      </c>
      <c r="G1647" s="7">
        <f t="shared" si="449"/>
        <v>9.477124183006536</v>
      </c>
      <c r="H1647" s="7">
        <f t="shared" si="449"/>
        <v>4.2483660130718954</v>
      </c>
      <c r="I1647" s="7">
        <f t="shared" si="449"/>
        <v>10.224089635854341</v>
      </c>
      <c r="J1647" s="7">
        <f t="shared" si="449"/>
        <v>13.118580765639591</v>
      </c>
      <c r="K1647" s="7">
        <f t="shared" si="449"/>
        <v>2.7077497665732961</v>
      </c>
      <c r="L1647" s="7">
        <f t="shared" si="449"/>
        <v>8.0765639589168998</v>
      </c>
      <c r="M1647" s="7">
        <f t="shared" si="449"/>
        <v>10.644257703081232</v>
      </c>
      <c r="N1647" s="7">
        <f t="shared" si="449"/>
        <v>3.2679738562091507</v>
      </c>
      <c r="O1647" s="7">
        <f t="shared" si="449"/>
        <v>15.172735760971054</v>
      </c>
      <c r="P1647" s="7">
        <f t="shared" si="449"/>
        <v>31.792717086834731</v>
      </c>
      <c r="Q1647" s="7">
        <f t="shared" si="449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50">E442/$Q442*100</f>
        <v>30.355863386673036</v>
      </c>
      <c r="F1648" s="7">
        <f t="shared" si="450"/>
        <v>10.269882971101026</v>
      </c>
      <c r="G1648" s="7">
        <f t="shared" si="450"/>
        <v>11.177454024361118</v>
      </c>
      <c r="H1648" s="7">
        <f t="shared" si="450"/>
        <v>3.7258180081203727</v>
      </c>
      <c r="I1648" s="7">
        <f t="shared" si="450"/>
        <v>12.252209219011226</v>
      </c>
      <c r="J1648" s="7">
        <f t="shared" si="450"/>
        <v>17.339383807021733</v>
      </c>
      <c r="K1648" s="7">
        <f t="shared" si="450"/>
        <v>2.9615476474802964</v>
      </c>
      <c r="L1648" s="7">
        <f t="shared" si="450"/>
        <v>8.8607594936708853</v>
      </c>
      <c r="M1648" s="7">
        <f t="shared" si="450"/>
        <v>9.3861953666109379</v>
      </c>
      <c r="N1648" s="7">
        <f t="shared" si="450"/>
        <v>4.1318366372104132</v>
      </c>
      <c r="O1648" s="7">
        <f t="shared" si="450"/>
        <v>14.067351325531408</v>
      </c>
      <c r="P1648" s="7">
        <f t="shared" si="450"/>
        <v>32.338189634583237</v>
      </c>
      <c r="Q1648" s="7">
        <f t="shared" si="450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7</v>
      </c>
      <c r="E1649" s="7">
        <f t="shared" ref="E1649:Q1649" si="451">E443/$Q443*100</f>
        <v>10.888525483783047</v>
      </c>
      <c r="F1649" s="7">
        <f t="shared" si="451"/>
        <v>9.321340964840557</v>
      </c>
      <c r="G1649" s="7">
        <f t="shared" si="451"/>
        <v>5.110384300899427</v>
      </c>
      <c r="H1649" s="7">
        <f t="shared" si="451"/>
        <v>0.99482147724175518</v>
      </c>
      <c r="I1649" s="7">
        <f t="shared" si="451"/>
        <v>6.6775688198419187</v>
      </c>
      <c r="J1649" s="7">
        <f t="shared" si="451"/>
        <v>8.2992641046606703</v>
      </c>
      <c r="K1649" s="7">
        <f t="shared" si="451"/>
        <v>1.3763968383755794</v>
      </c>
      <c r="L1649" s="7">
        <f t="shared" si="451"/>
        <v>3.8293813028073047</v>
      </c>
      <c r="M1649" s="7">
        <f t="shared" si="451"/>
        <v>10.029980921231942</v>
      </c>
      <c r="N1649" s="7">
        <f t="shared" si="451"/>
        <v>1.8533660397928591</v>
      </c>
      <c r="O1649" s="7">
        <f t="shared" si="451"/>
        <v>9.8119378577269014</v>
      </c>
      <c r="P1649" s="7">
        <f t="shared" si="451"/>
        <v>57.876805669119648</v>
      </c>
      <c r="Q1649" s="7">
        <f t="shared" si="451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8</v>
      </c>
      <c r="E1650" s="7">
        <f t="shared" ref="E1650:Q1650" si="452">E444/$Q444*100</f>
        <v>16.327602047512794</v>
      </c>
      <c r="F1650" s="7">
        <f t="shared" si="452"/>
        <v>12.153825961412258</v>
      </c>
      <c r="G1650" s="7">
        <f t="shared" si="452"/>
        <v>4.4231526447040297</v>
      </c>
      <c r="H1650" s="7">
        <f t="shared" si="452"/>
        <v>1.1943824648904056</v>
      </c>
      <c r="I1650" s="7">
        <f t="shared" si="452"/>
        <v>4.7644047775298599</v>
      </c>
      <c r="J1650" s="7">
        <f t="shared" si="452"/>
        <v>4.8169051056569101</v>
      </c>
      <c r="K1650" s="7">
        <f t="shared" si="452"/>
        <v>0.98438115238220236</v>
      </c>
      <c r="L1650" s="7">
        <f t="shared" si="452"/>
        <v>3.4256464102900641</v>
      </c>
      <c r="M1650" s="7">
        <f t="shared" si="452"/>
        <v>14.700091875574223</v>
      </c>
      <c r="N1650" s="7">
        <f t="shared" si="452"/>
        <v>1.1812573828586428</v>
      </c>
      <c r="O1650" s="7">
        <f t="shared" si="452"/>
        <v>12.022575141094633</v>
      </c>
      <c r="P1650" s="7">
        <f t="shared" si="452"/>
        <v>53.734085838036485</v>
      </c>
      <c r="Q1650" s="7">
        <f t="shared" si="452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53">E445/$Q445*100</f>
        <v>13.668583656546742</v>
      </c>
      <c r="F1651" s="7">
        <f t="shared" si="453"/>
        <v>10.766350140430655</v>
      </c>
      <c r="G1651" s="7">
        <f t="shared" si="453"/>
        <v>4.7813294101912529</v>
      </c>
      <c r="H1651" s="7">
        <f t="shared" si="453"/>
        <v>1.0632606660425303</v>
      </c>
      <c r="I1651" s="7">
        <f t="shared" si="453"/>
        <v>5.697472248227899</v>
      </c>
      <c r="J1651" s="7">
        <f t="shared" si="453"/>
        <v>6.5400561722616022</v>
      </c>
      <c r="K1651" s="7">
        <f t="shared" si="453"/>
        <v>1.1903169720476126</v>
      </c>
      <c r="L1651" s="7">
        <f t="shared" si="453"/>
        <v>3.5642637421425705</v>
      </c>
      <c r="M1651" s="7">
        <f t="shared" si="453"/>
        <v>12.431456466497258</v>
      </c>
      <c r="N1651" s="7">
        <f t="shared" si="453"/>
        <v>1.5246756720609871</v>
      </c>
      <c r="O1651" s="7">
        <f t="shared" si="453"/>
        <v>10.946903838437876</v>
      </c>
      <c r="P1651" s="7">
        <f t="shared" si="453"/>
        <v>55.79109268423165</v>
      </c>
      <c r="Q1651" s="7">
        <f t="shared" si="453"/>
        <v>100</v>
      </c>
      <c r="R1651"/>
    </row>
    <row r="1652" spans="1:18" ht="14.25" x14ac:dyDescent="0.45">
      <c r="A1652" s="6">
        <v>436</v>
      </c>
      <c r="B1652" s="4" t="s">
        <v>40</v>
      </c>
      <c r="C1652" s="4" t="s">
        <v>6</v>
      </c>
      <c r="D1652" s="4" t="s">
        <v>7</v>
      </c>
      <c r="E1652" s="7">
        <f t="shared" ref="E1652:Q1652" si="454">E446/$Q446*100</f>
        <v>0</v>
      </c>
      <c r="F1652" s="7">
        <f t="shared" si="454"/>
        <v>9.3506493506493502</v>
      </c>
      <c r="G1652" s="7">
        <f t="shared" si="454"/>
        <v>0</v>
      </c>
      <c r="H1652" s="7">
        <f t="shared" si="454"/>
        <v>0</v>
      </c>
      <c r="I1652" s="7">
        <f t="shared" si="454"/>
        <v>0</v>
      </c>
      <c r="J1652" s="7">
        <f t="shared" si="454"/>
        <v>0</v>
      </c>
      <c r="K1652" s="7">
        <f t="shared" si="454"/>
        <v>0</v>
      </c>
      <c r="L1652" s="7">
        <f t="shared" si="454"/>
        <v>0</v>
      </c>
      <c r="M1652" s="7">
        <f t="shared" si="454"/>
        <v>3.8961038961038961</v>
      </c>
      <c r="N1652" s="7">
        <f t="shared" si="454"/>
        <v>0</v>
      </c>
      <c r="O1652" s="7">
        <f t="shared" si="454"/>
        <v>4.6753246753246751</v>
      </c>
      <c r="P1652" s="7">
        <f t="shared" si="454"/>
        <v>84.675324675324674</v>
      </c>
      <c r="Q1652" s="7">
        <f t="shared" si="454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8</v>
      </c>
      <c r="E1653" s="7">
        <f t="shared" ref="E1653:Q1653" si="455">E447/$Q447*100</f>
        <v>0</v>
      </c>
      <c r="F1653" s="7">
        <f t="shared" si="455"/>
        <v>4.1025641025641022</v>
      </c>
      <c r="G1653" s="7">
        <f t="shared" si="455"/>
        <v>0</v>
      </c>
      <c r="H1653" s="7">
        <f t="shared" si="455"/>
        <v>0</v>
      </c>
      <c r="I1653" s="7">
        <f t="shared" si="455"/>
        <v>0</v>
      </c>
      <c r="J1653" s="7">
        <f t="shared" si="455"/>
        <v>0</v>
      </c>
      <c r="K1653" s="7">
        <f t="shared" si="455"/>
        <v>0</v>
      </c>
      <c r="L1653" s="7">
        <f t="shared" si="455"/>
        <v>0</v>
      </c>
      <c r="M1653" s="7">
        <f t="shared" si="455"/>
        <v>1.7948717948717947</v>
      </c>
      <c r="N1653" s="7">
        <f t="shared" si="455"/>
        <v>0</v>
      </c>
      <c r="O1653" s="7">
        <f t="shared" si="455"/>
        <v>1.2820512820512819</v>
      </c>
      <c r="P1653" s="7">
        <f t="shared" si="455"/>
        <v>90.769230769230774</v>
      </c>
      <c r="Q1653" s="7">
        <f t="shared" si="455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56">E448/$Q448*100</f>
        <v>0</v>
      </c>
      <c r="F1654" s="7">
        <f t="shared" si="456"/>
        <v>6.9948186528497409</v>
      </c>
      <c r="G1654" s="7">
        <f t="shared" si="456"/>
        <v>0</v>
      </c>
      <c r="H1654" s="7">
        <f t="shared" si="456"/>
        <v>0</v>
      </c>
      <c r="I1654" s="7">
        <f t="shared" si="456"/>
        <v>0.38860103626943004</v>
      </c>
      <c r="J1654" s="7">
        <f t="shared" si="456"/>
        <v>0</v>
      </c>
      <c r="K1654" s="7">
        <f t="shared" si="456"/>
        <v>0</v>
      </c>
      <c r="L1654" s="7">
        <f t="shared" si="456"/>
        <v>0</v>
      </c>
      <c r="M1654" s="7">
        <f t="shared" si="456"/>
        <v>2.4611398963730569</v>
      </c>
      <c r="N1654" s="7">
        <f t="shared" si="456"/>
        <v>0</v>
      </c>
      <c r="O1654" s="7">
        <f t="shared" si="456"/>
        <v>3.2383419689119166</v>
      </c>
      <c r="P1654" s="7">
        <f t="shared" si="456"/>
        <v>87.953367875647672</v>
      </c>
      <c r="Q1654" s="7">
        <f t="shared" si="456"/>
        <v>100</v>
      </c>
      <c r="R1654"/>
    </row>
    <row r="1655" spans="1:18" ht="14.25" x14ac:dyDescent="0.45">
      <c r="A1655" s="6">
        <v>439</v>
      </c>
      <c r="B1655" s="4"/>
      <c r="C1655" s="4" t="s">
        <v>9</v>
      </c>
      <c r="D1655" s="4" t="s">
        <v>7</v>
      </c>
      <c r="E1655" s="7">
        <f t="shared" ref="E1655:Q1655" si="457">E449/$Q449*100</f>
        <v>0</v>
      </c>
      <c r="F1655" s="7">
        <f t="shared" si="457"/>
        <v>13.011152416356877</v>
      </c>
      <c r="G1655" s="7">
        <f t="shared" si="457"/>
        <v>0</v>
      </c>
      <c r="H1655" s="7">
        <f t="shared" si="457"/>
        <v>0</v>
      </c>
      <c r="I1655" s="7">
        <f t="shared" si="457"/>
        <v>0</v>
      </c>
      <c r="J1655" s="7">
        <f t="shared" si="457"/>
        <v>1.486988847583643</v>
      </c>
      <c r="K1655" s="7">
        <f t="shared" si="457"/>
        <v>0</v>
      </c>
      <c r="L1655" s="7">
        <f t="shared" si="457"/>
        <v>0</v>
      </c>
      <c r="M1655" s="7">
        <f t="shared" si="457"/>
        <v>6.3197026022304827</v>
      </c>
      <c r="N1655" s="7">
        <f t="shared" si="457"/>
        <v>0</v>
      </c>
      <c r="O1655" s="7">
        <f t="shared" si="457"/>
        <v>6.3197026022304827</v>
      </c>
      <c r="P1655" s="7">
        <f t="shared" si="457"/>
        <v>75.836431226765797</v>
      </c>
      <c r="Q1655" s="7">
        <f t="shared" si="457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8</v>
      </c>
      <c r="E1656" s="7">
        <f t="shared" ref="E1656:Q1656" si="458">E450/$Q450*100</f>
        <v>0</v>
      </c>
      <c r="F1656" s="7">
        <f t="shared" si="458"/>
        <v>8.7962962962962958</v>
      </c>
      <c r="G1656" s="7">
        <f t="shared" si="458"/>
        <v>0</v>
      </c>
      <c r="H1656" s="7">
        <f t="shared" si="458"/>
        <v>0</v>
      </c>
      <c r="I1656" s="7">
        <f t="shared" si="458"/>
        <v>0</v>
      </c>
      <c r="J1656" s="7">
        <f t="shared" si="458"/>
        <v>0</v>
      </c>
      <c r="K1656" s="7">
        <f t="shared" si="458"/>
        <v>0</v>
      </c>
      <c r="L1656" s="7">
        <f t="shared" si="458"/>
        <v>0</v>
      </c>
      <c r="M1656" s="7">
        <f t="shared" si="458"/>
        <v>16.203703703703702</v>
      </c>
      <c r="N1656" s="7">
        <f t="shared" si="458"/>
        <v>0</v>
      </c>
      <c r="O1656" s="7">
        <f t="shared" si="458"/>
        <v>6.0185185185185182</v>
      </c>
      <c r="P1656" s="7">
        <f t="shared" si="458"/>
        <v>72.68518518518519</v>
      </c>
      <c r="Q1656" s="7">
        <f t="shared" si="458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59">E451/$Q451*100</f>
        <v>0</v>
      </c>
      <c r="F1657" s="7">
        <f t="shared" si="459"/>
        <v>12.396694214876034</v>
      </c>
      <c r="G1657" s="7">
        <f t="shared" si="459"/>
        <v>0</v>
      </c>
      <c r="H1657" s="7">
        <f t="shared" si="459"/>
        <v>0</v>
      </c>
      <c r="I1657" s="7">
        <f t="shared" si="459"/>
        <v>0.6198347107438017</v>
      </c>
      <c r="J1657" s="7">
        <f t="shared" si="459"/>
        <v>0.82644628099173556</v>
      </c>
      <c r="K1657" s="7">
        <f t="shared" si="459"/>
        <v>0</v>
      </c>
      <c r="L1657" s="7">
        <f t="shared" si="459"/>
        <v>0</v>
      </c>
      <c r="M1657" s="7">
        <f t="shared" si="459"/>
        <v>10.950413223140496</v>
      </c>
      <c r="N1657" s="7">
        <f t="shared" si="459"/>
        <v>0</v>
      </c>
      <c r="O1657" s="7">
        <f t="shared" si="459"/>
        <v>6.8181818181818175</v>
      </c>
      <c r="P1657" s="7">
        <f t="shared" si="459"/>
        <v>74.586776859504127</v>
      </c>
      <c r="Q1657" s="7">
        <f t="shared" si="459"/>
        <v>100</v>
      </c>
      <c r="R1657"/>
    </row>
    <row r="1658" spans="1:18" ht="14.25" x14ac:dyDescent="0.45">
      <c r="A1658" s="6">
        <v>442</v>
      </c>
      <c r="B1658" s="4"/>
      <c r="C1658" s="4" t="s">
        <v>10</v>
      </c>
      <c r="D1658" s="4" t="s">
        <v>7</v>
      </c>
      <c r="E1658" s="7">
        <f t="shared" ref="E1658:Q1658" si="460">E452/$Q452*100</f>
        <v>11.066559743384122</v>
      </c>
      <c r="F1658" s="7">
        <f t="shared" si="460"/>
        <v>11.788291900561347</v>
      </c>
      <c r="G1658" s="7">
        <f t="shared" si="460"/>
        <v>3.0473135525260626</v>
      </c>
      <c r="H1658" s="7">
        <f t="shared" si="460"/>
        <v>0</v>
      </c>
      <c r="I1658" s="7">
        <f t="shared" si="460"/>
        <v>6.4955894145950284</v>
      </c>
      <c r="J1658" s="7">
        <f t="shared" si="460"/>
        <v>3.8492381716118684</v>
      </c>
      <c r="K1658" s="7">
        <f t="shared" si="460"/>
        <v>1.2028869286287089</v>
      </c>
      <c r="L1658" s="7">
        <f t="shared" si="460"/>
        <v>2.4859663191659984</v>
      </c>
      <c r="M1658" s="7">
        <f t="shared" si="460"/>
        <v>12.910986367281478</v>
      </c>
      <c r="N1658" s="7">
        <f t="shared" si="460"/>
        <v>0.88211708099438657</v>
      </c>
      <c r="O1658" s="7">
        <f t="shared" si="460"/>
        <v>9.5429029671210905</v>
      </c>
      <c r="P1658" s="7">
        <f t="shared" si="460"/>
        <v>60.866078588612673</v>
      </c>
      <c r="Q1658" s="7">
        <f t="shared" si="460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8</v>
      </c>
      <c r="E1659" s="7">
        <f t="shared" ref="E1659:Q1659" si="461">E453/$Q453*100</f>
        <v>16.07565011820331</v>
      </c>
      <c r="F1659" s="7">
        <f t="shared" si="461"/>
        <v>13.081166272655635</v>
      </c>
      <c r="G1659" s="7">
        <f t="shared" si="461"/>
        <v>3.2308904649330179</v>
      </c>
      <c r="H1659" s="7">
        <f t="shared" si="461"/>
        <v>0</v>
      </c>
      <c r="I1659" s="7">
        <f t="shared" si="461"/>
        <v>5.8313632781717892</v>
      </c>
      <c r="J1659" s="7">
        <f t="shared" si="461"/>
        <v>2.4428684003152088</v>
      </c>
      <c r="K1659" s="7">
        <f t="shared" si="461"/>
        <v>0.4728132387706856</v>
      </c>
      <c r="L1659" s="7">
        <f t="shared" si="461"/>
        <v>2.6004728132387704</v>
      </c>
      <c r="M1659" s="7">
        <f t="shared" si="461"/>
        <v>19.070133963750983</v>
      </c>
      <c r="N1659" s="7">
        <f t="shared" si="461"/>
        <v>1.4184397163120568</v>
      </c>
      <c r="O1659" s="7">
        <f t="shared" si="461"/>
        <v>13.396375098502759</v>
      </c>
      <c r="P1659" s="7">
        <f t="shared" si="461"/>
        <v>54.058313632781719</v>
      </c>
      <c r="Q1659" s="7">
        <f t="shared" si="461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62">E454/$Q454*100</f>
        <v>13.723150357995225</v>
      </c>
      <c r="F1660" s="7">
        <f t="shared" si="462"/>
        <v>12.490055688146381</v>
      </c>
      <c r="G1660" s="7">
        <f t="shared" si="462"/>
        <v>3.1821797931583138</v>
      </c>
      <c r="H1660" s="7">
        <f t="shared" si="462"/>
        <v>0.19888623707239461</v>
      </c>
      <c r="I1660" s="7">
        <f t="shared" si="462"/>
        <v>6.0859188544152749</v>
      </c>
      <c r="J1660" s="7">
        <f t="shared" si="462"/>
        <v>3.4606205250596656</v>
      </c>
      <c r="K1660" s="7">
        <f t="shared" si="462"/>
        <v>0.79554494828957845</v>
      </c>
      <c r="L1660" s="7">
        <f t="shared" si="462"/>
        <v>2.3468575974542563</v>
      </c>
      <c r="M1660" s="7">
        <f t="shared" si="462"/>
        <v>15.672235481304694</v>
      </c>
      <c r="N1660" s="7">
        <f t="shared" si="462"/>
        <v>0.95465393794749409</v>
      </c>
      <c r="O1660" s="7">
        <f t="shared" si="462"/>
        <v>11.256961018297535</v>
      </c>
      <c r="P1660" s="7">
        <f t="shared" si="462"/>
        <v>57.438345266507561</v>
      </c>
      <c r="Q1660" s="7">
        <f t="shared" si="462"/>
        <v>100</v>
      </c>
      <c r="R1660"/>
    </row>
    <row r="1661" spans="1:18" ht="14.25" x14ac:dyDescent="0.45">
      <c r="A1661" s="6">
        <v>445</v>
      </c>
      <c r="B1661" s="4"/>
      <c r="C1661" s="4" t="s">
        <v>11</v>
      </c>
      <c r="D1661" s="4" t="s">
        <v>7</v>
      </c>
      <c r="E1661" s="7">
        <f t="shared" ref="E1661:Q1661" si="463">E455/$Q455*100</f>
        <v>27.130681818181817</v>
      </c>
      <c r="F1661" s="7">
        <f t="shared" si="463"/>
        <v>8.9488636363636367</v>
      </c>
      <c r="G1661" s="7">
        <f t="shared" si="463"/>
        <v>12.215909090909092</v>
      </c>
      <c r="H1661" s="7">
        <f t="shared" si="463"/>
        <v>2.9829545454545454</v>
      </c>
      <c r="I1661" s="7">
        <f t="shared" si="463"/>
        <v>18.75</v>
      </c>
      <c r="J1661" s="7">
        <f t="shared" si="463"/>
        <v>20.59659090909091</v>
      </c>
      <c r="K1661" s="7">
        <f t="shared" si="463"/>
        <v>3.5511363636363638</v>
      </c>
      <c r="L1661" s="7">
        <f t="shared" si="463"/>
        <v>7.9545454545454541</v>
      </c>
      <c r="M1661" s="7">
        <f t="shared" si="463"/>
        <v>7.5284090909090908</v>
      </c>
      <c r="N1661" s="7">
        <f t="shared" si="463"/>
        <v>6.1079545454545459</v>
      </c>
      <c r="O1661" s="7">
        <f t="shared" si="463"/>
        <v>9.6590909090909083</v>
      </c>
      <c r="P1661" s="7">
        <f t="shared" si="463"/>
        <v>32.386363636363633</v>
      </c>
      <c r="Q1661" s="7">
        <f t="shared" si="463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8</v>
      </c>
      <c r="E1662" s="7">
        <f t="shared" ref="E1662:Q1662" si="464">E456/$Q456*100</f>
        <v>41.232876712328768</v>
      </c>
      <c r="F1662" s="7">
        <f t="shared" si="464"/>
        <v>12.054794520547945</v>
      </c>
      <c r="G1662" s="7">
        <f t="shared" si="464"/>
        <v>9.8630136986301373</v>
      </c>
      <c r="H1662" s="7">
        <f t="shared" si="464"/>
        <v>5.89041095890411</v>
      </c>
      <c r="I1662" s="7">
        <f t="shared" si="464"/>
        <v>15.616438356164384</v>
      </c>
      <c r="J1662" s="7">
        <f t="shared" si="464"/>
        <v>13.972602739726028</v>
      </c>
      <c r="K1662" s="7">
        <f t="shared" si="464"/>
        <v>1.7808219178082192</v>
      </c>
      <c r="L1662" s="7">
        <f t="shared" si="464"/>
        <v>6.1643835616438354</v>
      </c>
      <c r="M1662" s="7">
        <f t="shared" si="464"/>
        <v>10.41095890410959</v>
      </c>
      <c r="N1662" s="7">
        <f t="shared" si="464"/>
        <v>3.4246575342465753</v>
      </c>
      <c r="O1662" s="7">
        <f t="shared" si="464"/>
        <v>11.643835616438356</v>
      </c>
      <c r="P1662" s="7">
        <f t="shared" si="464"/>
        <v>29.452054794520549</v>
      </c>
      <c r="Q1662" s="7">
        <f t="shared" si="464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65">E457/$Q457*100</f>
        <v>33.820459290187891</v>
      </c>
      <c r="F1663" s="7">
        <f t="shared" si="465"/>
        <v>10.716771050800277</v>
      </c>
      <c r="G1663" s="7">
        <f t="shared" si="465"/>
        <v>10.716771050800277</v>
      </c>
      <c r="H1663" s="7">
        <f t="shared" si="465"/>
        <v>4.1753653444676413</v>
      </c>
      <c r="I1663" s="7">
        <f t="shared" si="465"/>
        <v>17.188587334725121</v>
      </c>
      <c r="J1663" s="7">
        <f t="shared" si="465"/>
        <v>17.049408489909535</v>
      </c>
      <c r="K1663" s="7">
        <f t="shared" si="465"/>
        <v>2.6443980514961725</v>
      </c>
      <c r="L1663" s="7">
        <f t="shared" si="465"/>
        <v>7.1677105080027834</v>
      </c>
      <c r="M1663" s="7">
        <f t="shared" si="465"/>
        <v>8.8378566457898398</v>
      </c>
      <c r="N1663" s="7">
        <f t="shared" si="465"/>
        <v>4.7320807237299931</v>
      </c>
      <c r="O1663" s="7">
        <f t="shared" si="465"/>
        <v>10.647181628392484</v>
      </c>
      <c r="P1663" s="7">
        <f t="shared" si="465"/>
        <v>31.03688239387613</v>
      </c>
      <c r="Q1663" s="7">
        <f t="shared" si="465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7</v>
      </c>
      <c r="E1664" s="7">
        <f t="shared" ref="E1664:Q1664" si="466">E458/$Q458*100</f>
        <v>12.49519415609381</v>
      </c>
      <c r="F1664" s="7">
        <f t="shared" si="466"/>
        <v>10.918877354863515</v>
      </c>
      <c r="G1664" s="7">
        <f t="shared" si="466"/>
        <v>4.6520569011918491</v>
      </c>
      <c r="H1664" s="7">
        <f t="shared" si="466"/>
        <v>0.76893502499038835</v>
      </c>
      <c r="I1664" s="7">
        <f t="shared" si="466"/>
        <v>8.1891580161476352</v>
      </c>
      <c r="J1664" s="7">
        <f t="shared" si="466"/>
        <v>7.6124567474048446</v>
      </c>
      <c r="K1664" s="7">
        <f t="shared" si="466"/>
        <v>1.4225297962322183</v>
      </c>
      <c r="L1664" s="7">
        <f t="shared" si="466"/>
        <v>3.3064206074586697</v>
      </c>
      <c r="M1664" s="7">
        <f t="shared" si="466"/>
        <v>9.3041138023836982</v>
      </c>
      <c r="N1664" s="7">
        <f t="shared" si="466"/>
        <v>1.9607843137254901</v>
      </c>
      <c r="O1664" s="7">
        <f t="shared" si="466"/>
        <v>8.4967320261437909</v>
      </c>
      <c r="P1664" s="7">
        <f t="shared" si="466"/>
        <v>58.362168396770478</v>
      </c>
      <c r="Q1664" s="7">
        <f t="shared" si="466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8</v>
      </c>
      <c r="E1665" s="7">
        <f t="shared" ref="E1665:Q1665" si="467">E459/$Q459*100</f>
        <v>19.369715603382016</v>
      </c>
      <c r="F1665" s="7">
        <f t="shared" si="467"/>
        <v>11.337432744043044</v>
      </c>
      <c r="G1665" s="7">
        <f t="shared" si="467"/>
        <v>4.4581091468101466</v>
      </c>
      <c r="H1665" s="7">
        <f t="shared" si="467"/>
        <v>1.6141429669485012</v>
      </c>
      <c r="I1665" s="7">
        <f t="shared" si="467"/>
        <v>7.378939277478862</v>
      </c>
      <c r="J1665" s="7">
        <f t="shared" si="467"/>
        <v>5.073020753266718</v>
      </c>
      <c r="K1665" s="7">
        <f t="shared" si="467"/>
        <v>0.80707148347425062</v>
      </c>
      <c r="L1665" s="7">
        <f t="shared" si="467"/>
        <v>2.8823981552651805</v>
      </c>
      <c r="M1665" s="7">
        <f t="shared" si="467"/>
        <v>13.528055342044581</v>
      </c>
      <c r="N1665" s="7">
        <f t="shared" si="467"/>
        <v>1.5372790161414296</v>
      </c>
      <c r="O1665" s="7">
        <f t="shared" si="467"/>
        <v>10.722521137586472</v>
      </c>
      <c r="P1665" s="7">
        <f t="shared" si="467"/>
        <v>54.381245196003071</v>
      </c>
      <c r="Q1665" s="7">
        <f t="shared" si="467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68">E460/$Q460*100</f>
        <v>15.963161933998466</v>
      </c>
      <c r="F1666" s="7">
        <f t="shared" si="468"/>
        <v>11.051419800460476</v>
      </c>
      <c r="G1666" s="7">
        <f t="shared" si="468"/>
        <v>4.5280122793553339</v>
      </c>
      <c r="H1666" s="7">
        <f t="shared" si="468"/>
        <v>1.3046815042210285</v>
      </c>
      <c r="I1666" s="7">
        <f t="shared" si="468"/>
        <v>7.7897160399079057</v>
      </c>
      <c r="J1666" s="7">
        <f t="shared" si="468"/>
        <v>6.4082885648503449</v>
      </c>
      <c r="K1666" s="7">
        <f t="shared" si="468"/>
        <v>1.093630084420568</v>
      </c>
      <c r="L1666" s="7">
        <f t="shared" si="468"/>
        <v>3.1849577897160399</v>
      </c>
      <c r="M1666" s="7">
        <f t="shared" si="468"/>
        <v>11.435149654643132</v>
      </c>
      <c r="N1666" s="7">
        <f t="shared" si="468"/>
        <v>1.7843438219493475</v>
      </c>
      <c r="O1666" s="7">
        <f t="shared" si="468"/>
        <v>9.5356868764389873</v>
      </c>
      <c r="P1666" s="7">
        <f t="shared" si="468"/>
        <v>56.158864159631619</v>
      </c>
      <c r="Q1666" s="7">
        <f t="shared" si="468"/>
        <v>100</v>
      </c>
      <c r="R1666"/>
    </row>
    <row r="1667" spans="1:18" ht="14.25" x14ac:dyDescent="0.45">
      <c r="A1667" s="6">
        <v>451</v>
      </c>
      <c r="B1667" s="4" t="s">
        <v>41</v>
      </c>
      <c r="C1667" s="4" t="s">
        <v>6</v>
      </c>
      <c r="D1667" s="4" t="s">
        <v>7</v>
      </c>
      <c r="E1667" s="7">
        <f t="shared" ref="E1667:Q1667" si="469">E461/$Q461*100</f>
        <v>4.9881531363012849E-2</v>
      </c>
      <c r="F1667" s="7">
        <f t="shared" si="469"/>
        <v>7.6568150642224717</v>
      </c>
      <c r="G1667" s="7">
        <f t="shared" si="469"/>
        <v>0.12470382840753212</v>
      </c>
      <c r="H1667" s="7">
        <f t="shared" si="469"/>
        <v>0</v>
      </c>
      <c r="I1667" s="7">
        <f t="shared" si="469"/>
        <v>8.7292679885272478E-2</v>
      </c>
      <c r="J1667" s="7">
        <f t="shared" si="469"/>
        <v>0.22446689113355783</v>
      </c>
      <c r="K1667" s="7">
        <f t="shared" si="469"/>
        <v>0.19952612545205139</v>
      </c>
      <c r="L1667" s="7">
        <f t="shared" si="469"/>
        <v>9.9763062726025697E-2</v>
      </c>
      <c r="M1667" s="7">
        <f t="shared" si="469"/>
        <v>1.8830278089537349</v>
      </c>
      <c r="N1667" s="7">
        <f t="shared" si="469"/>
        <v>0</v>
      </c>
      <c r="O1667" s="7">
        <f t="shared" si="469"/>
        <v>4.6763935652824546</v>
      </c>
      <c r="P1667" s="7">
        <f t="shared" si="469"/>
        <v>86.544456914827279</v>
      </c>
      <c r="Q1667" s="7">
        <f t="shared" si="469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8</v>
      </c>
      <c r="E1668" s="7">
        <f t="shared" ref="E1668:Q1668" si="470">E462/$Q462*100</f>
        <v>9.1359958235447666E-2</v>
      </c>
      <c r="F1668" s="7">
        <f t="shared" si="470"/>
        <v>5.2988775776559649</v>
      </c>
      <c r="G1668" s="7">
        <f t="shared" si="470"/>
        <v>0.1305142260506395</v>
      </c>
      <c r="H1668" s="7">
        <f t="shared" si="470"/>
        <v>0</v>
      </c>
      <c r="I1668" s="7">
        <f t="shared" si="470"/>
        <v>0.18271991647089533</v>
      </c>
      <c r="J1668" s="7">
        <f t="shared" si="470"/>
        <v>0.1305142260506395</v>
      </c>
      <c r="K1668" s="7">
        <f t="shared" si="470"/>
        <v>0.15661707126076743</v>
      </c>
      <c r="L1668" s="7">
        <f t="shared" si="470"/>
        <v>7.8308535630383716E-2</v>
      </c>
      <c r="M1668" s="7">
        <f t="shared" si="470"/>
        <v>1.9968676585747847</v>
      </c>
      <c r="N1668" s="7">
        <f t="shared" si="470"/>
        <v>0</v>
      </c>
      <c r="O1668" s="7">
        <f t="shared" si="470"/>
        <v>3.2498042286609241</v>
      </c>
      <c r="P1668" s="7">
        <f t="shared" si="470"/>
        <v>89.81989036805011</v>
      </c>
      <c r="Q1668" s="7">
        <f t="shared" si="470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71">E463/$Q463*100</f>
        <v>4.4642857142857144E-2</v>
      </c>
      <c r="F1669" s="7">
        <f t="shared" si="471"/>
        <v>6.5306122448979593</v>
      </c>
      <c r="G1669" s="7">
        <f t="shared" si="471"/>
        <v>8.2908163265306117E-2</v>
      </c>
      <c r="H1669" s="7">
        <f t="shared" si="471"/>
        <v>0</v>
      </c>
      <c r="I1669" s="7">
        <f t="shared" si="471"/>
        <v>0.15943877551020408</v>
      </c>
      <c r="J1669" s="7">
        <f t="shared" si="471"/>
        <v>0.19770408163265304</v>
      </c>
      <c r="K1669" s="7">
        <f t="shared" si="471"/>
        <v>0.14030612244897958</v>
      </c>
      <c r="L1669" s="7">
        <f t="shared" si="471"/>
        <v>7.0153061224489791E-2</v>
      </c>
      <c r="M1669" s="7">
        <f t="shared" si="471"/>
        <v>1.9579081632653059</v>
      </c>
      <c r="N1669" s="7">
        <f t="shared" si="471"/>
        <v>0</v>
      </c>
      <c r="O1669" s="7">
        <f t="shared" si="471"/>
        <v>4.0242346938775508</v>
      </c>
      <c r="P1669" s="7">
        <f t="shared" si="471"/>
        <v>88.150510204081627</v>
      </c>
      <c r="Q1669" s="7">
        <f t="shared" si="471"/>
        <v>100</v>
      </c>
      <c r="R1669"/>
    </row>
    <row r="1670" spans="1:18" ht="14.25" x14ac:dyDescent="0.45">
      <c r="A1670" s="6">
        <v>454</v>
      </c>
      <c r="B1670" s="4"/>
      <c r="C1670" s="4" t="s">
        <v>9</v>
      </c>
      <c r="D1670" s="4" t="s">
        <v>7</v>
      </c>
      <c r="E1670" s="7">
        <f t="shared" ref="E1670:Q1670" si="472">E464/$Q464*100</f>
        <v>0.42036431574030825</v>
      </c>
      <c r="F1670" s="7">
        <f t="shared" si="472"/>
        <v>9.5282578234469888</v>
      </c>
      <c r="G1670" s="7">
        <f t="shared" si="472"/>
        <v>0.11676786548341896</v>
      </c>
      <c r="H1670" s="7">
        <f t="shared" si="472"/>
        <v>0</v>
      </c>
      <c r="I1670" s="7">
        <f t="shared" si="472"/>
        <v>0.58383932741709477</v>
      </c>
      <c r="J1670" s="7">
        <f t="shared" si="472"/>
        <v>0.25688930406352173</v>
      </c>
      <c r="K1670" s="7">
        <f t="shared" si="472"/>
        <v>9.3414292386735168E-2</v>
      </c>
      <c r="L1670" s="7">
        <f t="shared" si="472"/>
        <v>9.3414292386735168E-2</v>
      </c>
      <c r="M1670" s="7">
        <f t="shared" si="472"/>
        <v>7.6366184026155999</v>
      </c>
      <c r="N1670" s="7">
        <f t="shared" si="472"/>
        <v>0</v>
      </c>
      <c r="O1670" s="7">
        <f t="shared" si="472"/>
        <v>4.8575432041102289</v>
      </c>
      <c r="P1670" s="7">
        <f t="shared" si="472"/>
        <v>79.285380663241483</v>
      </c>
      <c r="Q1670" s="7">
        <f t="shared" si="472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8</v>
      </c>
      <c r="E1671" s="7">
        <f t="shared" ref="E1671:Q1671" si="473">E465/$Q465*100</f>
        <v>0.51685946345065226</v>
      </c>
      <c r="F1671" s="7">
        <f t="shared" si="473"/>
        <v>10.509475756829929</v>
      </c>
      <c r="G1671" s="7">
        <f t="shared" si="473"/>
        <v>0.36918533103618018</v>
      </c>
      <c r="H1671" s="7">
        <f t="shared" si="473"/>
        <v>0</v>
      </c>
      <c r="I1671" s="7">
        <f t="shared" si="473"/>
        <v>0.78759537287718429</v>
      </c>
      <c r="J1671" s="7">
        <f t="shared" si="473"/>
        <v>0.17228648781688408</v>
      </c>
      <c r="K1671" s="7">
        <f t="shared" si="473"/>
        <v>7.3837066207236027E-2</v>
      </c>
      <c r="L1671" s="7">
        <f t="shared" si="473"/>
        <v>0.12306177701206006</v>
      </c>
      <c r="M1671" s="7">
        <f t="shared" si="473"/>
        <v>15.161210927885799</v>
      </c>
      <c r="N1671" s="7">
        <f t="shared" si="473"/>
        <v>0</v>
      </c>
      <c r="O1671" s="7">
        <f t="shared" si="473"/>
        <v>5.7839035195668229</v>
      </c>
      <c r="P1671" s="7">
        <f t="shared" si="473"/>
        <v>72.704897858725076</v>
      </c>
      <c r="Q1671" s="7">
        <f t="shared" si="473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74">E466/$Q466*100</f>
        <v>0.443698285166087</v>
      </c>
      <c r="F1672" s="7">
        <f t="shared" si="474"/>
        <v>9.9892073390094733</v>
      </c>
      <c r="G1672" s="7">
        <f t="shared" si="474"/>
        <v>0.20386137426549947</v>
      </c>
      <c r="H1672" s="7">
        <f t="shared" si="474"/>
        <v>0</v>
      </c>
      <c r="I1672" s="7">
        <f t="shared" si="474"/>
        <v>0.69552704161170409</v>
      </c>
      <c r="J1672" s="7">
        <f t="shared" si="474"/>
        <v>0.22784506535555821</v>
      </c>
      <c r="K1672" s="7">
        <f t="shared" si="474"/>
        <v>0.13191030099532319</v>
      </c>
      <c r="L1672" s="7">
        <f t="shared" si="474"/>
        <v>9.5934764360235042E-2</v>
      </c>
      <c r="M1672" s="7">
        <f t="shared" si="474"/>
        <v>11.284326657872647</v>
      </c>
      <c r="N1672" s="7">
        <f t="shared" si="474"/>
        <v>0</v>
      </c>
      <c r="O1672" s="7">
        <f t="shared" si="474"/>
        <v>5.2764120398129268</v>
      </c>
      <c r="P1672" s="7">
        <f t="shared" si="474"/>
        <v>76.208178438661704</v>
      </c>
      <c r="Q1672" s="7">
        <f t="shared" si="474"/>
        <v>100</v>
      </c>
      <c r="R1672"/>
    </row>
    <row r="1673" spans="1:18" ht="14.25" x14ac:dyDescent="0.45">
      <c r="A1673" s="6">
        <v>457</v>
      </c>
      <c r="B1673" s="4"/>
      <c r="C1673" s="4" t="s">
        <v>10</v>
      </c>
      <c r="D1673" s="4" t="s">
        <v>7</v>
      </c>
      <c r="E1673" s="7">
        <f t="shared" ref="E1673:Q1673" si="475">E467/$Q467*100</f>
        <v>4.5436638214051213</v>
      </c>
      <c r="F1673" s="7">
        <f t="shared" si="475"/>
        <v>8.3738235937841985</v>
      </c>
      <c r="G1673" s="7">
        <f t="shared" si="475"/>
        <v>1.6021011162179906</v>
      </c>
      <c r="H1673" s="7">
        <f t="shared" si="475"/>
        <v>8.7546509082950322E-2</v>
      </c>
      <c r="I1673" s="7">
        <f t="shared" si="475"/>
        <v>4.2328737141606485</v>
      </c>
      <c r="J1673" s="7">
        <f t="shared" si="475"/>
        <v>2.6001313197636247</v>
      </c>
      <c r="K1673" s="7">
        <f t="shared" si="475"/>
        <v>0.56467498358502954</v>
      </c>
      <c r="L1673" s="7">
        <f t="shared" si="475"/>
        <v>0.75289997811337273</v>
      </c>
      <c r="M1673" s="7">
        <f t="shared" si="475"/>
        <v>8.9341212519150801</v>
      </c>
      <c r="N1673" s="7">
        <f t="shared" si="475"/>
        <v>0.53841103086014452</v>
      </c>
      <c r="O1673" s="7">
        <f t="shared" si="475"/>
        <v>7.2094550229809578</v>
      </c>
      <c r="P1673" s="7">
        <f t="shared" si="475"/>
        <v>70.536222368133068</v>
      </c>
      <c r="Q1673" s="7">
        <f t="shared" si="475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8</v>
      </c>
      <c r="E1674" s="7">
        <f t="shared" ref="E1674:Q1674" si="476">E468/$Q468*100</f>
        <v>7.260835368630211</v>
      </c>
      <c r="F1674" s="7">
        <f t="shared" si="476"/>
        <v>10.241337914476135</v>
      </c>
      <c r="G1674" s="7">
        <f t="shared" si="476"/>
        <v>2.4713333609305792</v>
      </c>
      <c r="H1674" s="7">
        <f t="shared" si="476"/>
        <v>7.4512563646148125E-2</v>
      </c>
      <c r="I1674" s="7">
        <f t="shared" si="476"/>
        <v>3.3986008196382</v>
      </c>
      <c r="J1674" s="7">
        <f t="shared" si="476"/>
        <v>1.2708531688537483</v>
      </c>
      <c r="K1674" s="7">
        <f t="shared" si="476"/>
        <v>0.52572753239226722</v>
      </c>
      <c r="L1674" s="7">
        <f t="shared" si="476"/>
        <v>0.81135902636916835</v>
      </c>
      <c r="M1674" s="7">
        <f t="shared" si="476"/>
        <v>12.956906900691312</v>
      </c>
      <c r="N1674" s="7">
        <f t="shared" si="476"/>
        <v>0.45535455561534954</v>
      </c>
      <c r="O1674" s="7">
        <f t="shared" si="476"/>
        <v>9.6576561659146432</v>
      </c>
      <c r="P1674" s="7">
        <f t="shared" si="476"/>
        <v>65.347518317671899</v>
      </c>
      <c r="Q1674" s="7">
        <f t="shared" si="476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77">E469/$Q469*100</f>
        <v>5.9317886853471204</v>
      </c>
      <c r="F1675" s="7">
        <f t="shared" si="477"/>
        <v>9.3402268036850291</v>
      </c>
      <c r="G1675" s="7">
        <f t="shared" si="477"/>
        <v>2.0382545052232932</v>
      </c>
      <c r="H1675" s="7">
        <f t="shared" si="477"/>
        <v>7.872172932490798E-2</v>
      </c>
      <c r="I1675" s="7">
        <f t="shared" si="477"/>
        <v>3.8020467649624474</v>
      </c>
      <c r="J1675" s="7">
        <f t="shared" si="477"/>
        <v>1.9127252611646561</v>
      </c>
      <c r="K1675" s="7">
        <f t="shared" si="477"/>
        <v>0.54466926235612001</v>
      </c>
      <c r="L1675" s="7">
        <f t="shared" si="477"/>
        <v>0.77657922171868676</v>
      </c>
      <c r="M1675" s="7">
        <f t="shared" si="477"/>
        <v>11.021042105487117</v>
      </c>
      <c r="N1675" s="7">
        <f t="shared" si="477"/>
        <v>0.49573413331631244</v>
      </c>
      <c r="O1675" s="7">
        <f t="shared" si="477"/>
        <v>8.4849258526414317</v>
      </c>
      <c r="P1675" s="7">
        <f t="shared" si="477"/>
        <v>67.864513520988908</v>
      </c>
      <c r="Q1675" s="7">
        <f t="shared" si="477"/>
        <v>100</v>
      </c>
      <c r="R1675"/>
    </row>
    <row r="1676" spans="1:18" ht="14.25" x14ac:dyDescent="0.45">
      <c r="A1676" s="6">
        <v>460</v>
      </c>
      <c r="B1676" s="4"/>
      <c r="C1676" s="4" t="s">
        <v>11</v>
      </c>
      <c r="D1676" s="4" t="s">
        <v>7</v>
      </c>
      <c r="E1676" s="7">
        <f t="shared" ref="E1676:Q1676" si="478">E470/$Q470*100</f>
        <v>21.275221953188055</v>
      </c>
      <c r="F1676" s="7">
        <f t="shared" si="478"/>
        <v>7.2639225181598057</v>
      </c>
      <c r="G1676" s="7">
        <f t="shared" si="478"/>
        <v>11.331719128329299</v>
      </c>
      <c r="H1676" s="7">
        <f t="shared" si="478"/>
        <v>4.1000807102502019</v>
      </c>
      <c r="I1676" s="7">
        <f t="shared" si="478"/>
        <v>20.855528652138823</v>
      </c>
      <c r="J1676" s="7">
        <f t="shared" si="478"/>
        <v>20.758676351896689</v>
      </c>
      <c r="K1676" s="7">
        <f t="shared" si="478"/>
        <v>4.309927360774819</v>
      </c>
      <c r="L1676" s="7">
        <f t="shared" si="478"/>
        <v>6.1662631154156582</v>
      </c>
      <c r="M1676" s="7">
        <f t="shared" si="478"/>
        <v>7.0540758676351896</v>
      </c>
      <c r="N1676" s="7">
        <f t="shared" si="478"/>
        <v>5.3430185633575462</v>
      </c>
      <c r="O1676" s="7">
        <f t="shared" si="478"/>
        <v>13.704600484261501</v>
      </c>
      <c r="P1676" s="7">
        <f t="shared" si="478"/>
        <v>33.171912832929785</v>
      </c>
      <c r="Q1676" s="7">
        <f t="shared" si="478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8</v>
      </c>
      <c r="E1677" s="7">
        <f t="shared" ref="E1677:Q1677" si="479">E471/$Q471*100</f>
        <v>36.299453843079796</v>
      </c>
      <c r="F1677" s="7">
        <f t="shared" si="479"/>
        <v>10.283735180498201</v>
      </c>
      <c r="G1677" s="7">
        <f t="shared" si="479"/>
        <v>8.7784734248035168</v>
      </c>
      <c r="H1677" s="7">
        <f t="shared" si="479"/>
        <v>5.2617556946849611</v>
      </c>
      <c r="I1677" s="7">
        <f t="shared" si="479"/>
        <v>15.878513387504995</v>
      </c>
      <c r="J1677" s="7">
        <f t="shared" si="479"/>
        <v>13.73384840815239</v>
      </c>
      <c r="K1677" s="7">
        <f t="shared" si="479"/>
        <v>4.116158252297855</v>
      </c>
      <c r="L1677" s="7">
        <f t="shared" si="479"/>
        <v>5.4882110030638076</v>
      </c>
      <c r="M1677" s="7">
        <f t="shared" si="479"/>
        <v>10.470227787398429</v>
      </c>
      <c r="N1677" s="7">
        <f t="shared" si="479"/>
        <v>3.8230984414546421</v>
      </c>
      <c r="O1677" s="7">
        <f t="shared" si="479"/>
        <v>16.531237511655789</v>
      </c>
      <c r="P1677" s="7">
        <f t="shared" si="479"/>
        <v>29.785533502064737</v>
      </c>
      <c r="Q1677" s="7">
        <f t="shared" si="479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80">E472/$Q472*100</f>
        <v>29.547445255474454</v>
      </c>
      <c r="F1678" s="7">
        <f t="shared" si="480"/>
        <v>8.9124087591240873</v>
      </c>
      <c r="G1678" s="7">
        <f t="shared" si="480"/>
        <v>9.9489051094890506</v>
      </c>
      <c r="H1678" s="7">
        <f t="shared" si="480"/>
        <v>4.7007299270072993</v>
      </c>
      <c r="I1678" s="7">
        <f t="shared" si="480"/>
        <v>18.138686131386862</v>
      </c>
      <c r="J1678" s="7">
        <f t="shared" si="480"/>
        <v>16.89051094890511</v>
      </c>
      <c r="K1678" s="7">
        <f t="shared" si="480"/>
        <v>4.2700729927007295</v>
      </c>
      <c r="L1678" s="7">
        <f t="shared" si="480"/>
        <v>5.773722627737226</v>
      </c>
      <c r="M1678" s="7">
        <f t="shared" si="480"/>
        <v>8.9489051094890506</v>
      </c>
      <c r="N1678" s="7">
        <f t="shared" si="480"/>
        <v>4.5401459854014599</v>
      </c>
      <c r="O1678" s="7">
        <f t="shared" si="480"/>
        <v>15.270072992700731</v>
      </c>
      <c r="P1678" s="7">
        <f t="shared" si="480"/>
        <v>31.335766423357665</v>
      </c>
      <c r="Q1678" s="7">
        <f t="shared" si="480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7</v>
      </c>
      <c r="E1679" s="7">
        <f t="shared" ref="E1679:Q1679" si="481">E473/$Q473*100</f>
        <v>5.7484334551085094</v>
      </c>
      <c r="F1679" s="7">
        <f t="shared" si="481"/>
        <v>8.1920015483995847</v>
      </c>
      <c r="G1679" s="7">
        <f t="shared" si="481"/>
        <v>2.6274405438753536</v>
      </c>
      <c r="H1679" s="7">
        <f t="shared" si="481"/>
        <v>0.65565044879394196</v>
      </c>
      <c r="I1679" s="7">
        <f t="shared" si="481"/>
        <v>5.5524641327752642</v>
      </c>
      <c r="J1679" s="7">
        <f t="shared" si="481"/>
        <v>4.6161662594053183</v>
      </c>
      <c r="K1679" s="7">
        <f t="shared" si="481"/>
        <v>1.0088791038637408</v>
      </c>
      <c r="L1679" s="7">
        <f t="shared" si="481"/>
        <v>1.3548496358841604</v>
      </c>
      <c r="M1679" s="7">
        <f t="shared" si="481"/>
        <v>7.1565093266881181</v>
      </c>
      <c r="N1679" s="7">
        <f t="shared" si="481"/>
        <v>1.0983959548060871</v>
      </c>
      <c r="O1679" s="7">
        <f t="shared" si="481"/>
        <v>7.478286115210607</v>
      </c>
      <c r="P1679" s="7">
        <f t="shared" si="481"/>
        <v>68.947330220405007</v>
      </c>
      <c r="Q1679" s="7">
        <f t="shared" si="481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8</v>
      </c>
      <c r="E1680" s="7">
        <f t="shared" ref="E1680:Q1680" si="482">E474/$Q474*100</f>
        <v>10.383055222642206</v>
      </c>
      <c r="F1680" s="7">
        <f t="shared" si="482"/>
        <v>9.4150456347377141</v>
      </c>
      <c r="G1680" s="7">
        <f t="shared" si="482"/>
        <v>2.9501244583755875</v>
      </c>
      <c r="H1680" s="7">
        <f t="shared" si="482"/>
        <v>0.94957131003964235</v>
      </c>
      <c r="I1680" s="7">
        <f t="shared" si="482"/>
        <v>4.734027841799576</v>
      </c>
      <c r="J1680" s="7">
        <f t="shared" si="482"/>
        <v>3.1252880980916378</v>
      </c>
      <c r="K1680" s="7">
        <f t="shared" si="482"/>
        <v>1.0532866230294091</v>
      </c>
      <c r="L1680" s="7">
        <f t="shared" si="482"/>
        <v>1.4220521803263575</v>
      </c>
      <c r="M1680" s="7">
        <f t="shared" si="482"/>
        <v>10.807135613533696</v>
      </c>
      <c r="N1680" s="7">
        <f t="shared" si="482"/>
        <v>0.91499953904305342</v>
      </c>
      <c r="O1680" s="7">
        <f t="shared" si="482"/>
        <v>9.3482068774776437</v>
      </c>
      <c r="P1680" s="7">
        <f t="shared" si="482"/>
        <v>64.222826587996678</v>
      </c>
      <c r="Q1680" s="7">
        <f t="shared" si="482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83">E475/$Q475*100</f>
        <v>8.1218573688062143</v>
      </c>
      <c r="F1681" s="7">
        <f t="shared" si="483"/>
        <v>8.8111706522508904</v>
      </c>
      <c r="G1681" s="7">
        <f t="shared" si="483"/>
        <v>2.7926630627227875</v>
      </c>
      <c r="H1681" s="7">
        <f t="shared" si="483"/>
        <v>0.80734637992493108</v>
      </c>
      <c r="I1681" s="7">
        <f t="shared" si="483"/>
        <v>5.1344396968910084</v>
      </c>
      <c r="J1681" s="7">
        <f t="shared" si="483"/>
        <v>3.8561412620098676</v>
      </c>
      <c r="K1681" s="7">
        <f t="shared" si="483"/>
        <v>1.0280682703430042</v>
      </c>
      <c r="L1681" s="7">
        <f t="shared" si="483"/>
        <v>1.3892495455725784</v>
      </c>
      <c r="M1681" s="7">
        <f t="shared" si="483"/>
        <v>9.0330728736337669</v>
      </c>
      <c r="N1681" s="7">
        <f t="shared" si="483"/>
        <v>1.0068223129765586</v>
      </c>
      <c r="O1681" s="7">
        <f t="shared" si="483"/>
        <v>8.4381860673732927</v>
      </c>
      <c r="P1681" s="7">
        <f t="shared" si="483"/>
        <v>66.529354831094636</v>
      </c>
      <c r="Q1681" s="7">
        <f t="shared" si="483"/>
        <v>100</v>
      </c>
      <c r="R1681"/>
    </row>
    <row r="1682" spans="1:18" ht="14.25" x14ac:dyDescent="0.45">
      <c r="A1682" s="6">
        <v>466</v>
      </c>
      <c r="B1682" s="4" t="s">
        <v>42</v>
      </c>
      <c r="C1682" s="4" t="s">
        <v>6</v>
      </c>
      <c r="D1682" s="4" t="s">
        <v>7</v>
      </c>
      <c r="E1682" s="7">
        <f t="shared" ref="E1682:Q1682" si="484">E476/$Q476*100</f>
        <v>0</v>
      </c>
      <c r="F1682" s="7">
        <f t="shared" si="484"/>
        <v>8.2285714285714278</v>
      </c>
      <c r="G1682" s="7">
        <f t="shared" si="484"/>
        <v>0.17142857142857143</v>
      </c>
      <c r="H1682" s="7">
        <f t="shared" si="484"/>
        <v>0</v>
      </c>
      <c r="I1682" s="7">
        <f t="shared" si="484"/>
        <v>0</v>
      </c>
      <c r="J1682" s="7">
        <f t="shared" si="484"/>
        <v>0.51428571428571423</v>
      </c>
      <c r="K1682" s="7">
        <f t="shared" si="484"/>
        <v>0.2857142857142857</v>
      </c>
      <c r="L1682" s="7">
        <f t="shared" si="484"/>
        <v>0.22857142857142859</v>
      </c>
      <c r="M1682" s="7">
        <f t="shared" si="484"/>
        <v>2.5714285714285712</v>
      </c>
      <c r="N1682" s="7">
        <f t="shared" si="484"/>
        <v>0.2857142857142857</v>
      </c>
      <c r="O1682" s="7">
        <f t="shared" si="484"/>
        <v>5.9428571428571431</v>
      </c>
      <c r="P1682" s="7">
        <f t="shared" si="484"/>
        <v>83.885714285714286</v>
      </c>
      <c r="Q1682" s="7">
        <f t="shared" si="484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8</v>
      </c>
      <c r="E1683" s="7">
        <f t="shared" ref="E1683:Q1683" si="485">E477/$Q477*100</f>
        <v>0</v>
      </c>
      <c r="F1683" s="7">
        <f t="shared" si="485"/>
        <v>7.5403949730700175</v>
      </c>
      <c r="G1683" s="7">
        <f t="shared" si="485"/>
        <v>0</v>
      </c>
      <c r="H1683" s="7">
        <f t="shared" si="485"/>
        <v>0</v>
      </c>
      <c r="I1683" s="7">
        <f t="shared" si="485"/>
        <v>0.17953321364452424</v>
      </c>
      <c r="J1683" s="7">
        <f t="shared" si="485"/>
        <v>0.17953321364452424</v>
      </c>
      <c r="K1683" s="7">
        <f t="shared" si="485"/>
        <v>0</v>
      </c>
      <c r="L1683" s="7">
        <f t="shared" si="485"/>
        <v>0.23937761819269898</v>
      </c>
      <c r="M1683" s="7">
        <f t="shared" si="485"/>
        <v>2.0945541591861163</v>
      </c>
      <c r="N1683" s="7">
        <f t="shared" si="485"/>
        <v>0</v>
      </c>
      <c r="O1683" s="7">
        <f t="shared" si="485"/>
        <v>3.2914422501496108</v>
      </c>
      <c r="P1683" s="7">
        <f t="shared" si="485"/>
        <v>87.372830640335124</v>
      </c>
      <c r="Q1683" s="7">
        <f t="shared" si="485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86">E478/$Q478*100</f>
        <v>0</v>
      </c>
      <c r="F1684" s="7">
        <f t="shared" si="486"/>
        <v>7.8878177037686239</v>
      </c>
      <c r="G1684" s="7">
        <f t="shared" si="486"/>
        <v>8.7642418930762495E-2</v>
      </c>
      <c r="H1684" s="7">
        <f t="shared" si="486"/>
        <v>0</v>
      </c>
      <c r="I1684" s="7">
        <f t="shared" si="486"/>
        <v>0.26292725679228746</v>
      </c>
      <c r="J1684" s="7">
        <f t="shared" si="486"/>
        <v>0.292141396435875</v>
      </c>
      <c r="K1684" s="7">
        <f t="shared" si="486"/>
        <v>0</v>
      </c>
      <c r="L1684" s="7">
        <f t="shared" si="486"/>
        <v>0.23371311714869997</v>
      </c>
      <c r="M1684" s="7">
        <f t="shared" si="486"/>
        <v>2.4832018697049372</v>
      </c>
      <c r="N1684" s="7">
        <f t="shared" si="486"/>
        <v>0.1460706982179375</v>
      </c>
      <c r="O1684" s="7">
        <f t="shared" si="486"/>
        <v>4.732690622261174</v>
      </c>
      <c r="P1684" s="7">
        <f t="shared" si="486"/>
        <v>85.626643295354953</v>
      </c>
      <c r="Q1684" s="7">
        <f t="shared" si="486"/>
        <v>100</v>
      </c>
      <c r="R1684"/>
    </row>
    <row r="1685" spans="1:18" ht="14.25" x14ac:dyDescent="0.45">
      <c r="A1685" s="6">
        <v>469</v>
      </c>
      <c r="B1685" s="4"/>
      <c r="C1685" s="4" t="s">
        <v>9</v>
      </c>
      <c r="D1685" s="4" t="s">
        <v>7</v>
      </c>
      <c r="E1685" s="7">
        <f t="shared" ref="E1685:Q1685" si="487">E479/$Q479*100</f>
        <v>0.46210720887245843</v>
      </c>
      <c r="F1685" s="7">
        <f t="shared" si="487"/>
        <v>11.737523105360443</v>
      </c>
      <c r="G1685" s="7">
        <f t="shared" si="487"/>
        <v>0.55452865064695012</v>
      </c>
      <c r="H1685" s="7">
        <f t="shared" si="487"/>
        <v>0</v>
      </c>
      <c r="I1685" s="7">
        <f t="shared" si="487"/>
        <v>0.83179297597042512</v>
      </c>
      <c r="J1685" s="7">
        <f t="shared" si="487"/>
        <v>0</v>
      </c>
      <c r="K1685" s="7">
        <f t="shared" si="487"/>
        <v>0</v>
      </c>
      <c r="L1685" s="7">
        <f t="shared" si="487"/>
        <v>0</v>
      </c>
      <c r="M1685" s="7">
        <f t="shared" si="487"/>
        <v>9.426987060998151</v>
      </c>
      <c r="N1685" s="7">
        <f t="shared" si="487"/>
        <v>0</v>
      </c>
      <c r="O1685" s="7">
        <f t="shared" si="487"/>
        <v>5.1756007393715349</v>
      </c>
      <c r="P1685" s="7">
        <f t="shared" si="487"/>
        <v>74.306839186691306</v>
      </c>
      <c r="Q1685" s="7">
        <f t="shared" si="487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8</v>
      </c>
      <c r="E1686" s="7">
        <f t="shared" ref="E1686:Q1686" si="488">E480/$Q480*100</f>
        <v>1.1857707509881421</v>
      </c>
      <c r="F1686" s="7">
        <f t="shared" si="488"/>
        <v>11.363636363636363</v>
      </c>
      <c r="G1686" s="7">
        <f t="shared" si="488"/>
        <v>0</v>
      </c>
      <c r="H1686" s="7">
        <f t="shared" si="488"/>
        <v>0</v>
      </c>
      <c r="I1686" s="7">
        <f t="shared" si="488"/>
        <v>0.69169960474308301</v>
      </c>
      <c r="J1686" s="7">
        <f t="shared" si="488"/>
        <v>0.39525691699604742</v>
      </c>
      <c r="K1686" s="7">
        <f t="shared" si="488"/>
        <v>0</v>
      </c>
      <c r="L1686" s="7">
        <f t="shared" si="488"/>
        <v>0</v>
      </c>
      <c r="M1686" s="7">
        <f t="shared" si="488"/>
        <v>20.25691699604743</v>
      </c>
      <c r="N1686" s="7">
        <f t="shared" si="488"/>
        <v>0</v>
      </c>
      <c r="O1686" s="7">
        <f t="shared" si="488"/>
        <v>6.5217391304347823</v>
      </c>
      <c r="P1686" s="7">
        <f t="shared" si="488"/>
        <v>68.77470355731225</v>
      </c>
      <c r="Q1686" s="7">
        <f t="shared" si="488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89">E481/$Q481*100</f>
        <v>0.85632730732635576</v>
      </c>
      <c r="F1687" s="7">
        <f t="shared" si="489"/>
        <v>11.750713606089439</v>
      </c>
      <c r="G1687" s="7">
        <f t="shared" si="489"/>
        <v>0.19029495718363465</v>
      </c>
      <c r="H1687" s="7">
        <f t="shared" si="489"/>
        <v>0</v>
      </c>
      <c r="I1687" s="7">
        <f t="shared" si="489"/>
        <v>0.71360608943862991</v>
      </c>
      <c r="J1687" s="7">
        <f t="shared" si="489"/>
        <v>0.23786869647954328</v>
      </c>
      <c r="K1687" s="7">
        <f t="shared" si="489"/>
        <v>0.14272121788772599</v>
      </c>
      <c r="L1687" s="7">
        <f t="shared" si="489"/>
        <v>0.14272121788772599</v>
      </c>
      <c r="M1687" s="7">
        <f t="shared" si="489"/>
        <v>14.652711703139868</v>
      </c>
      <c r="N1687" s="7">
        <f t="shared" si="489"/>
        <v>0</v>
      </c>
      <c r="O1687" s="7">
        <f t="shared" si="489"/>
        <v>5.6612749762131305</v>
      </c>
      <c r="P1687" s="7">
        <f t="shared" si="489"/>
        <v>71.313035204567072</v>
      </c>
      <c r="Q1687" s="7">
        <f t="shared" si="489"/>
        <v>100</v>
      </c>
      <c r="R1687"/>
    </row>
    <row r="1688" spans="1:18" ht="14.25" x14ac:dyDescent="0.45">
      <c r="A1688" s="6">
        <v>472</v>
      </c>
      <c r="B1688" s="4"/>
      <c r="C1688" s="4" t="s">
        <v>10</v>
      </c>
      <c r="D1688" s="4" t="s">
        <v>7</v>
      </c>
      <c r="E1688" s="7">
        <f t="shared" ref="E1688:Q1688" si="490">E482/$Q482*100</f>
        <v>8.2775546630968311</v>
      </c>
      <c r="F1688" s="7">
        <f t="shared" si="490"/>
        <v>10.218652387327086</v>
      </c>
      <c r="G1688" s="7">
        <f t="shared" si="490"/>
        <v>2.5881302989736725</v>
      </c>
      <c r="H1688" s="7">
        <f t="shared" si="490"/>
        <v>0.15618027666220438</v>
      </c>
      <c r="I1688" s="7">
        <f t="shared" si="490"/>
        <v>5.3993752788933511</v>
      </c>
      <c r="J1688" s="7">
        <f t="shared" si="490"/>
        <v>3.9491298527443104</v>
      </c>
      <c r="K1688" s="7">
        <f t="shared" si="490"/>
        <v>0.73627844712182056</v>
      </c>
      <c r="L1688" s="7">
        <f t="shared" si="490"/>
        <v>1.8964747880410531</v>
      </c>
      <c r="M1688" s="7">
        <f t="shared" si="490"/>
        <v>11.512717536813923</v>
      </c>
      <c r="N1688" s="7">
        <f t="shared" si="490"/>
        <v>1.2494422132976351</v>
      </c>
      <c r="O1688" s="7">
        <f t="shared" si="490"/>
        <v>7.5189647478804105</v>
      </c>
      <c r="P1688" s="7">
        <f t="shared" si="490"/>
        <v>63.609995537706375</v>
      </c>
      <c r="Q1688" s="7">
        <f t="shared" si="490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8</v>
      </c>
      <c r="E1689" s="7">
        <f t="shared" ref="E1689:Q1689" si="491">E483/$Q483*100</f>
        <v>11.773347324239245</v>
      </c>
      <c r="F1689" s="7">
        <f t="shared" si="491"/>
        <v>12.990556138509968</v>
      </c>
      <c r="G1689" s="7">
        <f t="shared" si="491"/>
        <v>3.1899265477439669</v>
      </c>
      <c r="H1689" s="7">
        <f t="shared" si="491"/>
        <v>8.394543546694648E-2</v>
      </c>
      <c r="I1689" s="7">
        <f t="shared" si="491"/>
        <v>4.931794333683106</v>
      </c>
      <c r="J1689" s="7">
        <f t="shared" si="491"/>
        <v>2.4344176285414481</v>
      </c>
      <c r="K1689" s="7">
        <f t="shared" si="491"/>
        <v>0.90241343126967466</v>
      </c>
      <c r="L1689" s="7">
        <f t="shared" si="491"/>
        <v>1.8048268625393493</v>
      </c>
      <c r="M1689" s="7">
        <f t="shared" si="491"/>
        <v>17.649527806925498</v>
      </c>
      <c r="N1689" s="7">
        <f t="shared" si="491"/>
        <v>0.60860440713536201</v>
      </c>
      <c r="O1689" s="7">
        <f t="shared" si="491"/>
        <v>10.640083945435467</v>
      </c>
      <c r="P1689" s="7">
        <f t="shared" si="491"/>
        <v>57.502623294858346</v>
      </c>
      <c r="Q1689" s="7">
        <f t="shared" si="491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92">E484/$Q484*100</f>
        <v>10.107015457788346</v>
      </c>
      <c r="F1690" s="7">
        <f t="shared" si="492"/>
        <v>11.674413576910604</v>
      </c>
      <c r="G1690" s="7">
        <f t="shared" si="492"/>
        <v>2.8429358988217488</v>
      </c>
      <c r="H1690" s="7">
        <f t="shared" si="492"/>
        <v>0.12971570641011784</v>
      </c>
      <c r="I1690" s="7">
        <f t="shared" si="492"/>
        <v>5.1345800454004973</v>
      </c>
      <c r="J1690" s="7">
        <f t="shared" si="492"/>
        <v>3.1996540914495735</v>
      </c>
      <c r="K1690" s="7">
        <f t="shared" si="492"/>
        <v>0.81072316506323638</v>
      </c>
      <c r="L1690" s="7">
        <f t="shared" si="492"/>
        <v>1.8484488163441792</v>
      </c>
      <c r="M1690" s="7">
        <f t="shared" si="492"/>
        <v>14.625445897740786</v>
      </c>
      <c r="N1690" s="7">
        <f t="shared" si="492"/>
        <v>0.91881958707166789</v>
      </c>
      <c r="O1690" s="7">
        <f t="shared" si="492"/>
        <v>9.1017187331099336</v>
      </c>
      <c r="P1690" s="7">
        <f t="shared" si="492"/>
        <v>60.490757755918281</v>
      </c>
      <c r="Q1690" s="7">
        <f t="shared" si="492"/>
        <v>100</v>
      </c>
      <c r="R1690"/>
    </row>
    <row r="1691" spans="1:18" ht="14.25" x14ac:dyDescent="0.45">
      <c r="A1691" s="6">
        <v>475</v>
      </c>
      <c r="B1691" s="4"/>
      <c r="C1691" s="4" t="s">
        <v>11</v>
      </c>
      <c r="D1691" s="4" t="s">
        <v>7</v>
      </c>
      <c r="E1691" s="7">
        <f t="shared" ref="E1691:Q1691" si="493">E485/$Q485*100</f>
        <v>28.089275993467609</v>
      </c>
      <c r="F1691" s="7">
        <f t="shared" si="493"/>
        <v>7.0223189983669023</v>
      </c>
      <c r="G1691" s="7">
        <f t="shared" si="493"/>
        <v>13.228089275993469</v>
      </c>
      <c r="H1691" s="7">
        <f t="shared" si="493"/>
        <v>2.7218290691344587</v>
      </c>
      <c r="I1691" s="7">
        <f t="shared" si="493"/>
        <v>16.875340228633643</v>
      </c>
      <c r="J1691" s="7">
        <f t="shared" si="493"/>
        <v>22.591181273816005</v>
      </c>
      <c r="K1691" s="7">
        <f t="shared" si="493"/>
        <v>3.2117583015786608</v>
      </c>
      <c r="L1691" s="7">
        <f t="shared" si="493"/>
        <v>7.4578116494284155</v>
      </c>
      <c r="M1691" s="7">
        <f t="shared" si="493"/>
        <v>6.5323897659226997</v>
      </c>
      <c r="N1691" s="7">
        <f t="shared" si="493"/>
        <v>5.4436581382689173</v>
      </c>
      <c r="O1691" s="7">
        <f t="shared" si="493"/>
        <v>10.070767555797495</v>
      </c>
      <c r="P1691" s="7">
        <f t="shared" si="493"/>
        <v>33.641807294501909</v>
      </c>
      <c r="Q1691" s="7">
        <f t="shared" si="493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8</v>
      </c>
      <c r="E1692" s="7">
        <f t="shared" ref="E1692:Q1692" si="494">E486/$Q486*100</f>
        <v>40.036479708162339</v>
      </c>
      <c r="F1692" s="7">
        <f t="shared" si="494"/>
        <v>11.217510259917921</v>
      </c>
      <c r="G1692" s="7">
        <f t="shared" si="494"/>
        <v>11.171910624715002</v>
      </c>
      <c r="H1692" s="7">
        <f t="shared" si="494"/>
        <v>2.9183766529867761</v>
      </c>
      <c r="I1692" s="7">
        <f t="shared" si="494"/>
        <v>12.220702234382125</v>
      </c>
      <c r="J1692" s="7">
        <f t="shared" si="494"/>
        <v>14.683082535339716</v>
      </c>
      <c r="K1692" s="7">
        <f t="shared" si="494"/>
        <v>3.4655722754217964</v>
      </c>
      <c r="L1692" s="7">
        <f t="shared" si="494"/>
        <v>7.5239398084815319</v>
      </c>
      <c r="M1692" s="7">
        <f t="shared" si="494"/>
        <v>8.9375284997720019</v>
      </c>
      <c r="N1692" s="7">
        <f t="shared" si="494"/>
        <v>4.6967624259005927</v>
      </c>
      <c r="O1692" s="7">
        <f t="shared" si="494"/>
        <v>11.126310989512083</v>
      </c>
      <c r="P1692" s="7">
        <f t="shared" si="494"/>
        <v>30.323757409940722</v>
      </c>
      <c r="Q1692" s="7">
        <f t="shared" si="494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95">E487/$Q487*100</f>
        <v>34.715669232679417</v>
      </c>
      <c r="F1693" s="7">
        <f t="shared" si="495"/>
        <v>9.2873106530916321</v>
      </c>
      <c r="G1693" s="7">
        <f t="shared" si="495"/>
        <v>12.167866898435561</v>
      </c>
      <c r="H1693" s="7">
        <f t="shared" si="495"/>
        <v>2.7812267196424134</v>
      </c>
      <c r="I1693" s="7">
        <f t="shared" si="495"/>
        <v>14.303451701018128</v>
      </c>
      <c r="J1693" s="7">
        <f t="shared" si="495"/>
        <v>18.375962254780234</v>
      </c>
      <c r="K1693" s="7">
        <f t="shared" si="495"/>
        <v>3.4268686367022601</v>
      </c>
      <c r="L1693" s="7">
        <f t="shared" si="495"/>
        <v>7.4248820461882286</v>
      </c>
      <c r="M1693" s="7">
        <f t="shared" si="495"/>
        <v>7.946362056121183</v>
      </c>
      <c r="N1693" s="7">
        <f t="shared" si="495"/>
        <v>4.9913086665011175</v>
      </c>
      <c r="O1693" s="7">
        <f t="shared" si="495"/>
        <v>10.553762105785944</v>
      </c>
      <c r="P1693" s="7">
        <f t="shared" si="495"/>
        <v>31.859945368760869</v>
      </c>
      <c r="Q1693" s="7">
        <f t="shared" si="495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7</v>
      </c>
      <c r="E1694" s="7">
        <f t="shared" ref="E1694:Q1694" si="496">E488/$Q488*100</f>
        <v>9.7521022168832587</v>
      </c>
      <c r="F1694" s="7">
        <f t="shared" si="496"/>
        <v>9.3589603581959153</v>
      </c>
      <c r="G1694" s="7">
        <f t="shared" si="496"/>
        <v>3.986021622802228</v>
      </c>
      <c r="H1694" s="7">
        <f t="shared" si="496"/>
        <v>0.68799825270285031</v>
      </c>
      <c r="I1694" s="7">
        <f t="shared" si="496"/>
        <v>6.1373812383968556</v>
      </c>
      <c r="J1694" s="7">
        <f t="shared" si="496"/>
        <v>6.5742055258272352</v>
      </c>
      <c r="K1694" s="7">
        <f t="shared" si="496"/>
        <v>1.0702195042044338</v>
      </c>
      <c r="L1694" s="7">
        <f t="shared" si="496"/>
        <v>2.4134541880528557</v>
      </c>
      <c r="M1694" s="7">
        <f t="shared" si="496"/>
        <v>8.5945178551927484</v>
      </c>
      <c r="N1694" s="7">
        <f t="shared" si="496"/>
        <v>1.7254559353500054</v>
      </c>
      <c r="O1694" s="7">
        <f t="shared" si="496"/>
        <v>7.4806159222452759</v>
      </c>
      <c r="P1694" s="7">
        <f t="shared" si="496"/>
        <v>62.77165010374577</v>
      </c>
      <c r="Q1694" s="7">
        <f t="shared" si="496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8</v>
      </c>
      <c r="E1695" s="7">
        <f t="shared" ref="E1695:Q1695" si="497">E489/$Q489*100</f>
        <v>15.067924919630821</v>
      </c>
      <c r="F1695" s="7">
        <f t="shared" si="497"/>
        <v>11.490200145183033</v>
      </c>
      <c r="G1695" s="7">
        <f t="shared" si="497"/>
        <v>4.0962356113242766</v>
      </c>
      <c r="H1695" s="7">
        <f t="shared" si="497"/>
        <v>0.69480452141449756</v>
      </c>
      <c r="I1695" s="7">
        <f t="shared" si="497"/>
        <v>5.4028829202530337</v>
      </c>
      <c r="J1695" s="7">
        <f t="shared" si="497"/>
        <v>4.6458570984133569</v>
      </c>
      <c r="K1695" s="7">
        <f t="shared" si="497"/>
        <v>1.3170175256662864</v>
      </c>
      <c r="L1695" s="7">
        <f t="shared" si="497"/>
        <v>2.6651457015451623</v>
      </c>
      <c r="M1695" s="7">
        <f t="shared" si="497"/>
        <v>13.284247640775693</v>
      </c>
      <c r="N1695" s="7">
        <f t="shared" si="497"/>
        <v>1.3066473089287565</v>
      </c>
      <c r="O1695" s="7">
        <f t="shared" si="497"/>
        <v>9.0013481281758789</v>
      </c>
      <c r="P1695" s="7">
        <f t="shared" si="497"/>
        <v>57.648034843928244</v>
      </c>
      <c r="Q1695" s="7">
        <f t="shared" si="497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98">E490/$Q490*100</f>
        <v>12.496011911092204</v>
      </c>
      <c r="F1696" s="7">
        <f t="shared" si="498"/>
        <v>10.459427842178028</v>
      </c>
      <c r="G1696" s="7">
        <f t="shared" si="498"/>
        <v>4.0784855897054131</v>
      </c>
      <c r="H1696" s="7">
        <f t="shared" si="498"/>
        <v>0.68595129214080608</v>
      </c>
      <c r="I1696" s="7">
        <f t="shared" si="498"/>
        <v>5.7641178347335957</v>
      </c>
      <c r="J1696" s="7">
        <f t="shared" si="498"/>
        <v>5.5939593746676595</v>
      </c>
      <c r="K1696" s="7">
        <f t="shared" si="498"/>
        <v>1.1751568648303732</v>
      </c>
      <c r="L1696" s="7">
        <f t="shared" si="498"/>
        <v>2.5576943528661062</v>
      </c>
      <c r="M1696" s="7">
        <f t="shared" si="498"/>
        <v>10.980538126129959</v>
      </c>
      <c r="N1696" s="7">
        <f t="shared" si="498"/>
        <v>1.5367435924704882</v>
      </c>
      <c r="O1696" s="7">
        <f t="shared" si="498"/>
        <v>8.2367329575667334</v>
      </c>
      <c r="P1696" s="7">
        <f t="shared" si="498"/>
        <v>60.140380729554401</v>
      </c>
      <c r="Q1696" s="7">
        <f t="shared" si="498"/>
        <v>100</v>
      </c>
      <c r="R1696"/>
    </row>
    <row r="1697" spans="1:18" ht="14.25" x14ac:dyDescent="0.45">
      <c r="A1697" s="6">
        <v>481</v>
      </c>
      <c r="B1697" s="4" t="s">
        <v>43</v>
      </c>
      <c r="C1697" s="4" t="s">
        <v>6</v>
      </c>
      <c r="D1697" s="4" t="s">
        <v>7</v>
      </c>
      <c r="E1697" s="7">
        <f t="shared" ref="E1697:Q1697" si="499">E491/$Q491*100</f>
        <v>3.4781264492193535E-2</v>
      </c>
      <c r="F1697" s="7">
        <f t="shared" si="499"/>
        <v>7.7948678311949298</v>
      </c>
      <c r="G1697" s="7">
        <f t="shared" si="499"/>
        <v>0.10434379347658061</v>
      </c>
      <c r="H1697" s="7">
        <f t="shared" si="499"/>
        <v>2.3187509661462359E-2</v>
      </c>
      <c r="I1697" s="7">
        <f t="shared" si="499"/>
        <v>0.20482300200958414</v>
      </c>
      <c r="J1697" s="7">
        <f t="shared" si="499"/>
        <v>0.20482300200958414</v>
      </c>
      <c r="K1697" s="7">
        <f t="shared" si="499"/>
        <v>0.15844798268665944</v>
      </c>
      <c r="L1697" s="7">
        <f t="shared" si="499"/>
        <v>0.10434379347658061</v>
      </c>
      <c r="M1697" s="7">
        <f t="shared" si="499"/>
        <v>1.5651569021487095</v>
      </c>
      <c r="N1697" s="7">
        <f t="shared" si="499"/>
        <v>3.8645849435770596E-2</v>
      </c>
      <c r="O1697" s="7">
        <f t="shared" si="499"/>
        <v>4.6954707064461276</v>
      </c>
      <c r="P1697" s="7">
        <f t="shared" si="499"/>
        <v>86.655588189828421</v>
      </c>
      <c r="Q1697" s="7">
        <f t="shared" si="499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8</v>
      </c>
      <c r="E1698" s="7">
        <f t="shared" ref="E1698:Q1698" si="500">E492/$Q492*100</f>
        <v>7.8389306048353827E-2</v>
      </c>
      <c r="F1698" s="7">
        <f t="shared" si="500"/>
        <v>4.8023764336991501</v>
      </c>
      <c r="G1698" s="7">
        <f t="shared" si="500"/>
        <v>5.3634788348873669E-2</v>
      </c>
      <c r="H1698" s="7">
        <f t="shared" si="500"/>
        <v>0</v>
      </c>
      <c r="I1698" s="7">
        <f t="shared" si="500"/>
        <v>0.15677861209670765</v>
      </c>
      <c r="J1698" s="7">
        <f t="shared" si="500"/>
        <v>0.21866490634540803</v>
      </c>
      <c r="K1698" s="7">
        <f t="shared" si="500"/>
        <v>8.6640811948180546E-2</v>
      </c>
      <c r="L1698" s="7">
        <f t="shared" si="500"/>
        <v>0.10726957669774734</v>
      </c>
      <c r="M1698" s="7">
        <f t="shared" si="500"/>
        <v>1.563660368017163</v>
      </c>
      <c r="N1698" s="7">
        <f t="shared" si="500"/>
        <v>2.8880270649393514E-2</v>
      </c>
      <c r="O1698" s="7">
        <f t="shared" si="500"/>
        <v>3.2263388068322469</v>
      </c>
      <c r="P1698" s="7">
        <f t="shared" si="500"/>
        <v>90.886211733641389</v>
      </c>
      <c r="Q1698" s="7">
        <f t="shared" si="500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501">E493/$Q493*100</f>
        <v>7.5822575174092618E-2</v>
      </c>
      <c r="F1699" s="7">
        <f t="shared" si="501"/>
        <v>6.3371710198136366</v>
      </c>
      <c r="G1699" s="7">
        <f t="shared" si="501"/>
        <v>8.5799229802262705E-2</v>
      </c>
      <c r="H1699" s="7">
        <f t="shared" si="501"/>
        <v>7.981323702536066E-3</v>
      </c>
      <c r="I1699" s="7">
        <f t="shared" si="501"/>
        <v>0.18357044515832951</v>
      </c>
      <c r="J1699" s="7">
        <f t="shared" si="501"/>
        <v>0.2075144162659377</v>
      </c>
      <c r="K1699" s="7">
        <f t="shared" si="501"/>
        <v>0.11772452461240697</v>
      </c>
      <c r="L1699" s="7">
        <f t="shared" si="501"/>
        <v>0.10375720813296885</v>
      </c>
      <c r="M1699" s="7">
        <f t="shared" si="501"/>
        <v>1.5683301075483369</v>
      </c>
      <c r="N1699" s="7">
        <f t="shared" si="501"/>
        <v>4.1901949438314344E-2</v>
      </c>
      <c r="O1699" s="7">
        <f t="shared" si="501"/>
        <v>3.9707085420116925</v>
      </c>
      <c r="P1699" s="7">
        <f t="shared" si="501"/>
        <v>88.692459644432034</v>
      </c>
      <c r="Q1699" s="7">
        <f t="shared" si="501"/>
        <v>100</v>
      </c>
      <c r="R1699"/>
    </row>
    <row r="1700" spans="1:18" ht="14.25" x14ac:dyDescent="0.45">
      <c r="A1700" s="6">
        <v>484</v>
      </c>
      <c r="B1700" s="4"/>
      <c r="C1700" s="4" t="s">
        <v>9</v>
      </c>
      <c r="D1700" s="4" t="s">
        <v>7</v>
      </c>
      <c r="E1700" s="7">
        <f t="shared" ref="E1700:Q1700" si="502">E494/$Q494*100</f>
        <v>0.31318717931631906</v>
      </c>
      <c r="F1700" s="7">
        <f t="shared" si="502"/>
        <v>8.7425867928300125</v>
      </c>
      <c r="G1700" s="7">
        <f t="shared" si="502"/>
        <v>0.18657959618844538</v>
      </c>
      <c r="H1700" s="7">
        <f t="shared" si="502"/>
        <v>1.9990671020190576E-2</v>
      </c>
      <c r="I1700" s="7">
        <f t="shared" si="502"/>
        <v>0.53974811754514562</v>
      </c>
      <c r="J1700" s="7">
        <f t="shared" si="502"/>
        <v>0.30652362230958885</v>
      </c>
      <c r="K1700" s="7">
        <f t="shared" si="502"/>
        <v>0.13993469714133405</v>
      </c>
      <c r="L1700" s="7">
        <f t="shared" si="502"/>
        <v>0.12660758312787365</v>
      </c>
      <c r="M1700" s="7">
        <f t="shared" si="502"/>
        <v>5.0909575531418669</v>
      </c>
      <c r="N1700" s="7">
        <f t="shared" si="502"/>
        <v>5.3308456053841546E-2</v>
      </c>
      <c r="O1700" s="7">
        <f t="shared" si="502"/>
        <v>4.7844339308322787</v>
      </c>
      <c r="P1700" s="7">
        <f t="shared" si="502"/>
        <v>82.574798427400538</v>
      </c>
      <c r="Q1700" s="7">
        <f t="shared" si="502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8</v>
      </c>
      <c r="E1701" s="7">
        <f t="shared" ref="E1701:Q1701" si="503">E495/$Q495*100</f>
        <v>0.70691361515622797</v>
      </c>
      <c r="F1701" s="7">
        <f t="shared" si="503"/>
        <v>9.2181535416372125</v>
      </c>
      <c r="G1701" s="7">
        <f t="shared" si="503"/>
        <v>0.14845185918280784</v>
      </c>
      <c r="H1701" s="7">
        <f t="shared" si="503"/>
        <v>0</v>
      </c>
      <c r="I1701" s="7">
        <f t="shared" si="503"/>
        <v>0.65036052594372973</v>
      </c>
      <c r="J1701" s="7">
        <f t="shared" si="503"/>
        <v>0.19086667609218155</v>
      </c>
      <c r="K1701" s="7">
        <f t="shared" si="503"/>
        <v>0.21207408454686835</v>
      </c>
      <c r="L1701" s="7">
        <f t="shared" si="503"/>
        <v>8.4829633818747349E-2</v>
      </c>
      <c r="M1701" s="7">
        <f t="shared" si="503"/>
        <v>10.469390640463736</v>
      </c>
      <c r="N1701" s="7">
        <f t="shared" si="503"/>
        <v>2.1207408454686837E-2</v>
      </c>
      <c r="O1701" s="7">
        <f t="shared" si="503"/>
        <v>5.1675385267920255</v>
      </c>
      <c r="P1701" s="7">
        <f t="shared" si="503"/>
        <v>78.460342146189731</v>
      </c>
      <c r="Q1701" s="7">
        <f t="shared" si="503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504">E496/$Q496*100</f>
        <v>0.5112018389542663</v>
      </c>
      <c r="F1702" s="7">
        <f t="shared" si="504"/>
        <v>8.9614711634130444</v>
      </c>
      <c r="G1702" s="7">
        <f t="shared" si="504"/>
        <v>0.1715442412598209</v>
      </c>
      <c r="H1702" s="7">
        <f t="shared" si="504"/>
        <v>1.0292654475589254E-2</v>
      </c>
      <c r="I1702" s="7">
        <f t="shared" si="504"/>
        <v>0.59354307475898038</v>
      </c>
      <c r="J1702" s="7">
        <f t="shared" si="504"/>
        <v>0.25731636188973134</v>
      </c>
      <c r="K1702" s="7">
        <f t="shared" si="504"/>
        <v>0.17840601091021374</v>
      </c>
      <c r="L1702" s="7">
        <f t="shared" si="504"/>
        <v>0.10978831440628539</v>
      </c>
      <c r="M1702" s="7">
        <f t="shared" si="504"/>
        <v>7.716059971866744</v>
      </c>
      <c r="N1702" s="7">
        <f t="shared" si="504"/>
        <v>5.1463272377946269E-2</v>
      </c>
      <c r="O1702" s="7">
        <f t="shared" si="504"/>
        <v>4.985075651010396</v>
      </c>
      <c r="P1702" s="7">
        <f t="shared" si="504"/>
        <v>80.588053659038664</v>
      </c>
      <c r="Q1702" s="7">
        <f t="shared" si="504"/>
        <v>100</v>
      </c>
      <c r="R1702"/>
    </row>
    <row r="1703" spans="1:18" ht="14.25" x14ac:dyDescent="0.45">
      <c r="A1703" s="6">
        <v>487</v>
      </c>
      <c r="B1703" s="4"/>
      <c r="C1703" s="4" t="s">
        <v>10</v>
      </c>
      <c r="D1703" s="4" t="s">
        <v>7</v>
      </c>
      <c r="E1703" s="7">
        <f t="shared" ref="E1703:Q1703" si="505">E497/$Q497*100</f>
        <v>4.4700259180719648</v>
      </c>
      <c r="F1703" s="7">
        <f t="shared" si="505"/>
        <v>6.7757245279208318</v>
      </c>
      <c r="G1703" s="7">
        <f t="shared" si="505"/>
        <v>1.3649062573630886</v>
      </c>
      <c r="H1703" s="7">
        <f t="shared" si="505"/>
        <v>0.10939445959136961</v>
      </c>
      <c r="I1703" s="7">
        <f t="shared" si="505"/>
        <v>6.6663300683294624</v>
      </c>
      <c r="J1703" s="7">
        <f t="shared" si="505"/>
        <v>3.2414419872765832</v>
      </c>
      <c r="K1703" s="7">
        <f t="shared" si="505"/>
        <v>0.80110404254602974</v>
      </c>
      <c r="L1703" s="7">
        <f t="shared" si="505"/>
        <v>0.88693661853310435</v>
      </c>
      <c r="M1703" s="7">
        <f t="shared" si="505"/>
        <v>7.3984314517486283</v>
      </c>
      <c r="N1703" s="7">
        <f t="shared" si="505"/>
        <v>0.59409606516543811</v>
      </c>
      <c r="O1703" s="7">
        <f t="shared" si="505"/>
        <v>7.8562051903463601</v>
      </c>
      <c r="P1703" s="7">
        <f t="shared" si="505"/>
        <v>71.446363054966511</v>
      </c>
      <c r="Q1703" s="7">
        <f t="shared" si="505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8</v>
      </c>
      <c r="E1704" s="7">
        <f t="shared" ref="E1704:Q1704" si="506">E498/$Q498*100</f>
        <v>8.6208596214511051</v>
      </c>
      <c r="F1704" s="7">
        <f t="shared" si="506"/>
        <v>9.83339905362776</v>
      </c>
      <c r="G1704" s="7">
        <f t="shared" si="506"/>
        <v>1.9666798107255519</v>
      </c>
      <c r="H1704" s="7">
        <f t="shared" si="506"/>
        <v>0.12322555205047318</v>
      </c>
      <c r="I1704" s="7">
        <f t="shared" si="506"/>
        <v>5.4284963196635125</v>
      </c>
      <c r="J1704" s="7">
        <f t="shared" si="506"/>
        <v>1.6002891692954786</v>
      </c>
      <c r="K1704" s="7">
        <f t="shared" si="506"/>
        <v>0.72785226077812826</v>
      </c>
      <c r="L1704" s="7">
        <f t="shared" si="506"/>
        <v>0.93980021030494221</v>
      </c>
      <c r="M1704" s="7">
        <f t="shared" si="506"/>
        <v>11.593059936908517</v>
      </c>
      <c r="N1704" s="7">
        <f t="shared" si="506"/>
        <v>0.4206098843322818</v>
      </c>
      <c r="O1704" s="7">
        <f t="shared" si="506"/>
        <v>10.449526813880126</v>
      </c>
      <c r="P1704" s="7">
        <f t="shared" si="506"/>
        <v>65.738367507886437</v>
      </c>
      <c r="Q1704" s="7">
        <f t="shared" si="506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507">E499/$Q499*100</f>
        <v>6.5687301508122573</v>
      </c>
      <c r="F1705" s="7">
        <f t="shared" si="507"/>
        <v>8.3196155700769854</v>
      </c>
      <c r="G1705" s="7">
        <f t="shared" si="507"/>
        <v>1.6685788397266426</v>
      </c>
      <c r="H1705" s="7">
        <f t="shared" si="507"/>
        <v>0.11805590196371861</v>
      </c>
      <c r="I1705" s="7">
        <f t="shared" si="507"/>
        <v>6.0408041103406998</v>
      </c>
      <c r="J1705" s="7">
        <f t="shared" si="507"/>
        <v>2.4143263331171747</v>
      </c>
      <c r="K1705" s="7">
        <f t="shared" si="507"/>
        <v>0.76570060358158332</v>
      </c>
      <c r="L1705" s="7">
        <f t="shared" si="507"/>
        <v>0.91701168919705367</v>
      </c>
      <c r="M1705" s="7">
        <f t="shared" si="507"/>
        <v>9.5184649407226338</v>
      </c>
      <c r="N1705" s="7">
        <f t="shared" si="507"/>
        <v>0.50547879150662611</v>
      </c>
      <c r="O1705" s="7">
        <f t="shared" si="507"/>
        <v>9.1659599940140666</v>
      </c>
      <c r="P1705" s="7">
        <f t="shared" si="507"/>
        <v>68.560549375633926</v>
      </c>
      <c r="Q1705" s="7">
        <f t="shared" si="507"/>
        <v>100</v>
      </c>
      <c r="R1705"/>
    </row>
    <row r="1706" spans="1:18" ht="14.25" x14ac:dyDescent="0.45">
      <c r="A1706" s="6">
        <v>490</v>
      </c>
      <c r="B1706" s="4"/>
      <c r="C1706" s="4" t="s">
        <v>11</v>
      </c>
      <c r="D1706" s="4" t="s">
        <v>7</v>
      </c>
      <c r="E1706" s="7">
        <f t="shared" ref="E1706:Q1706" si="508">E500/$Q500*100</f>
        <v>23.318965517241381</v>
      </c>
      <c r="F1706" s="7">
        <f t="shared" si="508"/>
        <v>7.8362068965517242</v>
      </c>
      <c r="G1706" s="7">
        <f t="shared" si="508"/>
        <v>11.224137931034482</v>
      </c>
      <c r="H1706" s="7">
        <f t="shared" si="508"/>
        <v>3.8275862068965516</v>
      </c>
      <c r="I1706" s="7">
        <f t="shared" si="508"/>
        <v>26.198275862068964</v>
      </c>
      <c r="J1706" s="7">
        <f t="shared" si="508"/>
        <v>22.120689655172413</v>
      </c>
      <c r="K1706" s="7">
        <f t="shared" si="508"/>
        <v>5.3448275862068968</v>
      </c>
      <c r="L1706" s="7">
        <f t="shared" si="508"/>
        <v>7.1465517241379315</v>
      </c>
      <c r="M1706" s="7">
        <f t="shared" si="508"/>
        <v>8.0862068965517242</v>
      </c>
      <c r="N1706" s="7">
        <f t="shared" si="508"/>
        <v>5.681034482758621</v>
      </c>
      <c r="O1706" s="7">
        <f t="shared" si="508"/>
        <v>15.146551724137931</v>
      </c>
      <c r="P1706" s="7">
        <f t="shared" si="508"/>
        <v>30.353448275862071</v>
      </c>
      <c r="Q1706" s="7">
        <f t="shared" si="508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8</v>
      </c>
      <c r="E1707" s="7">
        <f t="shared" ref="E1707:Q1707" si="509">E501/$Q501*100</f>
        <v>40.520248748672834</v>
      </c>
      <c r="F1707" s="7">
        <f t="shared" si="509"/>
        <v>12.589109661762476</v>
      </c>
      <c r="G1707" s="7">
        <f t="shared" si="509"/>
        <v>8.5317761261944494</v>
      </c>
      <c r="H1707" s="7">
        <f t="shared" si="509"/>
        <v>4.6185348096465946</v>
      </c>
      <c r="I1707" s="7">
        <f t="shared" si="509"/>
        <v>20.71136053389959</v>
      </c>
      <c r="J1707" s="7">
        <f t="shared" si="509"/>
        <v>13.772182617928106</v>
      </c>
      <c r="K1707" s="7">
        <f t="shared" si="509"/>
        <v>4.2014257545881994</v>
      </c>
      <c r="L1707" s="7">
        <f t="shared" si="509"/>
        <v>6.2793872288791146</v>
      </c>
      <c r="M1707" s="7">
        <f t="shared" si="509"/>
        <v>11.572880327620204</v>
      </c>
      <c r="N1707" s="7">
        <f t="shared" si="509"/>
        <v>3.6933110875170634</v>
      </c>
      <c r="O1707" s="7">
        <f t="shared" si="509"/>
        <v>18.451387835583194</v>
      </c>
      <c r="P1707" s="7">
        <f t="shared" si="509"/>
        <v>26.505384498710754</v>
      </c>
      <c r="Q1707" s="7">
        <f t="shared" si="509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510">E502/$Q502*100</f>
        <v>32.476494088212746</v>
      </c>
      <c r="F1708" s="7">
        <f t="shared" si="510"/>
        <v>10.374883983697188</v>
      </c>
      <c r="G1708" s="7">
        <f t="shared" si="510"/>
        <v>9.7736168839029904</v>
      </c>
      <c r="H1708" s="7">
        <f t="shared" si="510"/>
        <v>4.2250110972115733</v>
      </c>
      <c r="I1708" s="7">
        <f t="shared" si="510"/>
        <v>23.28396755578871</v>
      </c>
      <c r="J1708" s="7">
        <f t="shared" si="510"/>
        <v>17.66676082482547</v>
      </c>
      <c r="K1708" s="7">
        <f t="shared" si="510"/>
        <v>4.7496065534078529</v>
      </c>
      <c r="L1708" s="7">
        <f t="shared" si="510"/>
        <v>6.7148218393123766</v>
      </c>
      <c r="M1708" s="7">
        <f t="shared" si="510"/>
        <v>9.9431015697510183</v>
      </c>
      <c r="N1708" s="7">
        <f t="shared" si="510"/>
        <v>4.6285460635164037</v>
      </c>
      <c r="O1708" s="7">
        <f t="shared" si="510"/>
        <v>16.904079738509342</v>
      </c>
      <c r="P1708" s="7">
        <f t="shared" si="510"/>
        <v>28.312013235946893</v>
      </c>
      <c r="Q1708" s="7">
        <f t="shared" si="510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7</v>
      </c>
      <c r="E1709" s="7">
        <f t="shared" ref="E1709:Q1709" si="511">E503/$Q503*100</f>
        <v>4.8446339043942199</v>
      </c>
      <c r="F1709" s="7">
        <f t="shared" si="511"/>
        <v>7.3853633252008537</v>
      </c>
      <c r="G1709" s="7">
        <f t="shared" si="511"/>
        <v>1.9374960901543385</v>
      </c>
      <c r="H1709" s="7">
        <f t="shared" si="511"/>
        <v>0.46739412137948289</v>
      </c>
      <c r="I1709" s="7">
        <f t="shared" si="511"/>
        <v>6.3772934037552398</v>
      </c>
      <c r="J1709" s="7">
        <f t="shared" si="511"/>
        <v>4.0957308953769989</v>
      </c>
      <c r="K1709" s="7">
        <f t="shared" si="511"/>
        <v>1.040242365747071</v>
      </c>
      <c r="L1709" s="7">
        <f t="shared" si="511"/>
        <v>1.2520442907316549</v>
      </c>
      <c r="M1709" s="7">
        <f t="shared" si="511"/>
        <v>5.8151693074881363</v>
      </c>
      <c r="N1709" s="7">
        <f t="shared" si="511"/>
        <v>0.92585145267522817</v>
      </c>
      <c r="O1709" s="7">
        <f t="shared" si="511"/>
        <v>7.4675817939712408</v>
      </c>
      <c r="P1709" s="7">
        <f t="shared" si="511"/>
        <v>72.199433407508693</v>
      </c>
      <c r="Q1709" s="7">
        <f t="shared" si="511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8</v>
      </c>
      <c r="E1710" s="7">
        <f t="shared" ref="E1710:Q1710" si="512">E504/$Q504*100</f>
        <v>9.5233860137496773</v>
      </c>
      <c r="F1710" s="7">
        <f t="shared" si="512"/>
        <v>8.987095224966426</v>
      </c>
      <c r="G1710" s="7">
        <f t="shared" si="512"/>
        <v>2.0926902587180605</v>
      </c>
      <c r="H1710" s="7">
        <f t="shared" si="512"/>
        <v>0.60566173658606004</v>
      </c>
      <c r="I1710" s="7">
        <f t="shared" si="512"/>
        <v>5.4811942475475588</v>
      </c>
      <c r="J1710" s="7">
        <f t="shared" si="512"/>
        <v>2.5533845018187638</v>
      </c>
      <c r="K1710" s="7">
        <f t="shared" si="512"/>
        <v>0.93206093970953141</v>
      </c>
      <c r="L1710" s="7">
        <f t="shared" si="512"/>
        <v>1.2842519054776367</v>
      </c>
      <c r="M1710" s="7">
        <f t="shared" si="512"/>
        <v>9.2965963767020341</v>
      </c>
      <c r="N1710" s="7">
        <f t="shared" si="512"/>
        <v>0.66702834425777535</v>
      </c>
      <c r="O1710" s="7">
        <f t="shared" si="512"/>
        <v>9.1631907078504788</v>
      </c>
      <c r="P1710" s="7">
        <f t="shared" si="512"/>
        <v>68.161403071887875</v>
      </c>
      <c r="Q1710" s="7">
        <f t="shared" si="512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513">E505/$Q505*100</f>
        <v>7.1895657910572837</v>
      </c>
      <c r="F1711" s="7">
        <f t="shared" si="513"/>
        <v>8.1902834549498742</v>
      </c>
      <c r="G1711" s="7">
        <f t="shared" si="513"/>
        <v>2.0152537008723406</v>
      </c>
      <c r="H1711" s="7">
        <f t="shared" si="513"/>
        <v>0.53490476466419123</v>
      </c>
      <c r="I1711" s="7">
        <f t="shared" si="513"/>
        <v>5.9285278083614532</v>
      </c>
      <c r="J1711" s="7">
        <f t="shared" si="513"/>
        <v>3.3226500965057344</v>
      </c>
      <c r="K1711" s="7">
        <f t="shared" si="513"/>
        <v>0.98556202889377231</v>
      </c>
      <c r="L1711" s="7">
        <f t="shared" si="513"/>
        <v>1.2663870303424727</v>
      </c>
      <c r="M1711" s="7">
        <f t="shared" si="513"/>
        <v>7.5590958326461291</v>
      </c>
      <c r="N1711" s="7">
        <f t="shared" si="513"/>
        <v>0.79522508346743104</v>
      </c>
      <c r="O1711" s="7">
        <f t="shared" si="513"/>
        <v>8.3150945667048539</v>
      </c>
      <c r="P1711" s="7">
        <f t="shared" si="513"/>
        <v>70.175047584236367</v>
      </c>
      <c r="Q1711" s="7">
        <f t="shared" si="513"/>
        <v>100</v>
      </c>
      <c r="R1711"/>
    </row>
    <row r="1712" spans="1:18" ht="14.25" x14ac:dyDescent="0.45">
      <c r="A1712" s="6">
        <v>496</v>
      </c>
      <c r="B1712" s="4" t="s">
        <v>44</v>
      </c>
      <c r="C1712" s="4" t="s">
        <v>6</v>
      </c>
      <c r="D1712" s="4" t="s">
        <v>7</v>
      </c>
      <c r="E1712" s="7">
        <f t="shared" ref="E1712:Q1712" si="514">E506/$Q506*100</f>
        <v>0</v>
      </c>
      <c r="F1712" s="7">
        <f t="shared" si="514"/>
        <v>11.126662001399581</v>
      </c>
      <c r="G1712" s="7">
        <f t="shared" si="514"/>
        <v>0.2099370188943317</v>
      </c>
      <c r="H1712" s="7">
        <f t="shared" si="514"/>
        <v>0</v>
      </c>
      <c r="I1712" s="7">
        <f t="shared" si="514"/>
        <v>0.27991602519244224</v>
      </c>
      <c r="J1712" s="7">
        <f t="shared" si="514"/>
        <v>0.27991602519244224</v>
      </c>
      <c r="K1712" s="7">
        <f t="shared" si="514"/>
        <v>0.41987403778866339</v>
      </c>
      <c r="L1712" s="7">
        <f t="shared" si="514"/>
        <v>0.27991602519244224</v>
      </c>
      <c r="M1712" s="7">
        <f t="shared" si="514"/>
        <v>2.5892232330300908</v>
      </c>
      <c r="N1712" s="7">
        <f t="shared" si="514"/>
        <v>0</v>
      </c>
      <c r="O1712" s="7">
        <f t="shared" si="514"/>
        <v>5.1084674597620712</v>
      </c>
      <c r="P1712" s="7">
        <f t="shared" si="514"/>
        <v>82.365290412876135</v>
      </c>
      <c r="Q1712" s="7">
        <f t="shared" si="514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8</v>
      </c>
      <c r="E1713" s="7">
        <f t="shared" ref="E1713:Q1713" si="515">E507/$Q507*100</f>
        <v>0.22058823529411764</v>
      </c>
      <c r="F1713" s="7">
        <f t="shared" si="515"/>
        <v>7.5735294117647056</v>
      </c>
      <c r="G1713" s="7">
        <f t="shared" si="515"/>
        <v>0</v>
      </c>
      <c r="H1713" s="7">
        <f t="shared" si="515"/>
        <v>0</v>
      </c>
      <c r="I1713" s="7">
        <f t="shared" si="515"/>
        <v>0.22058823529411764</v>
      </c>
      <c r="J1713" s="7">
        <f t="shared" si="515"/>
        <v>0.29411764705882354</v>
      </c>
      <c r="K1713" s="7">
        <f t="shared" si="515"/>
        <v>0.22058823529411764</v>
      </c>
      <c r="L1713" s="7">
        <f t="shared" si="515"/>
        <v>0.22058823529411764</v>
      </c>
      <c r="M1713" s="7">
        <f t="shared" si="515"/>
        <v>2.9411764705882351</v>
      </c>
      <c r="N1713" s="7">
        <f t="shared" si="515"/>
        <v>0</v>
      </c>
      <c r="O1713" s="7">
        <f t="shared" si="515"/>
        <v>3.8235294117647061</v>
      </c>
      <c r="P1713" s="7">
        <f t="shared" si="515"/>
        <v>86.691176470588232</v>
      </c>
      <c r="Q1713" s="7">
        <f t="shared" si="515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516">E508/$Q508*100</f>
        <v>0.10771992818671454</v>
      </c>
      <c r="F1714" s="7">
        <f t="shared" si="516"/>
        <v>9.3716337522441648</v>
      </c>
      <c r="G1714" s="7">
        <f t="shared" si="516"/>
        <v>0.17953321364452424</v>
      </c>
      <c r="H1714" s="7">
        <f t="shared" si="516"/>
        <v>0</v>
      </c>
      <c r="I1714" s="7">
        <f t="shared" si="516"/>
        <v>0.25134649910233392</v>
      </c>
      <c r="J1714" s="7">
        <f t="shared" si="516"/>
        <v>0.14362657091561939</v>
      </c>
      <c r="K1714" s="7">
        <f t="shared" si="516"/>
        <v>0.3231597845601436</v>
      </c>
      <c r="L1714" s="7">
        <f t="shared" si="516"/>
        <v>0.25134649910233392</v>
      </c>
      <c r="M1714" s="7">
        <f t="shared" si="516"/>
        <v>2.8366247755834828</v>
      </c>
      <c r="N1714" s="7">
        <f t="shared" si="516"/>
        <v>0</v>
      </c>
      <c r="O1714" s="7">
        <f t="shared" si="516"/>
        <v>4.5960502692998206</v>
      </c>
      <c r="P1714" s="7">
        <f t="shared" si="516"/>
        <v>84.56014362657092</v>
      </c>
      <c r="Q1714" s="7">
        <f t="shared" si="516"/>
        <v>100</v>
      </c>
      <c r="R1714"/>
    </row>
    <row r="1715" spans="1:18" ht="14.25" x14ac:dyDescent="0.45">
      <c r="A1715" s="6">
        <v>499</v>
      </c>
      <c r="B1715" s="4"/>
      <c r="C1715" s="4" t="s">
        <v>9</v>
      </c>
      <c r="D1715" s="4" t="s">
        <v>7</v>
      </c>
      <c r="E1715" s="7">
        <f t="shared" ref="E1715:Q1715" si="517">E509/$Q509*100</f>
        <v>0</v>
      </c>
      <c r="F1715" s="7">
        <f t="shared" si="517"/>
        <v>11.063218390804598</v>
      </c>
      <c r="G1715" s="7">
        <f t="shared" si="517"/>
        <v>0</v>
      </c>
      <c r="H1715" s="7">
        <f t="shared" si="517"/>
        <v>0</v>
      </c>
      <c r="I1715" s="7">
        <f t="shared" si="517"/>
        <v>0.86206896551724133</v>
      </c>
      <c r="J1715" s="7">
        <f t="shared" si="517"/>
        <v>0</v>
      </c>
      <c r="K1715" s="7">
        <f t="shared" si="517"/>
        <v>0</v>
      </c>
      <c r="L1715" s="7">
        <f t="shared" si="517"/>
        <v>0</v>
      </c>
      <c r="M1715" s="7">
        <f t="shared" si="517"/>
        <v>8.6206896551724146</v>
      </c>
      <c r="N1715" s="7">
        <f t="shared" si="517"/>
        <v>0</v>
      </c>
      <c r="O1715" s="7">
        <f t="shared" si="517"/>
        <v>4.3103448275862073</v>
      </c>
      <c r="P1715" s="7">
        <f t="shared" si="517"/>
        <v>77.15517241379311</v>
      </c>
      <c r="Q1715" s="7">
        <f t="shared" si="517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8</v>
      </c>
      <c r="E1716" s="7">
        <f t="shared" ref="E1716:Q1716" si="518">E510/$Q510*100</f>
        <v>0.69541029207232274</v>
      </c>
      <c r="F1716" s="7">
        <f t="shared" si="518"/>
        <v>10.431154381084839</v>
      </c>
      <c r="G1716" s="7">
        <f t="shared" si="518"/>
        <v>0</v>
      </c>
      <c r="H1716" s="7">
        <f t="shared" si="518"/>
        <v>0</v>
      </c>
      <c r="I1716" s="7">
        <f t="shared" si="518"/>
        <v>1.1126564673157162</v>
      </c>
      <c r="J1716" s="7">
        <f t="shared" si="518"/>
        <v>0.83449235048678716</v>
      </c>
      <c r="K1716" s="7">
        <f t="shared" si="518"/>
        <v>0</v>
      </c>
      <c r="L1716" s="7">
        <f t="shared" si="518"/>
        <v>0</v>
      </c>
      <c r="M1716" s="7">
        <f t="shared" si="518"/>
        <v>15.438108484005564</v>
      </c>
      <c r="N1716" s="7">
        <f t="shared" si="518"/>
        <v>0</v>
      </c>
      <c r="O1716" s="7">
        <f t="shared" si="518"/>
        <v>4.7287899860917939</v>
      </c>
      <c r="P1716" s="7">
        <f t="shared" si="518"/>
        <v>72.322670375521554</v>
      </c>
      <c r="Q1716" s="7">
        <f t="shared" si="518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19">E511/$Q511*100</f>
        <v>0.21231422505307856</v>
      </c>
      <c r="F1717" s="7">
        <f t="shared" si="519"/>
        <v>10.969568294409058</v>
      </c>
      <c r="G1717" s="7">
        <f t="shared" si="519"/>
        <v>0</v>
      </c>
      <c r="H1717" s="7">
        <f t="shared" si="519"/>
        <v>0</v>
      </c>
      <c r="I1717" s="7">
        <f t="shared" si="519"/>
        <v>0.56617126680820951</v>
      </c>
      <c r="J1717" s="7">
        <f t="shared" si="519"/>
        <v>0.42462845010615713</v>
      </c>
      <c r="K1717" s="7">
        <f t="shared" si="519"/>
        <v>0</v>
      </c>
      <c r="L1717" s="7">
        <f t="shared" si="519"/>
        <v>0</v>
      </c>
      <c r="M1717" s="7">
        <f t="shared" si="519"/>
        <v>11.8895966029724</v>
      </c>
      <c r="N1717" s="7">
        <f t="shared" si="519"/>
        <v>0</v>
      </c>
      <c r="O1717" s="7">
        <f t="shared" si="519"/>
        <v>4.3878273177636231</v>
      </c>
      <c r="P1717" s="7">
        <f t="shared" si="519"/>
        <v>75.017692852087762</v>
      </c>
      <c r="Q1717" s="7">
        <f t="shared" si="519"/>
        <v>100</v>
      </c>
      <c r="R1717"/>
    </row>
    <row r="1718" spans="1:18" ht="14.25" x14ac:dyDescent="0.45">
      <c r="A1718" s="6">
        <v>502</v>
      </c>
      <c r="B1718" s="4"/>
      <c r="C1718" s="4" t="s">
        <v>10</v>
      </c>
      <c r="D1718" s="4" t="s">
        <v>7</v>
      </c>
      <c r="E1718" s="7">
        <f t="shared" ref="E1718:Q1718" si="520">E512/$Q512*100</f>
        <v>7.4642953381837778</v>
      </c>
      <c r="F1718" s="7">
        <f t="shared" si="520"/>
        <v>10.078146052277013</v>
      </c>
      <c r="G1718" s="7">
        <f t="shared" si="520"/>
        <v>2.3713284828887091</v>
      </c>
      <c r="H1718" s="7">
        <f t="shared" si="520"/>
        <v>0.10778765831312315</v>
      </c>
      <c r="I1718" s="7">
        <f t="shared" si="520"/>
        <v>3.9342495284289951</v>
      </c>
      <c r="J1718" s="7">
        <f t="shared" si="520"/>
        <v>3.6378334680679059</v>
      </c>
      <c r="K1718" s="7">
        <f t="shared" si="520"/>
        <v>0.48504446240905419</v>
      </c>
      <c r="L1718" s="7">
        <f t="shared" si="520"/>
        <v>1.6707087038534087</v>
      </c>
      <c r="M1718" s="7">
        <f t="shared" si="520"/>
        <v>11.641067097817299</v>
      </c>
      <c r="N1718" s="7">
        <f t="shared" si="520"/>
        <v>0.70061977903530048</v>
      </c>
      <c r="O1718" s="7">
        <f t="shared" si="520"/>
        <v>7.8954459714362697</v>
      </c>
      <c r="P1718" s="7">
        <f t="shared" si="520"/>
        <v>64.322285098356232</v>
      </c>
      <c r="Q1718" s="7">
        <f t="shared" si="520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8</v>
      </c>
      <c r="E1719" s="7">
        <f t="shared" ref="E1719:Q1719" si="521">E513/$Q513*100</f>
        <v>9.9079457364341081</v>
      </c>
      <c r="F1719" s="7">
        <f t="shared" si="521"/>
        <v>13.03294573643411</v>
      </c>
      <c r="G1719" s="7">
        <f t="shared" si="521"/>
        <v>3.4883720930232558</v>
      </c>
      <c r="H1719" s="7">
        <f t="shared" si="521"/>
        <v>0.19379844961240311</v>
      </c>
      <c r="I1719" s="7">
        <f t="shared" si="521"/>
        <v>3.5610465116279069</v>
      </c>
      <c r="J1719" s="7">
        <f t="shared" si="521"/>
        <v>2.1560077519379846</v>
      </c>
      <c r="K1719" s="7">
        <f t="shared" si="521"/>
        <v>0.77519379844961245</v>
      </c>
      <c r="L1719" s="7">
        <f t="shared" si="521"/>
        <v>1.3808139534883721</v>
      </c>
      <c r="M1719" s="7">
        <f t="shared" si="521"/>
        <v>14.534883720930234</v>
      </c>
      <c r="N1719" s="7">
        <f t="shared" si="521"/>
        <v>0.65406976744186052</v>
      </c>
      <c r="O1719" s="7">
        <f t="shared" si="521"/>
        <v>10.61046511627907</v>
      </c>
      <c r="P1719" s="7">
        <f t="shared" si="521"/>
        <v>58.769379844961243</v>
      </c>
      <c r="Q1719" s="7">
        <f t="shared" si="521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22">E514/$Q514*100</f>
        <v>8.6585054832950767</v>
      </c>
      <c r="F1720" s="7">
        <f t="shared" si="522"/>
        <v>11.60418260647794</v>
      </c>
      <c r="G1720" s="7">
        <f t="shared" si="522"/>
        <v>2.920173425146646</v>
      </c>
      <c r="H1720" s="7">
        <f t="shared" si="522"/>
        <v>0.16577403723539913</v>
      </c>
      <c r="I1720" s="7">
        <f t="shared" si="522"/>
        <v>3.7617954603417498</v>
      </c>
      <c r="J1720" s="7">
        <f t="shared" si="522"/>
        <v>2.8309104820198927</v>
      </c>
      <c r="K1720" s="7">
        <f t="shared" si="522"/>
        <v>0.7013516959959194</v>
      </c>
      <c r="L1720" s="7">
        <f t="shared" si="522"/>
        <v>1.5684774292272379</v>
      </c>
      <c r="M1720" s="7">
        <f t="shared" si="522"/>
        <v>13.134404488650855</v>
      </c>
      <c r="N1720" s="7">
        <f t="shared" si="522"/>
        <v>0.58658505483295076</v>
      </c>
      <c r="O1720" s="7">
        <f t="shared" si="522"/>
        <v>9.3216016322366748</v>
      </c>
      <c r="P1720" s="7">
        <f t="shared" si="522"/>
        <v>61.387401173170112</v>
      </c>
      <c r="Q1720" s="7">
        <f t="shared" si="522"/>
        <v>100</v>
      </c>
      <c r="R1720"/>
    </row>
    <row r="1721" spans="1:18" ht="14.25" x14ac:dyDescent="0.45">
      <c r="A1721" s="6">
        <v>505</v>
      </c>
      <c r="B1721" s="4"/>
      <c r="C1721" s="4" t="s">
        <v>11</v>
      </c>
      <c r="D1721" s="4" t="s">
        <v>7</v>
      </c>
      <c r="E1721" s="7">
        <f t="shared" ref="E1721:Q1721" si="523">E515/$Q515*100</f>
        <v>24.194400422609615</v>
      </c>
      <c r="F1721" s="7">
        <f t="shared" si="523"/>
        <v>7.6069730586370845</v>
      </c>
      <c r="G1721" s="7">
        <f t="shared" si="523"/>
        <v>12.414157422081352</v>
      </c>
      <c r="H1721" s="7">
        <f t="shared" si="523"/>
        <v>2.9582673005810882</v>
      </c>
      <c r="I1721" s="7">
        <f t="shared" si="523"/>
        <v>14.210248283148442</v>
      </c>
      <c r="J1721" s="7">
        <f t="shared" si="523"/>
        <v>21.605916534601164</v>
      </c>
      <c r="K1721" s="7">
        <f t="shared" si="523"/>
        <v>2.9054410987849977</v>
      </c>
      <c r="L1721" s="7">
        <f t="shared" si="523"/>
        <v>7.0787110406761746</v>
      </c>
      <c r="M1721" s="7">
        <f t="shared" si="523"/>
        <v>7.8182778658214476</v>
      </c>
      <c r="N1721" s="7">
        <f t="shared" si="523"/>
        <v>4.3317485472794504</v>
      </c>
      <c r="O1721" s="7">
        <f t="shared" si="523"/>
        <v>12.995245641838352</v>
      </c>
      <c r="P1721" s="7">
        <f t="shared" si="523"/>
        <v>35.182250396196515</v>
      </c>
      <c r="Q1721" s="7">
        <f t="shared" si="523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8</v>
      </c>
      <c r="E1722" s="7">
        <f t="shared" ref="E1722:Q1722" si="524">E516/$Q516*100</f>
        <v>38.918067226890756</v>
      </c>
      <c r="F1722" s="7">
        <f t="shared" si="524"/>
        <v>12.44747899159664</v>
      </c>
      <c r="G1722" s="7">
        <f t="shared" si="524"/>
        <v>9.9789915966386555</v>
      </c>
      <c r="H1722" s="7">
        <f t="shared" si="524"/>
        <v>3.5714285714285712</v>
      </c>
      <c r="I1722" s="7">
        <f t="shared" si="524"/>
        <v>11.081932773109243</v>
      </c>
      <c r="J1722" s="7">
        <f t="shared" si="524"/>
        <v>12.605042016806722</v>
      </c>
      <c r="K1722" s="7">
        <f t="shared" si="524"/>
        <v>2.9411764705882351</v>
      </c>
      <c r="L1722" s="7">
        <f t="shared" si="524"/>
        <v>6.7752100840336134</v>
      </c>
      <c r="M1722" s="7">
        <f t="shared" si="524"/>
        <v>9.4537815126050422</v>
      </c>
      <c r="N1722" s="7">
        <f t="shared" si="524"/>
        <v>2.7836134453781516</v>
      </c>
      <c r="O1722" s="7">
        <f t="shared" si="524"/>
        <v>13.865546218487395</v>
      </c>
      <c r="P1722" s="7">
        <f t="shared" si="524"/>
        <v>32.405462184873954</v>
      </c>
      <c r="Q1722" s="7">
        <f t="shared" si="524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25">E517/$Q517*100</f>
        <v>31.560937088707554</v>
      </c>
      <c r="F1723" s="7">
        <f t="shared" si="525"/>
        <v>10.160568570676494</v>
      </c>
      <c r="G1723" s="7">
        <f t="shared" si="525"/>
        <v>11.134509081337194</v>
      </c>
      <c r="H1723" s="7">
        <f t="shared" si="525"/>
        <v>3.290339563042906</v>
      </c>
      <c r="I1723" s="7">
        <f t="shared" si="525"/>
        <v>12.476967623058698</v>
      </c>
      <c r="J1723" s="7">
        <f t="shared" si="525"/>
        <v>16.978152145301394</v>
      </c>
      <c r="K1723" s="7">
        <f t="shared" si="525"/>
        <v>2.7638852329560413</v>
      </c>
      <c r="L1723" s="7">
        <f t="shared" si="525"/>
        <v>7.0018425901553032</v>
      </c>
      <c r="M1723" s="7">
        <f t="shared" si="525"/>
        <v>8.5285601474072124</v>
      </c>
      <c r="N1723" s="7">
        <f t="shared" si="525"/>
        <v>3.6062121610950251</v>
      </c>
      <c r="O1723" s="7">
        <f t="shared" si="525"/>
        <v>13.503553566728085</v>
      </c>
      <c r="P1723" s="7">
        <f t="shared" si="525"/>
        <v>33.693077125559356</v>
      </c>
      <c r="Q1723" s="7">
        <f t="shared" si="525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7</v>
      </c>
      <c r="E1724" s="7">
        <f t="shared" ref="E1724:Q1724" si="526">E518/$Q518*100</f>
        <v>9.4874449909396841</v>
      </c>
      <c r="F1724" s="7">
        <f t="shared" si="526"/>
        <v>9.7721977737509711</v>
      </c>
      <c r="G1724" s="7">
        <f t="shared" si="526"/>
        <v>4.2454051255500902</v>
      </c>
      <c r="H1724" s="7">
        <f t="shared" si="526"/>
        <v>0.85425834843385962</v>
      </c>
      <c r="I1724" s="7">
        <f t="shared" si="526"/>
        <v>5.552679264820088</v>
      </c>
      <c r="J1724" s="7">
        <f t="shared" si="526"/>
        <v>7.1188195702821648</v>
      </c>
      <c r="K1724" s="7">
        <f t="shared" si="526"/>
        <v>1.1001812063163343</v>
      </c>
      <c r="L1724" s="7">
        <f t="shared" si="526"/>
        <v>2.6404348951592027</v>
      </c>
      <c r="M1724" s="7">
        <f t="shared" si="526"/>
        <v>8.6849598757442408</v>
      </c>
      <c r="N1724" s="7">
        <f t="shared" si="526"/>
        <v>1.3849339891276209</v>
      </c>
      <c r="O1724" s="7">
        <f t="shared" si="526"/>
        <v>8.3096039347657253</v>
      </c>
      <c r="P1724" s="7">
        <f t="shared" si="526"/>
        <v>61.68780740357235</v>
      </c>
      <c r="Q1724" s="7">
        <f t="shared" si="526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8</v>
      </c>
      <c r="E1725" s="7">
        <f t="shared" ref="E1725:Q1725" si="527">E519/$Q519*100</f>
        <v>14.231148348940364</v>
      </c>
      <c r="F1725" s="7">
        <f t="shared" si="527"/>
        <v>11.717594874322327</v>
      </c>
      <c r="G1725" s="7">
        <f t="shared" si="527"/>
        <v>4.1276490882207986</v>
      </c>
      <c r="H1725" s="7">
        <f t="shared" si="527"/>
        <v>0.93642188270083793</v>
      </c>
      <c r="I1725" s="7">
        <f t="shared" si="527"/>
        <v>4.4356826022671267</v>
      </c>
      <c r="J1725" s="7">
        <f t="shared" si="527"/>
        <v>4.0906850665352392</v>
      </c>
      <c r="K1725" s="7">
        <f t="shared" si="527"/>
        <v>1.0719566288812221</v>
      </c>
      <c r="L1725" s="7">
        <f t="shared" si="527"/>
        <v>2.3656973878758008</v>
      </c>
      <c r="M1725" s="7">
        <f t="shared" si="527"/>
        <v>11.458846722523411</v>
      </c>
      <c r="N1725" s="7">
        <f t="shared" si="527"/>
        <v>1.047313947757516</v>
      </c>
      <c r="O1725" s="7">
        <f t="shared" si="527"/>
        <v>9.6722523410547065</v>
      </c>
      <c r="P1725" s="7">
        <f t="shared" si="527"/>
        <v>58.427796944307545</v>
      </c>
      <c r="Q1725" s="7">
        <f t="shared" si="527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28">E520/$Q520*100</f>
        <v>11.903559707144661</v>
      </c>
      <c r="F1726" s="7">
        <f t="shared" si="528"/>
        <v>10.773794496339308</v>
      </c>
      <c r="G1726" s="7">
        <f t="shared" si="528"/>
        <v>4.1845493562231759</v>
      </c>
      <c r="H1726" s="7">
        <f t="shared" si="528"/>
        <v>0.87730371118404438</v>
      </c>
      <c r="I1726" s="7">
        <f t="shared" si="528"/>
        <v>4.9924261550113602</v>
      </c>
      <c r="J1726" s="7">
        <f t="shared" si="528"/>
        <v>5.5541529916687704</v>
      </c>
      <c r="K1726" s="7">
        <f t="shared" si="528"/>
        <v>1.0729613733905579</v>
      </c>
      <c r="L1726" s="7">
        <f t="shared" si="528"/>
        <v>2.493057308760414</v>
      </c>
      <c r="M1726" s="7">
        <f t="shared" si="528"/>
        <v>10.123706134814441</v>
      </c>
      <c r="N1726" s="7">
        <f t="shared" si="528"/>
        <v>1.2055036606917444</v>
      </c>
      <c r="O1726" s="7">
        <f t="shared" si="528"/>
        <v>9.0002524614996204</v>
      </c>
      <c r="P1726" s="7">
        <f t="shared" si="528"/>
        <v>60.022721534965918</v>
      </c>
      <c r="Q1726" s="7">
        <f t="shared" si="528"/>
        <v>100</v>
      </c>
      <c r="R1726"/>
    </row>
    <row r="1727" spans="1:18" ht="14.25" x14ac:dyDescent="0.45">
      <c r="A1727" s="6">
        <v>511</v>
      </c>
      <c r="B1727" s="4" t="s">
        <v>45</v>
      </c>
      <c r="C1727" s="4" t="s">
        <v>6</v>
      </c>
      <c r="D1727" s="4" t="s">
        <v>7</v>
      </c>
      <c r="E1727" s="7">
        <f t="shared" ref="E1727:Q1727" si="529">E521/$Q521*100</f>
        <v>6.0887434355734842E-2</v>
      </c>
      <c r="F1727" s="7">
        <f t="shared" si="529"/>
        <v>7.1238298196209762</v>
      </c>
      <c r="G1727" s="7">
        <f t="shared" si="529"/>
        <v>9.1331151533602259E-2</v>
      </c>
      <c r="H1727" s="7">
        <f t="shared" si="529"/>
        <v>0</v>
      </c>
      <c r="I1727" s="7">
        <f t="shared" si="529"/>
        <v>0.14460765659487024</v>
      </c>
      <c r="J1727" s="7">
        <f t="shared" si="529"/>
        <v>0.24354973742293937</v>
      </c>
      <c r="K1727" s="7">
        <f t="shared" si="529"/>
        <v>6.0887434355734842E-2</v>
      </c>
      <c r="L1727" s="7">
        <f t="shared" si="529"/>
        <v>6.0887434355734842E-2</v>
      </c>
      <c r="M1727" s="7">
        <f t="shared" si="529"/>
        <v>1.7505137377273765</v>
      </c>
      <c r="N1727" s="7">
        <f t="shared" si="529"/>
        <v>5.3276505061267979E-2</v>
      </c>
      <c r="O1727" s="7">
        <f t="shared" si="529"/>
        <v>4.8557728898698533</v>
      </c>
      <c r="P1727" s="7">
        <f t="shared" si="529"/>
        <v>87.122307633762091</v>
      </c>
      <c r="Q1727" s="7">
        <f t="shared" si="529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8</v>
      </c>
      <c r="E1728" s="7">
        <f t="shared" ref="E1728:Q1728" si="530">E522/$Q522*100</f>
        <v>4.8007681228996638E-2</v>
      </c>
      <c r="F1728" s="7">
        <f t="shared" si="530"/>
        <v>4.4807169147063526</v>
      </c>
      <c r="G1728" s="7">
        <f t="shared" si="530"/>
        <v>8.8014082253160514E-2</v>
      </c>
      <c r="H1728" s="7">
        <f t="shared" si="530"/>
        <v>0</v>
      </c>
      <c r="I1728" s="7">
        <f t="shared" si="530"/>
        <v>0.16802688430148824</v>
      </c>
      <c r="J1728" s="7">
        <f t="shared" si="530"/>
        <v>0.15202432389182269</v>
      </c>
      <c r="K1728" s="7">
        <f t="shared" si="530"/>
        <v>5.6008961433829413E-2</v>
      </c>
      <c r="L1728" s="7">
        <f t="shared" si="530"/>
        <v>6.4010241638662188E-2</v>
      </c>
      <c r="M1728" s="7">
        <f t="shared" si="530"/>
        <v>1.688270123219715</v>
      </c>
      <c r="N1728" s="7">
        <f t="shared" si="530"/>
        <v>4.0006401024163862E-2</v>
      </c>
      <c r="O1728" s="7">
        <f t="shared" si="530"/>
        <v>3.1204992798847817</v>
      </c>
      <c r="P1728" s="7">
        <f t="shared" si="530"/>
        <v>90.99855976956313</v>
      </c>
      <c r="Q1728" s="7">
        <f t="shared" si="530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31">E523/$Q523*100</f>
        <v>4.6796396677455838E-2</v>
      </c>
      <c r="F1729" s="7">
        <f t="shared" si="531"/>
        <v>5.8417501852357372</v>
      </c>
      <c r="G1729" s="7">
        <f t="shared" si="531"/>
        <v>7.0194595016183747E-2</v>
      </c>
      <c r="H1729" s="7">
        <f t="shared" si="531"/>
        <v>0</v>
      </c>
      <c r="I1729" s="7">
        <f t="shared" si="531"/>
        <v>0.14428888975548884</v>
      </c>
      <c r="J1729" s="7">
        <f t="shared" si="531"/>
        <v>0.20668408532542995</v>
      </c>
      <c r="K1729" s="7">
        <f t="shared" si="531"/>
        <v>6.6294895293062442E-2</v>
      </c>
      <c r="L1729" s="7">
        <f t="shared" si="531"/>
        <v>9.3592793354911677E-2</v>
      </c>
      <c r="M1729" s="7">
        <f t="shared" si="531"/>
        <v>1.7275669773427447</v>
      </c>
      <c r="N1729" s="7">
        <f t="shared" si="531"/>
        <v>3.5097297508091874E-2</v>
      </c>
      <c r="O1729" s="7">
        <f t="shared" si="531"/>
        <v>3.9932925164762314</v>
      </c>
      <c r="P1729" s="7">
        <f t="shared" si="531"/>
        <v>88.99504738135164</v>
      </c>
      <c r="Q1729" s="7">
        <f t="shared" si="531"/>
        <v>100</v>
      </c>
      <c r="R1729"/>
    </row>
    <row r="1730" spans="1:18" ht="14.25" x14ac:dyDescent="0.45">
      <c r="A1730" s="6">
        <v>514</v>
      </c>
      <c r="B1730" s="4"/>
      <c r="C1730" s="4" t="s">
        <v>9</v>
      </c>
      <c r="D1730" s="4" t="s">
        <v>7</v>
      </c>
      <c r="E1730" s="7">
        <f t="shared" ref="E1730:Q1730" si="532">E524/$Q524*100</f>
        <v>0.30656039239730226</v>
      </c>
      <c r="F1730" s="7">
        <f t="shared" si="532"/>
        <v>8.6695278969957084</v>
      </c>
      <c r="G1730" s="7">
        <f t="shared" si="532"/>
        <v>0.11036174126302881</v>
      </c>
      <c r="H1730" s="7">
        <f t="shared" si="532"/>
        <v>0</v>
      </c>
      <c r="I1730" s="7">
        <f t="shared" si="532"/>
        <v>0.4169221336603311</v>
      </c>
      <c r="J1730" s="7">
        <f t="shared" si="532"/>
        <v>0.30656039239730226</v>
      </c>
      <c r="K1730" s="7">
        <f t="shared" si="532"/>
        <v>0.19619865113427343</v>
      </c>
      <c r="L1730" s="7">
        <f t="shared" si="532"/>
        <v>7.3574494175352542E-2</v>
      </c>
      <c r="M1730" s="7">
        <f t="shared" si="532"/>
        <v>6.9527896995708165</v>
      </c>
      <c r="N1730" s="7">
        <f t="shared" si="532"/>
        <v>7.3574494175352542E-2</v>
      </c>
      <c r="O1730" s="7">
        <f t="shared" si="532"/>
        <v>5.1747394236664617</v>
      </c>
      <c r="P1730" s="7">
        <f t="shared" si="532"/>
        <v>80.870631514408345</v>
      </c>
      <c r="Q1730" s="7">
        <f t="shared" si="532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8</v>
      </c>
      <c r="E1731" s="7">
        <f t="shared" ref="E1731:Q1731" si="533">E525/$Q525*100</f>
        <v>0.47970958122650076</v>
      </c>
      <c r="F1731" s="7">
        <f t="shared" si="533"/>
        <v>9.6590172436146755</v>
      </c>
      <c r="G1731" s="7">
        <f t="shared" si="533"/>
        <v>0.15558148580318942</v>
      </c>
      <c r="H1731" s="7">
        <f t="shared" si="533"/>
        <v>0</v>
      </c>
      <c r="I1731" s="7">
        <f t="shared" si="533"/>
        <v>0.54453520031116298</v>
      </c>
      <c r="J1731" s="7">
        <f t="shared" si="533"/>
        <v>0.18151173343705432</v>
      </c>
      <c r="K1731" s="7">
        <f t="shared" si="533"/>
        <v>0.10372099053545961</v>
      </c>
      <c r="L1731" s="7">
        <f t="shared" si="533"/>
        <v>0.10372099053545961</v>
      </c>
      <c r="M1731" s="7">
        <f t="shared" si="533"/>
        <v>14.417217684428888</v>
      </c>
      <c r="N1731" s="7">
        <f t="shared" si="533"/>
        <v>5.1860495267729803E-2</v>
      </c>
      <c r="O1731" s="7">
        <f t="shared" si="533"/>
        <v>5.9769220796058606</v>
      </c>
      <c r="P1731" s="7">
        <f t="shared" si="533"/>
        <v>74.238298975755228</v>
      </c>
      <c r="Q1731" s="7">
        <f t="shared" si="533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34">E526/$Q526*100</f>
        <v>0.37804801209753641</v>
      </c>
      <c r="F1732" s="7">
        <f t="shared" si="534"/>
        <v>9.1298594921555036</v>
      </c>
      <c r="G1732" s="7">
        <f t="shared" si="534"/>
        <v>0.16382080524226578</v>
      </c>
      <c r="H1732" s="7">
        <f t="shared" si="534"/>
        <v>0</v>
      </c>
      <c r="I1732" s="7">
        <f t="shared" si="534"/>
        <v>0.48516161552517173</v>
      </c>
      <c r="J1732" s="7">
        <f t="shared" si="534"/>
        <v>0.21422720685527064</v>
      </c>
      <c r="K1732" s="7">
        <f t="shared" si="534"/>
        <v>0.12601600403251212</v>
      </c>
      <c r="L1732" s="7">
        <f t="shared" si="534"/>
        <v>6.9308802217881674E-2</v>
      </c>
      <c r="M1732" s="7">
        <f t="shared" si="534"/>
        <v>10.572742738327767</v>
      </c>
      <c r="N1732" s="7">
        <f t="shared" si="534"/>
        <v>8.8211202822758489E-2</v>
      </c>
      <c r="O1732" s="7">
        <f t="shared" si="534"/>
        <v>5.5573057778337844</v>
      </c>
      <c r="P1732" s="7">
        <f t="shared" si="534"/>
        <v>77.651061684833977</v>
      </c>
      <c r="Q1732" s="7">
        <f t="shared" si="534"/>
        <v>100</v>
      </c>
      <c r="R1732"/>
    </row>
    <row r="1733" spans="1:18" ht="14.25" x14ac:dyDescent="0.45">
      <c r="A1733" s="6">
        <v>517</v>
      </c>
      <c r="B1733" s="4"/>
      <c r="C1733" s="4" t="s">
        <v>10</v>
      </c>
      <c r="D1733" s="4" t="s">
        <v>7</v>
      </c>
      <c r="E1733" s="7">
        <f t="shared" ref="E1733:Q1733" si="535">E527/$Q527*100</f>
        <v>4.0812615280700388</v>
      </c>
      <c r="F1733" s="7">
        <f t="shared" si="535"/>
        <v>8.1313485568804715</v>
      </c>
      <c r="G1733" s="7">
        <f t="shared" si="535"/>
        <v>1.8444912061933338</v>
      </c>
      <c r="H1733" s="7">
        <f t="shared" si="535"/>
        <v>0.11170862234692021</v>
      </c>
      <c r="I1733" s="7">
        <f t="shared" si="535"/>
        <v>4.2631127737510717</v>
      </c>
      <c r="J1733" s="7">
        <f t="shared" si="535"/>
        <v>2.7121814355856908</v>
      </c>
      <c r="K1733" s="7">
        <f t="shared" si="535"/>
        <v>0.57932611124100486</v>
      </c>
      <c r="L1733" s="7">
        <f t="shared" si="535"/>
        <v>0.79754760605824437</v>
      </c>
      <c r="M1733" s="7">
        <f t="shared" si="535"/>
        <v>8.1469358065102746</v>
      </c>
      <c r="N1733" s="7">
        <f t="shared" si="535"/>
        <v>0.61829423531551186</v>
      </c>
      <c r="O1733" s="7">
        <f t="shared" si="535"/>
        <v>6.8895643363728469</v>
      </c>
      <c r="P1733" s="7">
        <f t="shared" si="535"/>
        <v>71.290884056841506</v>
      </c>
      <c r="Q1733" s="7">
        <f t="shared" si="535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8</v>
      </c>
      <c r="E1734" s="7">
        <f t="shared" ref="E1734:Q1734" si="536">E528/$Q528*100</f>
        <v>6.787769871530223</v>
      </c>
      <c r="F1734" s="7">
        <f t="shared" si="536"/>
        <v>10.04444228574204</v>
      </c>
      <c r="G1734" s="7">
        <f t="shared" si="536"/>
        <v>2.620394880637249</v>
      </c>
      <c r="H1734" s="7">
        <f t="shared" si="536"/>
        <v>3.8856643271729364E-2</v>
      </c>
      <c r="I1734" s="7">
        <f t="shared" si="536"/>
        <v>3.0745318988755859</v>
      </c>
      <c r="J1734" s="7">
        <f t="shared" si="536"/>
        <v>1.2409840444908564</v>
      </c>
      <c r="K1734" s="7">
        <f t="shared" si="536"/>
        <v>0.48085096048765091</v>
      </c>
      <c r="L1734" s="7">
        <f t="shared" si="536"/>
        <v>0.72856206134492552</v>
      </c>
      <c r="M1734" s="7">
        <f t="shared" si="536"/>
        <v>12.39769774388615</v>
      </c>
      <c r="N1734" s="7">
        <f t="shared" si="536"/>
        <v>0.41770891517109071</v>
      </c>
      <c r="O1734" s="7">
        <f t="shared" si="536"/>
        <v>9.889015712655123</v>
      </c>
      <c r="P1734" s="7">
        <f t="shared" si="536"/>
        <v>65.762440197197463</v>
      </c>
      <c r="Q1734" s="7">
        <f t="shared" si="536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37">E529/$Q529*100</f>
        <v>5.478987799367375</v>
      </c>
      <c r="F1735" s="7">
        <f t="shared" si="537"/>
        <v>9.1178390319827294</v>
      </c>
      <c r="G1735" s="7">
        <f t="shared" si="537"/>
        <v>2.2405482753426722</v>
      </c>
      <c r="H1735" s="7">
        <f t="shared" si="537"/>
        <v>6.6526083245468701E-2</v>
      </c>
      <c r="I1735" s="7">
        <f t="shared" si="537"/>
        <v>3.6501481146759049</v>
      </c>
      <c r="J1735" s="7">
        <f t="shared" si="537"/>
        <v>1.9518501782396946</v>
      </c>
      <c r="K1735" s="7">
        <f t="shared" si="537"/>
        <v>0.52467741125671541</v>
      </c>
      <c r="L1735" s="7">
        <f t="shared" si="537"/>
        <v>0.76191193452829242</v>
      </c>
      <c r="M1735" s="7">
        <f t="shared" si="537"/>
        <v>10.34794396746498</v>
      </c>
      <c r="N1735" s="7">
        <f t="shared" si="537"/>
        <v>0.52216699302103731</v>
      </c>
      <c r="O1735" s="7">
        <f t="shared" si="537"/>
        <v>8.4350052718782944</v>
      </c>
      <c r="P1735" s="7">
        <f t="shared" si="537"/>
        <v>68.434001104584013</v>
      </c>
      <c r="Q1735" s="7">
        <f t="shared" si="537"/>
        <v>100</v>
      </c>
      <c r="R1735"/>
    </row>
    <row r="1736" spans="1:18" ht="14.25" x14ac:dyDescent="0.45">
      <c r="A1736" s="6">
        <v>520</v>
      </c>
      <c r="B1736" s="4"/>
      <c r="C1736" s="4" t="s">
        <v>11</v>
      </c>
      <c r="D1736" s="4" t="s">
        <v>7</v>
      </c>
      <c r="E1736" s="7">
        <f t="shared" ref="E1736:Q1736" si="538">E530/$Q530*100</f>
        <v>19.87961741424802</v>
      </c>
      <c r="F1736" s="7">
        <f t="shared" si="538"/>
        <v>7.2064643799472288</v>
      </c>
      <c r="G1736" s="7">
        <f t="shared" si="538"/>
        <v>12.434036939313984</v>
      </c>
      <c r="H1736" s="7">
        <f t="shared" si="538"/>
        <v>3.6691952506596306</v>
      </c>
      <c r="I1736" s="7">
        <f t="shared" si="538"/>
        <v>17.999670184696569</v>
      </c>
      <c r="J1736" s="7">
        <f t="shared" si="538"/>
        <v>21.569920844327175</v>
      </c>
      <c r="K1736" s="7">
        <f t="shared" si="538"/>
        <v>4.0567282321899736</v>
      </c>
      <c r="L1736" s="7">
        <f t="shared" si="538"/>
        <v>5.8954485488126647</v>
      </c>
      <c r="M1736" s="7">
        <f t="shared" si="538"/>
        <v>6.6457783641160955</v>
      </c>
      <c r="N1736" s="7">
        <f t="shared" si="538"/>
        <v>5.0956464379947226</v>
      </c>
      <c r="O1736" s="7">
        <f t="shared" si="538"/>
        <v>13.415237467018471</v>
      </c>
      <c r="P1736" s="7">
        <f t="shared" si="538"/>
        <v>34.861477572559366</v>
      </c>
      <c r="Q1736" s="7">
        <f t="shared" si="538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8</v>
      </c>
      <c r="E1737" s="7">
        <f t="shared" ref="E1737:Q1737" si="539">E531/$Q531*100</f>
        <v>35.537406076445606</v>
      </c>
      <c r="F1737" s="7">
        <f t="shared" si="539"/>
        <v>10.85266252858543</v>
      </c>
      <c r="G1737" s="7">
        <f t="shared" si="539"/>
        <v>9.7876510944135902</v>
      </c>
      <c r="H1737" s="7">
        <f t="shared" si="539"/>
        <v>5.1159751715125772</v>
      </c>
      <c r="I1737" s="7">
        <f t="shared" si="539"/>
        <v>13.315909833387781</v>
      </c>
      <c r="J1737" s="7">
        <f t="shared" si="539"/>
        <v>13.577262332571054</v>
      </c>
      <c r="K1737" s="7">
        <f t="shared" si="539"/>
        <v>2.9794184906893175</v>
      </c>
      <c r="L1737" s="7">
        <f t="shared" si="539"/>
        <v>5.8150931068278338</v>
      </c>
      <c r="M1737" s="7">
        <f t="shared" si="539"/>
        <v>10.650114341718393</v>
      </c>
      <c r="N1737" s="7">
        <f t="shared" si="539"/>
        <v>3.227703364913427</v>
      </c>
      <c r="O1737" s="7">
        <f t="shared" si="539"/>
        <v>17.340738320810193</v>
      </c>
      <c r="P1737" s="7">
        <f t="shared" si="539"/>
        <v>31.538712838941525</v>
      </c>
      <c r="Q1737" s="7">
        <f t="shared" si="539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40">E532/$Q532*100</f>
        <v>28.628708901363272</v>
      </c>
      <c r="F1738" s="7">
        <f t="shared" si="540"/>
        <v>9.2476489028213162</v>
      </c>
      <c r="G1738" s="7">
        <f t="shared" si="540"/>
        <v>10.968141721950865</v>
      </c>
      <c r="H1738" s="7">
        <f t="shared" si="540"/>
        <v>4.4725523073558353</v>
      </c>
      <c r="I1738" s="7">
        <f t="shared" si="540"/>
        <v>15.364146679303053</v>
      </c>
      <c r="J1738" s="7">
        <f t="shared" si="540"/>
        <v>17.110155281767149</v>
      </c>
      <c r="K1738" s="7">
        <f t="shared" si="540"/>
        <v>3.4446307501640301</v>
      </c>
      <c r="L1738" s="7">
        <f t="shared" si="540"/>
        <v>5.8613399431362536</v>
      </c>
      <c r="M1738" s="7">
        <f t="shared" si="540"/>
        <v>8.8503317051833488</v>
      </c>
      <c r="N1738" s="7">
        <f t="shared" si="540"/>
        <v>4.0715899978129331</v>
      </c>
      <c r="O1738" s="7">
        <f t="shared" si="540"/>
        <v>15.590143617409055</v>
      </c>
      <c r="P1738" s="7">
        <f t="shared" si="540"/>
        <v>32.988262739666105</v>
      </c>
      <c r="Q1738" s="7">
        <f t="shared" si="540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7</v>
      </c>
      <c r="E1739" s="7">
        <f t="shared" ref="E1739:Q1739" si="541">E533/$Q533*100</f>
        <v>5.575949719116748</v>
      </c>
      <c r="F1739" s="7">
        <f t="shared" si="541"/>
        <v>7.8424828967128306</v>
      </c>
      <c r="G1739" s="7">
        <f t="shared" si="541"/>
        <v>3.116135491406641</v>
      </c>
      <c r="H1739" s="7">
        <f t="shared" si="541"/>
        <v>0.67300739751932803</v>
      </c>
      <c r="I1739" s="7">
        <f t="shared" si="541"/>
        <v>5.3910117359141214</v>
      </c>
      <c r="J1739" s="7">
        <f t="shared" si="541"/>
        <v>5.1601868846988159</v>
      </c>
      <c r="K1739" s="7">
        <f t="shared" si="541"/>
        <v>1.0234162077979865</v>
      </c>
      <c r="L1739" s="7">
        <f t="shared" si="541"/>
        <v>1.4363980199121198</v>
      </c>
      <c r="M1739" s="7">
        <f t="shared" si="541"/>
        <v>6.5924133711552368</v>
      </c>
      <c r="N1739" s="7">
        <f t="shared" si="541"/>
        <v>1.2111352133044107</v>
      </c>
      <c r="O1739" s="7">
        <f t="shared" si="541"/>
        <v>7.4197675065354023</v>
      </c>
      <c r="P1739" s="7">
        <f t="shared" si="541"/>
        <v>69.126480894376769</v>
      </c>
      <c r="Q1739" s="7">
        <f t="shared" si="541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8</v>
      </c>
      <c r="E1740" s="7">
        <f t="shared" ref="E1740:Q1740" si="542">E534/$Q534*100</f>
        <v>10.798336310416314</v>
      </c>
      <c r="F1740" s="7">
        <f t="shared" si="542"/>
        <v>9.263726090981395</v>
      </c>
      <c r="G1740" s="7">
        <f t="shared" si="542"/>
        <v>3.3821401097826511</v>
      </c>
      <c r="H1740" s="7">
        <f t="shared" si="542"/>
        <v>1.0508885614821961</v>
      </c>
      <c r="I1740" s="7">
        <f t="shared" si="542"/>
        <v>4.3886983845521987</v>
      </c>
      <c r="J1740" s="7">
        <f t="shared" si="542"/>
        <v>3.4264703964952998</v>
      </c>
      <c r="K1740" s="7">
        <f t="shared" si="542"/>
        <v>0.86444059089664516</v>
      </c>
      <c r="L1740" s="7">
        <f t="shared" si="542"/>
        <v>1.5724213463368841</v>
      </c>
      <c r="M1740" s="7">
        <f t="shared" si="542"/>
        <v>10.503670286973415</v>
      </c>
      <c r="N1740" s="7">
        <f t="shared" si="542"/>
        <v>0.88530190229083283</v>
      </c>
      <c r="O1740" s="7">
        <f t="shared" si="542"/>
        <v>9.8726156172992425</v>
      </c>
      <c r="P1740" s="7">
        <f t="shared" si="542"/>
        <v>63.890373808623544</v>
      </c>
      <c r="Q1740" s="7">
        <f t="shared" si="542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43">E535/$Q535*100</f>
        <v>8.2713141780499289</v>
      </c>
      <c r="F1741" s="7">
        <f t="shared" si="543"/>
        <v>8.5761388870197166</v>
      </c>
      <c r="G1741" s="7">
        <f t="shared" si="543"/>
        <v>3.2548280734809234</v>
      </c>
      <c r="H1741" s="7">
        <f t="shared" si="543"/>
        <v>0.86535226431599488</v>
      </c>
      <c r="I1741" s="7">
        <f t="shared" si="543"/>
        <v>4.8731579301527486</v>
      </c>
      <c r="J1741" s="7">
        <f t="shared" si="543"/>
        <v>4.2628356099858689</v>
      </c>
      <c r="K1741" s="7">
        <f t="shared" si="543"/>
        <v>0.94139021600161499</v>
      </c>
      <c r="L1741" s="7">
        <f t="shared" si="543"/>
        <v>1.5086467936208869</v>
      </c>
      <c r="M1741" s="7">
        <f t="shared" si="543"/>
        <v>8.6104569006123413</v>
      </c>
      <c r="N1741" s="7">
        <f t="shared" si="543"/>
        <v>1.0436713545521836</v>
      </c>
      <c r="O1741" s="7">
        <f t="shared" si="543"/>
        <v>8.685149047843348</v>
      </c>
      <c r="P1741" s="7">
        <f t="shared" si="543"/>
        <v>66.424870466321238</v>
      </c>
      <c r="Q1741" s="7">
        <f t="shared" si="543"/>
        <v>100</v>
      </c>
      <c r="R1741"/>
    </row>
    <row r="1742" spans="1:18" ht="14.25" x14ac:dyDescent="0.45">
      <c r="A1742" s="6">
        <v>526</v>
      </c>
      <c r="B1742" s="4" t="s">
        <v>46</v>
      </c>
      <c r="C1742" s="4" t="s">
        <v>6</v>
      </c>
      <c r="D1742" s="4" t="s">
        <v>7</v>
      </c>
      <c r="E1742" s="7">
        <f t="shared" ref="E1742:Q1742" si="544">E536/$Q536*100</f>
        <v>3.7698861494382868E-2</v>
      </c>
      <c r="F1742" s="7">
        <f t="shared" si="544"/>
        <v>8.4520847470406384</v>
      </c>
      <c r="G1742" s="7">
        <f t="shared" si="544"/>
        <v>0.15079544597753147</v>
      </c>
      <c r="H1742" s="7">
        <f t="shared" si="544"/>
        <v>0</v>
      </c>
      <c r="I1742" s="7">
        <f t="shared" si="544"/>
        <v>0.21111362436854408</v>
      </c>
      <c r="J1742" s="7">
        <f t="shared" si="544"/>
        <v>0.18095453517303778</v>
      </c>
      <c r="K1742" s="7">
        <f t="shared" si="544"/>
        <v>9.8017039885395466E-2</v>
      </c>
      <c r="L1742" s="7">
        <f t="shared" si="544"/>
        <v>0.13571590137977835</v>
      </c>
      <c r="M1742" s="7">
        <f t="shared" si="544"/>
        <v>2.3071703234562317</v>
      </c>
      <c r="N1742" s="7">
        <f t="shared" si="544"/>
        <v>2.2619316896629722E-2</v>
      </c>
      <c r="O1742" s="7">
        <f t="shared" si="544"/>
        <v>5.5568121842720348</v>
      </c>
      <c r="P1742" s="7">
        <f t="shared" si="544"/>
        <v>84.79981904546483</v>
      </c>
      <c r="Q1742" s="7">
        <f t="shared" si="544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8</v>
      </c>
      <c r="E1743" s="7">
        <f t="shared" ref="E1743:Q1743" si="545">E537/$Q537*100</f>
        <v>9.7735787587554968E-2</v>
      </c>
      <c r="F1743" s="7">
        <f t="shared" si="545"/>
        <v>5.7012542759407072</v>
      </c>
      <c r="G1743" s="7">
        <f t="shared" si="545"/>
        <v>8.9591138621925401E-2</v>
      </c>
      <c r="H1743" s="7">
        <f t="shared" si="545"/>
        <v>0</v>
      </c>
      <c r="I1743" s="7">
        <f t="shared" si="545"/>
        <v>0.13031438345007329</v>
      </c>
      <c r="J1743" s="7">
        <f t="shared" si="545"/>
        <v>8.9591138621925401E-2</v>
      </c>
      <c r="K1743" s="7">
        <f t="shared" si="545"/>
        <v>5.7012542759407071E-2</v>
      </c>
      <c r="L1743" s="7">
        <f t="shared" si="545"/>
        <v>0.13031438345007329</v>
      </c>
      <c r="M1743" s="7">
        <f t="shared" si="545"/>
        <v>2.2479231145137644</v>
      </c>
      <c r="N1743" s="7">
        <f t="shared" si="545"/>
        <v>0</v>
      </c>
      <c r="O1743" s="7">
        <f t="shared" si="545"/>
        <v>3.624368789705164</v>
      </c>
      <c r="P1743" s="7">
        <f t="shared" si="545"/>
        <v>89.265352663300206</v>
      </c>
      <c r="Q1743" s="7">
        <f t="shared" si="545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46">E538/$Q538*100</f>
        <v>6.6554437615002154E-2</v>
      </c>
      <c r="F1744" s="7">
        <f t="shared" si="546"/>
        <v>7.1056649571311121</v>
      </c>
      <c r="G1744" s="7">
        <f t="shared" si="546"/>
        <v>0.12527894139294524</v>
      </c>
      <c r="H1744" s="7">
        <f t="shared" si="546"/>
        <v>0</v>
      </c>
      <c r="I1744" s="7">
        <f t="shared" si="546"/>
        <v>0.16834357749677015</v>
      </c>
      <c r="J1744" s="7">
        <f t="shared" si="546"/>
        <v>0.17617351133382922</v>
      </c>
      <c r="K1744" s="7">
        <f t="shared" si="546"/>
        <v>6.6554437615002154E-2</v>
      </c>
      <c r="L1744" s="7">
        <f t="shared" si="546"/>
        <v>0.10178913988176799</v>
      </c>
      <c r="M1744" s="7">
        <f t="shared" si="546"/>
        <v>2.2863406804212505</v>
      </c>
      <c r="N1744" s="7">
        <f t="shared" si="546"/>
        <v>3.9149669185295388E-2</v>
      </c>
      <c r="O1744" s="7">
        <f t="shared" si="546"/>
        <v>4.6314058646204446</v>
      </c>
      <c r="P1744" s="7">
        <f t="shared" si="546"/>
        <v>86.943585326703982</v>
      </c>
      <c r="Q1744" s="7">
        <f t="shared" si="546"/>
        <v>100</v>
      </c>
      <c r="R1744"/>
    </row>
    <row r="1745" spans="1:18" ht="14.25" x14ac:dyDescent="0.45">
      <c r="A1745" s="6">
        <v>529</v>
      </c>
      <c r="B1745" s="4"/>
      <c r="C1745" s="4" t="s">
        <v>9</v>
      </c>
      <c r="D1745" s="4" t="s">
        <v>7</v>
      </c>
      <c r="E1745" s="7">
        <f t="shared" ref="E1745:Q1745" si="547">E539/$Q539*100</f>
        <v>0.26896180742334586</v>
      </c>
      <c r="F1745" s="7">
        <f t="shared" si="547"/>
        <v>9.3491124260355019</v>
      </c>
      <c r="G1745" s="7">
        <f t="shared" si="547"/>
        <v>0.20441097364174288</v>
      </c>
      <c r="H1745" s="7">
        <f t="shared" si="547"/>
        <v>0</v>
      </c>
      <c r="I1745" s="7">
        <f t="shared" si="547"/>
        <v>0.55944055944055948</v>
      </c>
      <c r="J1745" s="7">
        <f t="shared" si="547"/>
        <v>0.1183431952662722</v>
      </c>
      <c r="K1745" s="7">
        <f t="shared" si="547"/>
        <v>0.17213555675094139</v>
      </c>
      <c r="L1745" s="7">
        <f t="shared" si="547"/>
        <v>0.12910166756320601</v>
      </c>
      <c r="M1745" s="7">
        <f t="shared" si="547"/>
        <v>7.746100053792361</v>
      </c>
      <c r="N1745" s="7">
        <f t="shared" si="547"/>
        <v>0</v>
      </c>
      <c r="O1745" s="7">
        <f t="shared" si="547"/>
        <v>5.5621301775147929</v>
      </c>
      <c r="P1745" s="7">
        <f t="shared" si="547"/>
        <v>79.505110274341035</v>
      </c>
      <c r="Q1745" s="7">
        <f t="shared" si="547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8</v>
      </c>
      <c r="E1746" s="7">
        <f t="shared" ref="E1746:Q1746" si="548">E540/$Q540*100</f>
        <v>0.59593362935265248</v>
      </c>
      <c r="F1746" s="7">
        <f t="shared" si="548"/>
        <v>9.7102126665108681</v>
      </c>
      <c r="G1746" s="7">
        <f t="shared" si="548"/>
        <v>0.12853470437017994</v>
      </c>
      <c r="H1746" s="7">
        <f t="shared" si="548"/>
        <v>0</v>
      </c>
      <c r="I1746" s="7">
        <f t="shared" si="548"/>
        <v>0.61930357560177607</v>
      </c>
      <c r="J1746" s="7">
        <f t="shared" si="548"/>
        <v>0.30380930123860717</v>
      </c>
      <c r="K1746" s="7">
        <f t="shared" si="548"/>
        <v>0.12853470437017994</v>
      </c>
      <c r="L1746" s="7">
        <f t="shared" si="548"/>
        <v>0.12853470437017994</v>
      </c>
      <c r="M1746" s="7">
        <f t="shared" si="548"/>
        <v>15.903248422528629</v>
      </c>
      <c r="N1746" s="7">
        <f t="shared" si="548"/>
        <v>0.10516475812105631</v>
      </c>
      <c r="O1746" s="7">
        <f t="shared" si="548"/>
        <v>6.6370647347511094</v>
      </c>
      <c r="P1746" s="7">
        <f t="shared" si="548"/>
        <v>72.353353587286747</v>
      </c>
      <c r="Q1746" s="7">
        <f t="shared" si="548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49">E541/$Q541*100</f>
        <v>0.40894067559240382</v>
      </c>
      <c r="F1747" s="7">
        <f t="shared" si="549"/>
        <v>9.5064702257576599</v>
      </c>
      <c r="G1747" s="7">
        <f t="shared" si="549"/>
        <v>0.20166937426474707</v>
      </c>
      <c r="H1747" s="7">
        <f t="shared" si="549"/>
        <v>0</v>
      </c>
      <c r="I1747" s="7">
        <f t="shared" si="549"/>
        <v>0.60500812279424121</v>
      </c>
      <c r="J1747" s="7">
        <f t="shared" si="549"/>
        <v>0.15685395776146993</v>
      </c>
      <c r="K1747" s="7">
        <f t="shared" si="549"/>
        <v>0.1512520306985603</v>
      </c>
      <c r="L1747" s="7">
        <f t="shared" si="549"/>
        <v>0.14565010363565065</v>
      </c>
      <c r="M1747" s="7">
        <f t="shared" si="549"/>
        <v>11.646406363789144</v>
      </c>
      <c r="N1747" s="7">
        <f t="shared" si="549"/>
        <v>5.0417343566186767E-2</v>
      </c>
      <c r="O1747" s="7">
        <f t="shared" si="549"/>
        <v>6.0724889361940511</v>
      </c>
      <c r="P1747" s="7">
        <f t="shared" si="549"/>
        <v>76.09097529550165</v>
      </c>
      <c r="Q1747" s="7">
        <f t="shared" si="549"/>
        <v>100</v>
      </c>
      <c r="R1747"/>
    </row>
    <row r="1748" spans="1:18" ht="14.25" x14ac:dyDescent="0.45">
      <c r="A1748" s="6">
        <v>532</v>
      </c>
      <c r="B1748" s="4"/>
      <c r="C1748" s="4" t="s">
        <v>10</v>
      </c>
      <c r="D1748" s="4" t="s">
        <v>7</v>
      </c>
      <c r="E1748" s="7">
        <f t="shared" ref="E1748:Q1748" si="550">E542/$Q542*100</f>
        <v>4.8439237592779367</v>
      </c>
      <c r="F1748" s="7">
        <f t="shared" si="550"/>
        <v>8.5654434013499881</v>
      </c>
      <c r="G1748" s="7">
        <f t="shared" si="550"/>
        <v>1.7456746062533941</v>
      </c>
      <c r="H1748" s="7">
        <f t="shared" si="550"/>
        <v>5.6896061240851371E-2</v>
      </c>
      <c r="I1748" s="7">
        <f t="shared" si="550"/>
        <v>5.4439185869087341</v>
      </c>
      <c r="J1748" s="7">
        <f t="shared" si="550"/>
        <v>3.1525590296635375</v>
      </c>
      <c r="K1748" s="7">
        <f t="shared" si="550"/>
        <v>0.65171851966793382</v>
      </c>
      <c r="L1748" s="7">
        <f t="shared" si="550"/>
        <v>0.87671658002948261</v>
      </c>
      <c r="M1748" s="7">
        <f t="shared" si="550"/>
        <v>8.5550986629425605</v>
      </c>
      <c r="N1748" s="7">
        <f t="shared" si="550"/>
        <v>0.53275402798251736</v>
      </c>
      <c r="O1748" s="7">
        <f t="shared" si="550"/>
        <v>7.6628649753019378</v>
      </c>
      <c r="P1748" s="7">
        <f t="shared" si="550"/>
        <v>68.808027517004163</v>
      </c>
      <c r="Q1748" s="7">
        <f t="shared" si="550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8</v>
      </c>
      <c r="E1749" s="7">
        <f t="shared" ref="E1749:Q1749" si="551">E543/$Q543*100</f>
        <v>7.6024525604052053</v>
      </c>
      <c r="F1749" s="7">
        <f t="shared" si="551"/>
        <v>10.992899207522477</v>
      </c>
      <c r="G1749" s="7">
        <f t="shared" si="551"/>
        <v>2.5640404236240699</v>
      </c>
      <c r="H1749" s="7">
        <f t="shared" si="551"/>
        <v>4.6046094564137365E-2</v>
      </c>
      <c r="I1749" s="7">
        <f t="shared" si="551"/>
        <v>4.197465041320311</v>
      </c>
      <c r="J1749" s="7">
        <f t="shared" si="551"/>
        <v>1.4201584955044471</v>
      </c>
      <c r="K1749" s="7">
        <f t="shared" si="551"/>
        <v>0.53316530547948526</v>
      </c>
      <c r="L1749" s="7">
        <f t="shared" si="551"/>
        <v>0.89911058333131377</v>
      </c>
      <c r="M1749" s="7">
        <f t="shared" si="551"/>
        <v>13.256428277149022</v>
      </c>
      <c r="N1749" s="7">
        <f t="shared" si="551"/>
        <v>0.50650704020551107</v>
      </c>
      <c r="O1749" s="7">
        <f t="shared" si="551"/>
        <v>10.711775682815112</v>
      </c>
      <c r="P1749" s="7">
        <f t="shared" si="551"/>
        <v>63.490293967961605</v>
      </c>
      <c r="Q1749" s="7">
        <f t="shared" si="551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52">E544/$Q544*100</f>
        <v>6.2704082270958708</v>
      </c>
      <c r="F1750" s="7">
        <f t="shared" si="552"/>
        <v>9.8122130337416031</v>
      </c>
      <c r="G1750" s="7">
        <f t="shared" si="552"/>
        <v>2.166868924447336</v>
      </c>
      <c r="H1750" s="7">
        <f t="shared" si="552"/>
        <v>5.754963656153432E-2</v>
      </c>
      <c r="I1750" s="7">
        <f t="shared" si="552"/>
        <v>4.7966370994983176</v>
      </c>
      <c r="J1750" s="7">
        <f t="shared" si="552"/>
        <v>2.2632020117351215</v>
      </c>
      <c r="K1750" s="7">
        <f t="shared" si="552"/>
        <v>0.58925823522788401</v>
      </c>
      <c r="L1750" s="7">
        <f t="shared" si="552"/>
        <v>0.89452152481515301</v>
      </c>
      <c r="M1750" s="7">
        <f t="shared" si="552"/>
        <v>10.984474108918944</v>
      </c>
      <c r="N1750" s="7">
        <f t="shared" si="552"/>
        <v>0.52420212433223656</v>
      </c>
      <c r="O1750" s="7">
        <f t="shared" si="552"/>
        <v>9.240469905293315</v>
      </c>
      <c r="P1750" s="7">
        <f t="shared" si="552"/>
        <v>66.058225219251611</v>
      </c>
      <c r="Q1750" s="7">
        <f t="shared" si="552"/>
        <v>100</v>
      </c>
      <c r="R1750"/>
    </row>
    <row r="1751" spans="1:18" ht="14.25" x14ac:dyDescent="0.45">
      <c r="A1751" s="6">
        <v>535</v>
      </c>
      <c r="B1751" s="4"/>
      <c r="C1751" s="4" t="s">
        <v>11</v>
      </c>
      <c r="D1751" s="4" t="s">
        <v>7</v>
      </c>
      <c r="E1751" s="7">
        <f t="shared" ref="E1751:Q1751" si="553">E545/$Q545*100</f>
        <v>21.827868852459016</v>
      </c>
      <c r="F1751" s="7">
        <f t="shared" si="553"/>
        <v>8.3278688524590159</v>
      </c>
      <c r="G1751" s="7">
        <f t="shared" si="553"/>
        <v>11.786885245901638</v>
      </c>
      <c r="H1751" s="7">
        <f t="shared" si="553"/>
        <v>3.5081967213114753</v>
      </c>
      <c r="I1751" s="7">
        <f t="shared" si="553"/>
        <v>20.319672131147541</v>
      </c>
      <c r="J1751" s="7">
        <f t="shared" si="553"/>
        <v>21.081967213114755</v>
      </c>
      <c r="K1751" s="7">
        <f t="shared" si="553"/>
        <v>3.6475409836065573</v>
      </c>
      <c r="L1751" s="7">
        <f t="shared" si="553"/>
        <v>6.3032786885245899</v>
      </c>
      <c r="M1751" s="7">
        <f t="shared" si="553"/>
        <v>6.9754098360655741</v>
      </c>
      <c r="N1751" s="7">
        <f t="shared" si="553"/>
        <v>4.8934426229508192</v>
      </c>
      <c r="O1751" s="7">
        <f t="shared" si="553"/>
        <v>13.991803278688526</v>
      </c>
      <c r="P1751" s="7">
        <f t="shared" si="553"/>
        <v>33</v>
      </c>
      <c r="Q1751" s="7">
        <f t="shared" si="553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8</v>
      </c>
      <c r="E1752" s="7">
        <f t="shared" ref="E1752:Q1752" si="554">E546/$Q546*100</f>
        <v>37.055005124701054</v>
      </c>
      <c r="F1752" s="7">
        <f t="shared" si="554"/>
        <v>11.848308848650495</v>
      </c>
      <c r="G1752" s="7">
        <f t="shared" si="554"/>
        <v>9.7847625555175952</v>
      </c>
      <c r="H1752" s="7">
        <f t="shared" si="554"/>
        <v>5.0290399726682606</v>
      </c>
      <c r="I1752" s="7">
        <f t="shared" si="554"/>
        <v>14.130509053638537</v>
      </c>
      <c r="J1752" s="7">
        <f t="shared" si="554"/>
        <v>12.798086778271268</v>
      </c>
      <c r="K1752" s="7">
        <f t="shared" si="554"/>
        <v>2.7468397676802185</v>
      </c>
      <c r="L1752" s="7">
        <f t="shared" si="554"/>
        <v>5.4526819268875979</v>
      </c>
      <c r="M1752" s="7">
        <f t="shared" si="554"/>
        <v>10.11957635804578</v>
      </c>
      <c r="N1752" s="7">
        <f t="shared" si="554"/>
        <v>3.3481380252818584</v>
      </c>
      <c r="O1752" s="7">
        <f t="shared" si="554"/>
        <v>17.51281175264776</v>
      </c>
      <c r="P1752" s="7">
        <f t="shared" si="554"/>
        <v>30.392893747864708</v>
      </c>
      <c r="Q1752" s="7">
        <f t="shared" si="554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55">E547/$Q547*100</f>
        <v>30.122232988000299</v>
      </c>
      <c r="F1753" s="7">
        <f t="shared" si="555"/>
        <v>10.251919206976225</v>
      </c>
      <c r="G1753" s="7">
        <f t="shared" si="555"/>
        <v>10.687933219050457</v>
      </c>
      <c r="H1753" s="7">
        <f t="shared" si="555"/>
        <v>4.3377804278154581</v>
      </c>
      <c r="I1753" s="7">
        <f t="shared" si="555"/>
        <v>16.930014161138853</v>
      </c>
      <c r="J1753" s="7">
        <f t="shared" si="555"/>
        <v>16.572259074308711</v>
      </c>
      <c r="K1753" s="7">
        <f t="shared" si="555"/>
        <v>3.1564433181784306</v>
      </c>
      <c r="L1753" s="7">
        <f t="shared" si="555"/>
        <v>5.8433330848923006</v>
      </c>
      <c r="M1753" s="7">
        <f t="shared" si="555"/>
        <v>8.6606543936796605</v>
      </c>
      <c r="N1753" s="7">
        <f t="shared" si="555"/>
        <v>4.0545576507415966</v>
      </c>
      <c r="O1753" s="7">
        <f t="shared" si="555"/>
        <v>15.908921517477825</v>
      </c>
      <c r="P1753" s="7">
        <f t="shared" si="555"/>
        <v>31.579339643735558</v>
      </c>
      <c r="Q1753" s="7">
        <f t="shared" si="555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7</v>
      </c>
      <c r="E1754" s="7">
        <f t="shared" ref="E1754:Q1754" si="556">E548/$Q548*100</f>
        <v>6.2187597891668824</v>
      </c>
      <c r="F1754" s="7">
        <f t="shared" si="556"/>
        <v>8.6008471459896754</v>
      </c>
      <c r="G1754" s="7">
        <f t="shared" si="556"/>
        <v>2.9282377456655273</v>
      </c>
      <c r="H1754" s="7">
        <f t="shared" si="556"/>
        <v>0.60880105688953057</v>
      </c>
      <c r="I1754" s="7">
        <f t="shared" si="556"/>
        <v>6.3549568936164409</v>
      </c>
      <c r="J1754" s="7">
        <f t="shared" si="556"/>
        <v>5.2190730425071159</v>
      </c>
      <c r="K1754" s="7">
        <f t="shared" si="556"/>
        <v>0.9901529493482969</v>
      </c>
      <c r="L1754" s="7">
        <f t="shared" si="556"/>
        <v>1.5512850196804815</v>
      </c>
      <c r="M1754" s="7">
        <f t="shared" si="556"/>
        <v>7.0686297209321332</v>
      </c>
      <c r="N1754" s="7">
        <f t="shared" si="556"/>
        <v>1.1059204881304223</v>
      </c>
      <c r="O1754" s="7">
        <f t="shared" si="556"/>
        <v>8.079212235947864</v>
      </c>
      <c r="P1754" s="7">
        <f t="shared" si="556"/>
        <v>67.094779564986453</v>
      </c>
      <c r="Q1754" s="7">
        <f t="shared" si="556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8</v>
      </c>
      <c r="E1755" s="7">
        <f t="shared" ref="E1755:Q1755" si="557">E549/$Q549*100</f>
        <v>11.234476197922776</v>
      </c>
      <c r="F1755" s="7">
        <f t="shared" si="557"/>
        <v>10.158072377080158</v>
      </c>
      <c r="G1755" s="7">
        <f t="shared" si="557"/>
        <v>3.2748217939194912</v>
      </c>
      <c r="H1755" s="7">
        <f t="shared" si="557"/>
        <v>0.99560837666314816</v>
      </c>
      <c r="I1755" s="7">
        <f t="shared" si="557"/>
        <v>5.0418963472640321</v>
      </c>
      <c r="J1755" s="7">
        <f t="shared" si="557"/>
        <v>3.2513650520609354</v>
      </c>
      <c r="K1755" s="7">
        <f t="shared" si="557"/>
        <v>0.82489542202588051</v>
      </c>
      <c r="L1755" s="7">
        <f t="shared" si="557"/>
        <v>1.5546607242920625</v>
      </c>
      <c r="M1755" s="7">
        <f t="shared" si="557"/>
        <v>11.184956409554712</v>
      </c>
      <c r="N1755" s="7">
        <f t="shared" si="557"/>
        <v>0.92654130341295582</v>
      </c>
      <c r="O1755" s="7">
        <f t="shared" si="557"/>
        <v>10.414793385198797</v>
      </c>
      <c r="P1755" s="7">
        <f t="shared" si="557"/>
        <v>62.285468548418621</v>
      </c>
      <c r="Q1755" s="7">
        <f t="shared" si="557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58">E550/$Q550*100</f>
        <v>8.781241467491558</v>
      </c>
      <c r="F1756" s="7">
        <f t="shared" si="558"/>
        <v>9.3932512436651319</v>
      </c>
      <c r="G1756" s="7">
        <f t="shared" si="558"/>
        <v>3.1046676567151259</v>
      </c>
      <c r="H1756" s="7">
        <f t="shared" si="558"/>
        <v>0.80446986900726547</v>
      </c>
      <c r="I1756" s="7">
        <f t="shared" si="558"/>
        <v>5.6832333295596058</v>
      </c>
      <c r="J1756" s="7">
        <f t="shared" si="558"/>
        <v>4.2128115822350676</v>
      </c>
      <c r="K1756" s="7">
        <f t="shared" si="558"/>
        <v>0.90436265075485645</v>
      </c>
      <c r="L1756" s="7">
        <f t="shared" si="558"/>
        <v>1.552333828357563</v>
      </c>
      <c r="M1756" s="7">
        <f t="shared" si="558"/>
        <v>9.1754849794553834</v>
      </c>
      <c r="N1756" s="7">
        <f t="shared" si="558"/>
        <v>1.0135787587988891</v>
      </c>
      <c r="O1756" s="7">
        <f t="shared" si="558"/>
        <v>9.27204800181139</v>
      </c>
      <c r="P1756" s="7">
        <f t="shared" si="558"/>
        <v>64.637955261352815</v>
      </c>
      <c r="Q1756" s="7">
        <f t="shared" si="558"/>
        <v>100</v>
      </c>
      <c r="R1756"/>
    </row>
    <row r="1757" spans="1:18" ht="14.25" x14ac:dyDescent="0.45">
      <c r="A1757" s="6">
        <v>541</v>
      </c>
      <c r="B1757" s="4" t="s">
        <v>47</v>
      </c>
      <c r="C1757" s="4" t="s">
        <v>6</v>
      </c>
      <c r="D1757" s="4" t="s">
        <v>7</v>
      </c>
      <c r="E1757" s="7">
        <f t="shared" ref="E1757:Q1757" si="559">E551/$Q551*100</f>
        <v>0.11252210255585919</v>
      </c>
      <c r="F1757" s="7">
        <f t="shared" si="559"/>
        <v>11.348657772062369</v>
      </c>
      <c r="G1757" s="7">
        <f t="shared" si="559"/>
        <v>4.8223758238225362E-2</v>
      </c>
      <c r="H1757" s="7">
        <f t="shared" si="559"/>
        <v>0</v>
      </c>
      <c r="I1757" s="7">
        <f t="shared" si="559"/>
        <v>0.25719337727053532</v>
      </c>
      <c r="J1757" s="7">
        <f t="shared" si="559"/>
        <v>0.25719337727053532</v>
      </c>
      <c r="K1757" s="7">
        <f t="shared" si="559"/>
        <v>0.14467127471467608</v>
      </c>
      <c r="L1757" s="7">
        <f t="shared" si="559"/>
        <v>0.17682044687349299</v>
      </c>
      <c r="M1757" s="7">
        <f t="shared" si="559"/>
        <v>4.0347211059315224</v>
      </c>
      <c r="N1757" s="7">
        <f t="shared" si="559"/>
        <v>0.11252210255585919</v>
      </c>
      <c r="O1757" s="7">
        <f t="shared" si="559"/>
        <v>6.912072014145636</v>
      </c>
      <c r="P1757" s="7">
        <f t="shared" si="559"/>
        <v>79.93891657289825</v>
      </c>
      <c r="Q1757" s="7">
        <f t="shared" si="559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8</v>
      </c>
      <c r="E1758" s="7">
        <f t="shared" ref="E1758:Q1758" si="560">E552/$Q552*100</f>
        <v>6.8540095956134348E-2</v>
      </c>
      <c r="F1758" s="7">
        <f t="shared" si="560"/>
        <v>8.6874571624400279</v>
      </c>
      <c r="G1758" s="7">
        <f t="shared" si="560"/>
        <v>5.140507196710075E-2</v>
      </c>
      <c r="H1758" s="7">
        <f t="shared" si="560"/>
        <v>0</v>
      </c>
      <c r="I1758" s="7">
        <f t="shared" si="560"/>
        <v>0.15421521590130224</v>
      </c>
      <c r="J1758" s="7">
        <f t="shared" si="560"/>
        <v>0.23989033584647018</v>
      </c>
      <c r="K1758" s="7">
        <f t="shared" si="560"/>
        <v>8.5675119945167924E-2</v>
      </c>
      <c r="L1758" s="7">
        <f t="shared" si="560"/>
        <v>0.1370801919122687</v>
      </c>
      <c r="M1758" s="7">
        <f t="shared" si="560"/>
        <v>3.5812200137080188</v>
      </c>
      <c r="N1758" s="7">
        <f t="shared" si="560"/>
        <v>6.8540095956134348E-2</v>
      </c>
      <c r="O1758" s="7">
        <f t="shared" si="560"/>
        <v>4.6778615490061686</v>
      </c>
      <c r="P1758" s="7">
        <f t="shared" si="560"/>
        <v>84.441398217957513</v>
      </c>
      <c r="Q1758" s="7">
        <f t="shared" si="560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61">E553/$Q553*100</f>
        <v>0.14924135643810629</v>
      </c>
      <c r="F1759" s="7">
        <f t="shared" si="561"/>
        <v>10.098665118978525</v>
      </c>
      <c r="G1759" s="7">
        <f t="shared" si="561"/>
        <v>5.8038305281485777E-2</v>
      </c>
      <c r="H1759" s="7">
        <f t="shared" si="561"/>
        <v>0</v>
      </c>
      <c r="I1759" s="7">
        <f t="shared" si="561"/>
        <v>0.19069728878202472</v>
      </c>
      <c r="J1759" s="7">
        <f t="shared" si="561"/>
        <v>0.23215322112594311</v>
      </c>
      <c r="K1759" s="7">
        <f t="shared" si="561"/>
        <v>0.10778542409418787</v>
      </c>
      <c r="L1759" s="7">
        <f t="shared" si="561"/>
        <v>0.14924135643810629</v>
      </c>
      <c r="M1759" s="7">
        <f t="shared" si="561"/>
        <v>3.7724898432965759</v>
      </c>
      <c r="N1759" s="7">
        <f t="shared" si="561"/>
        <v>7.4620678219053146E-2</v>
      </c>
      <c r="O1759" s="7">
        <f t="shared" si="561"/>
        <v>5.8618688334300639</v>
      </c>
      <c r="P1759" s="7">
        <f t="shared" si="561"/>
        <v>82.049581295083328</v>
      </c>
      <c r="Q1759" s="7">
        <f t="shared" si="561"/>
        <v>100</v>
      </c>
      <c r="R1759"/>
    </row>
    <row r="1760" spans="1:18" ht="14.25" x14ac:dyDescent="0.45">
      <c r="A1760" s="6">
        <v>544</v>
      </c>
      <c r="B1760" s="4"/>
      <c r="C1760" s="4" t="s">
        <v>9</v>
      </c>
      <c r="D1760" s="4" t="s">
        <v>7</v>
      </c>
      <c r="E1760" s="7">
        <f t="shared" ref="E1760:Q1760" si="562">E554/$Q554*100</f>
        <v>0.59034907597535935</v>
      </c>
      <c r="F1760" s="7">
        <f t="shared" si="562"/>
        <v>11.960985626283367</v>
      </c>
      <c r="G1760" s="7">
        <f t="shared" si="562"/>
        <v>0.23100616016427106</v>
      </c>
      <c r="H1760" s="7">
        <f t="shared" si="562"/>
        <v>7.7002053388090352E-2</v>
      </c>
      <c r="I1760" s="7">
        <f t="shared" si="562"/>
        <v>1.0266940451745379</v>
      </c>
      <c r="J1760" s="7">
        <f t="shared" si="562"/>
        <v>0.41067761806981523</v>
      </c>
      <c r="K1760" s="7">
        <f t="shared" si="562"/>
        <v>7.7002053388090352E-2</v>
      </c>
      <c r="L1760" s="7">
        <f t="shared" si="562"/>
        <v>0.33367556468172482</v>
      </c>
      <c r="M1760" s="7">
        <f t="shared" si="562"/>
        <v>12.217659137577003</v>
      </c>
      <c r="N1760" s="7">
        <f t="shared" si="562"/>
        <v>0.1540041067761807</v>
      </c>
      <c r="O1760" s="7">
        <f t="shared" si="562"/>
        <v>6.5451745379876805</v>
      </c>
      <c r="P1760" s="7">
        <f t="shared" si="562"/>
        <v>73.30595482546201</v>
      </c>
      <c r="Q1760" s="7">
        <f t="shared" si="562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8</v>
      </c>
      <c r="E1761" s="7">
        <f t="shared" ref="E1761:Q1761" si="563">E555/$Q555*100</f>
        <v>0.89757127771911294</v>
      </c>
      <c r="F1761" s="7">
        <f t="shared" si="563"/>
        <v>14.361140443505807</v>
      </c>
      <c r="G1761" s="7">
        <f t="shared" si="563"/>
        <v>0.21119324181626187</v>
      </c>
      <c r="H1761" s="7">
        <f t="shared" si="563"/>
        <v>0</v>
      </c>
      <c r="I1761" s="7">
        <f t="shared" si="563"/>
        <v>0.89757127771911294</v>
      </c>
      <c r="J1761" s="7">
        <f t="shared" si="563"/>
        <v>0.50158394931362194</v>
      </c>
      <c r="K1761" s="7">
        <f t="shared" si="563"/>
        <v>0.2375923970432946</v>
      </c>
      <c r="L1761" s="7">
        <f t="shared" si="563"/>
        <v>0.26399155227032733</v>
      </c>
      <c r="M1761" s="7">
        <f t="shared" si="563"/>
        <v>21.541710665258712</v>
      </c>
      <c r="N1761" s="7">
        <f t="shared" si="563"/>
        <v>7.9197465681098214E-2</v>
      </c>
      <c r="O1761" s="7">
        <f t="shared" si="563"/>
        <v>8.0517423442449854</v>
      </c>
      <c r="P1761" s="7">
        <f t="shared" si="563"/>
        <v>64.86272439281943</v>
      </c>
      <c r="Q1761" s="7">
        <f t="shared" si="563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64">E556/$Q556*100</f>
        <v>0.79365079365079361</v>
      </c>
      <c r="F1762" s="7">
        <f t="shared" si="564"/>
        <v>13.114754098360656</v>
      </c>
      <c r="G1762" s="7">
        <f t="shared" si="564"/>
        <v>0.19516003122560499</v>
      </c>
      <c r="H1762" s="7">
        <f t="shared" si="564"/>
        <v>3.9032006245121001E-2</v>
      </c>
      <c r="I1762" s="7">
        <f t="shared" si="564"/>
        <v>0.94977881863127755</v>
      </c>
      <c r="J1762" s="7">
        <f t="shared" si="564"/>
        <v>0.48139474368982571</v>
      </c>
      <c r="K1762" s="7">
        <f t="shared" si="564"/>
        <v>0.24720270621909965</v>
      </c>
      <c r="L1762" s="7">
        <f t="shared" si="564"/>
        <v>0.26021337496747332</v>
      </c>
      <c r="M1762" s="7">
        <f t="shared" si="564"/>
        <v>16.82279469164715</v>
      </c>
      <c r="N1762" s="7">
        <f t="shared" si="564"/>
        <v>0.16913869372885768</v>
      </c>
      <c r="O1762" s="7">
        <f t="shared" si="564"/>
        <v>7.2599531615925059</v>
      </c>
      <c r="P1762" s="7">
        <f t="shared" si="564"/>
        <v>69.034608378870672</v>
      </c>
      <c r="Q1762" s="7">
        <f t="shared" si="564"/>
        <v>100</v>
      </c>
      <c r="R1762"/>
    </row>
    <row r="1763" spans="1:18" ht="14.25" x14ac:dyDescent="0.45">
      <c r="A1763" s="6">
        <v>547</v>
      </c>
      <c r="B1763" s="4"/>
      <c r="C1763" s="4" t="s">
        <v>10</v>
      </c>
      <c r="D1763" s="4" t="s">
        <v>7</v>
      </c>
      <c r="E1763" s="7">
        <f t="shared" ref="E1763:Q1763" si="565">E557/$Q557*100</f>
        <v>8.7292090463084833</v>
      </c>
      <c r="F1763" s="7">
        <f t="shared" si="565"/>
        <v>10.643771688404929</v>
      </c>
      <c r="G1763" s="7">
        <f t="shared" si="565"/>
        <v>2.2256790714371184</v>
      </c>
      <c r="H1763" s="7">
        <f t="shared" si="565"/>
        <v>0.1017111403613737</v>
      </c>
      <c r="I1763" s="7">
        <f t="shared" si="565"/>
        <v>6.4616489170755065</v>
      </c>
      <c r="J1763" s="7">
        <f t="shared" si="565"/>
        <v>4.487256192413545</v>
      </c>
      <c r="K1763" s="7">
        <f t="shared" si="565"/>
        <v>0.91540026325236323</v>
      </c>
      <c r="L1763" s="7">
        <f t="shared" si="565"/>
        <v>2.3094411870288383</v>
      </c>
      <c r="M1763" s="7">
        <f t="shared" si="565"/>
        <v>13.844681105659925</v>
      </c>
      <c r="N1763" s="7">
        <f t="shared" si="565"/>
        <v>0.96326432930477435</v>
      </c>
      <c r="O1763" s="7">
        <f t="shared" si="565"/>
        <v>9.824099557257389</v>
      </c>
      <c r="P1763" s="7">
        <f t="shared" si="565"/>
        <v>59.919827689362215</v>
      </c>
      <c r="Q1763" s="7">
        <f t="shared" si="565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8</v>
      </c>
      <c r="E1764" s="7">
        <f t="shared" ref="E1764:Q1764" si="566">E558/$Q558*100</f>
        <v>13.443942233491345</v>
      </c>
      <c r="F1764" s="7">
        <f t="shared" si="566"/>
        <v>15.185756807408223</v>
      </c>
      <c r="G1764" s="7">
        <f t="shared" si="566"/>
        <v>2.9103737184433909</v>
      </c>
      <c r="H1764" s="7">
        <f t="shared" si="566"/>
        <v>0.13780178591114542</v>
      </c>
      <c r="I1764" s="7">
        <f t="shared" si="566"/>
        <v>5.710506008157866</v>
      </c>
      <c r="J1764" s="7">
        <f t="shared" si="566"/>
        <v>2.7064270752948958</v>
      </c>
      <c r="K1764" s="7">
        <f t="shared" si="566"/>
        <v>0.99768492999669278</v>
      </c>
      <c r="L1764" s="7">
        <f t="shared" si="566"/>
        <v>2.7284753610406791</v>
      </c>
      <c r="M1764" s="7">
        <f t="shared" si="566"/>
        <v>21.006504244295009</v>
      </c>
      <c r="N1764" s="7">
        <f t="shared" si="566"/>
        <v>0.86539521552199317</v>
      </c>
      <c r="O1764" s="7">
        <f t="shared" si="566"/>
        <v>13.184874875978391</v>
      </c>
      <c r="P1764" s="7">
        <f t="shared" si="566"/>
        <v>52.32058207474369</v>
      </c>
      <c r="Q1764" s="7">
        <f t="shared" si="566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67">E559/$Q559*100</f>
        <v>11.167847614676267</v>
      </c>
      <c r="F1765" s="7">
        <f t="shared" si="567"/>
        <v>13.021027568203333</v>
      </c>
      <c r="G1765" s="7">
        <f t="shared" si="567"/>
        <v>2.5846983562351187</v>
      </c>
      <c r="H1765" s="7">
        <f t="shared" si="567"/>
        <v>0.11761668435698099</v>
      </c>
      <c r="I1765" s="7">
        <f t="shared" si="567"/>
        <v>6.073037092286067</v>
      </c>
      <c r="J1765" s="7">
        <f t="shared" si="567"/>
        <v>3.5571875268940589</v>
      </c>
      <c r="K1765" s="7">
        <f t="shared" si="567"/>
        <v>0.96962047104047733</v>
      </c>
      <c r="L1765" s="7">
        <f t="shared" si="567"/>
        <v>2.5301930634843228</v>
      </c>
      <c r="M1765" s="7">
        <f t="shared" si="567"/>
        <v>17.585128661177887</v>
      </c>
      <c r="N1765" s="7">
        <f t="shared" si="567"/>
        <v>0.93232737600045901</v>
      </c>
      <c r="O1765" s="7">
        <f t="shared" si="567"/>
        <v>11.566596861642617</v>
      </c>
      <c r="P1765" s="7">
        <f t="shared" si="567"/>
        <v>55.965460856593708</v>
      </c>
      <c r="Q1765" s="7">
        <f t="shared" si="567"/>
        <v>100</v>
      </c>
      <c r="R1765"/>
    </row>
    <row r="1766" spans="1:18" ht="14.25" x14ac:dyDescent="0.45">
      <c r="A1766" s="6">
        <v>550</v>
      </c>
      <c r="B1766" s="4"/>
      <c r="C1766" s="4" t="s">
        <v>11</v>
      </c>
      <c r="D1766" s="4" t="s">
        <v>7</v>
      </c>
      <c r="E1766" s="7">
        <f t="shared" ref="E1766:Q1766" si="568">E560/$Q560*100</f>
        <v>28.66810655147588</v>
      </c>
      <c r="F1766" s="7">
        <f t="shared" si="568"/>
        <v>8.5961123110151192</v>
      </c>
      <c r="G1766" s="7">
        <f t="shared" si="568"/>
        <v>12.742980561555076</v>
      </c>
      <c r="H1766" s="7">
        <f t="shared" si="568"/>
        <v>3.2397408207343417</v>
      </c>
      <c r="I1766" s="7">
        <f t="shared" si="568"/>
        <v>21.756659467242621</v>
      </c>
      <c r="J1766" s="7">
        <f t="shared" si="568"/>
        <v>24.060475161987043</v>
      </c>
      <c r="K1766" s="7">
        <f t="shared" si="568"/>
        <v>5.1547876169906406</v>
      </c>
      <c r="L1766" s="7">
        <f t="shared" si="568"/>
        <v>10.237580993520519</v>
      </c>
      <c r="M1766" s="7">
        <f t="shared" si="568"/>
        <v>8.9704823614110882</v>
      </c>
      <c r="N1766" s="7">
        <f t="shared" si="568"/>
        <v>5.2699784017278617</v>
      </c>
      <c r="O1766" s="7">
        <f t="shared" si="568"/>
        <v>12.699784017278617</v>
      </c>
      <c r="P1766" s="7">
        <f t="shared" si="568"/>
        <v>28.610511159107272</v>
      </c>
      <c r="Q1766" s="7">
        <f t="shared" si="568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8</v>
      </c>
      <c r="E1767" s="7">
        <f t="shared" ref="E1767:Q1767" si="569">E561/$Q561*100</f>
        <v>45.182123482304313</v>
      </c>
      <c r="F1767" s="7">
        <f t="shared" si="569"/>
        <v>13.562386980108499</v>
      </c>
      <c r="G1767" s="7">
        <f t="shared" si="569"/>
        <v>10.255747868767759</v>
      </c>
      <c r="H1767" s="7">
        <f t="shared" si="569"/>
        <v>3.9008008266597773</v>
      </c>
      <c r="I1767" s="7">
        <f t="shared" si="569"/>
        <v>16.494445879617668</v>
      </c>
      <c r="J1767" s="7">
        <f t="shared" si="569"/>
        <v>16.494445879617668</v>
      </c>
      <c r="K1767" s="7">
        <f t="shared" si="569"/>
        <v>4.1203823301472484</v>
      </c>
      <c r="L1767" s="7">
        <f t="shared" si="569"/>
        <v>9.5970033583053471</v>
      </c>
      <c r="M1767" s="7">
        <f t="shared" si="569"/>
        <v>11.547403771635237</v>
      </c>
      <c r="N1767" s="7">
        <f t="shared" si="569"/>
        <v>4.1074657711185747</v>
      </c>
      <c r="O1767" s="7">
        <f t="shared" si="569"/>
        <v>15.499870834409712</v>
      </c>
      <c r="P1767" s="7">
        <f t="shared" si="569"/>
        <v>25.161456987858433</v>
      </c>
      <c r="Q1767" s="7">
        <f t="shared" si="569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70">E562/$Q562*100</f>
        <v>37.365481542024249</v>
      </c>
      <c r="F1768" s="7">
        <f t="shared" si="570"/>
        <v>11.183762430186624</v>
      </c>
      <c r="G1768" s="7">
        <f t="shared" si="570"/>
        <v>11.449393815556464</v>
      </c>
      <c r="H1768" s="7">
        <f t="shared" si="570"/>
        <v>3.5894292330745126</v>
      </c>
      <c r="I1768" s="7">
        <f t="shared" si="570"/>
        <v>18.996049584525267</v>
      </c>
      <c r="J1768" s="7">
        <f t="shared" si="570"/>
        <v>20.119874676474595</v>
      </c>
      <c r="K1768" s="7">
        <f t="shared" si="570"/>
        <v>4.6042773464105711</v>
      </c>
      <c r="L1768" s="7">
        <f t="shared" si="570"/>
        <v>9.9237161149707127</v>
      </c>
      <c r="M1768" s="7">
        <f t="shared" si="570"/>
        <v>10.373246151750443</v>
      </c>
      <c r="N1768" s="7">
        <f t="shared" si="570"/>
        <v>4.6587658357172046</v>
      </c>
      <c r="O1768" s="7">
        <f t="shared" si="570"/>
        <v>14.207873586704808</v>
      </c>
      <c r="P1768" s="7">
        <f t="shared" si="570"/>
        <v>26.808336738863915</v>
      </c>
      <c r="Q1768" s="7">
        <f t="shared" si="570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7</v>
      </c>
      <c r="E1769" s="7">
        <f t="shared" ref="E1769:Q1769" si="571">E563/$Q563*100</f>
        <v>10.284191829484902</v>
      </c>
      <c r="F1769" s="7">
        <f t="shared" si="571"/>
        <v>10.512137359384251</v>
      </c>
      <c r="G1769" s="7">
        <f t="shared" si="571"/>
        <v>3.7537004144464183</v>
      </c>
      <c r="H1769" s="7">
        <f t="shared" si="571"/>
        <v>0.71936056838365892</v>
      </c>
      <c r="I1769" s="7">
        <f t="shared" si="571"/>
        <v>7.8241563055062162</v>
      </c>
      <c r="J1769" s="7">
        <f t="shared" si="571"/>
        <v>7.2735346358792183</v>
      </c>
      <c r="K1769" s="7">
        <f t="shared" si="571"/>
        <v>1.5452930728241563</v>
      </c>
      <c r="L1769" s="7">
        <f t="shared" si="571"/>
        <v>3.3333333333333335</v>
      </c>
      <c r="M1769" s="7">
        <f t="shared" si="571"/>
        <v>10.855535820011841</v>
      </c>
      <c r="N1769" s="7">
        <f t="shared" si="571"/>
        <v>1.6044997039668445</v>
      </c>
      <c r="O1769" s="7">
        <f t="shared" si="571"/>
        <v>9.5115452930728246</v>
      </c>
      <c r="P1769" s="7">
        <f t="shared" si="571"/>
        <v>58.691533451746594</v>
      </c>
      <c r="Q1769" s="7">
        <f t="shared" si="571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8</v>
      </c>
      <c r="E1770" s="7">
        <f t="shared" ref="E1770:Q1770" si="572">E564/$Q564*100</f>
        <v>16.836590998704445</v>
      </c>
      <c r="F1770" s="7">
        <f t="shared" si="572"/>
        <v>13.679378133273248</v>
      </c>
      <c r="G1770" s="7">
        <f t="shared" si="572"/>
        <v>3.7683771756886162</v>
      </c>
      <c r="H1770" s="7">
        <f t="shared" si="572"/>
        <v>0.92942037965414293</v>
      </c>
      <c r="I1770" s="7">
        <f t="shared" si="572"/>
        <v>6.6411310764377856</v>
      </c>
      <c r="J1770" s="7">
        <f t="shared" si="572"/>
        <v>5.0751985579901984</v>
      </c>
      <c r="K1770" s="7">
        <f t="shared" si="572"/>
        <v>1.4617247789106067</v>
      </c>
      <c r="L1770" s="7">
        <f t="shared" si="572"/>
        <v>3.5515124204359831</v>
      </c>
      <c r="M1770" s="7">
        <f t="shared" si="572"/>
        <v>16.129668225088718</v>
      </c>
      <c r="N1770" s="7">
        <f t="shared" si="572"/>
        <v>1.3800484425167576</v>
      </c>
      <c r="O1770" s="7">
        <f t="shared" si="572"/>
        <v>11.750126739142679</v>
      </c>
      <c r="P1770" s="7">
        <f t="shared" si="572"/>
        <v>53.010758745000842</v>
      </c>
      <c r="Q1770" s="7">
        <f t="shared" si="572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73">E565/$Q565*100</f>
        <v>13.647778772046301</v>
      </c>
      <c r="F1771" s="7">
        <f t="shared" si="573"/>
        <v>12.129434517795804</v>
      </c>
      <c r="G1771" s="7">
        <f t="shared" si="573"/>
        <v>3.7655514822619285</v>
      </c>
      <c r="H1771" s="7">
        <f t="shared" si="573"/>
        <v>0.83133677799266814</v>
      </c>
      <c r="I1771" s="7">
        <f t="shared" si="573"/>
        <v>7.2207949657939556</v>
      </c>
      <c r="J1771" s="7">
        <f t="shared" si="573"/>
        <v>6.1397684958000172</v>
      </c>
      <c r="K1771" s="7">
        <f t="shared" si="573"/>
        <v>1.5082412031290593</v>
      </c>
      <c r="L1771" s="7">
        <f t="shared" si="573"/>
        <v>3.4379239673238464</v>
      </c>
      <c r="M1771" s="7">
        <f t="shared" si="573"/>
        <v>13.561181191005398</v>
      </c>
      <c r="N1771" s="7">
        <f t="shared" si="573"/>
        <v>1.4851485148514851</v>
      </c>
      <c r="O1771" s="7">
        <f t="shared" si="573"/>
        <v>10.65150246803106</v>
      </c>
      <c r="P1771" s="7">
        <f t="shared" si="573"/>
        <v>55.790491585601707</v>
      </c>
      <c r="Q1771" s="7">
        <f t="shared" si="573"/>
        <v>100</v>
      </c>
      <c r="R1771"/>
    </row>
    <row r="1772" spans="1:18" ht="14.25" x14ac:dyDescent="0.45">
      <c r="A1772" s="6">
        <v>556</v>
      </c>
      <c r="B1772" s="4" t="s">
        <v>48</v>
      </c>
      <c r="C1772" s="4" t="s">
        <v>6</v>
      </c>
      <c r="D1772" s="4" t="s">
        <v>7</v>
      </c>
      <c r="E1772" s="7">
        <f t="shared" ref="E1772:Q1772" si="574">E566/$Q566*100</f>
        <v>0.59760956175298807</v>
      </c>
      <c r="F1772" s="7">
        <f t="shared" si="574"/>
        <v>9.9601593625498008</v>
      </c>
      <c r="G1772" s="7">
        <f t="shared" si="574"/>
        <v>0</v>
      </c>
      <c r="H1772" s="7">
        <f t="shared" si="574"/>
        <v>0</v>
      </c>
      <c r="I1772" s="7">
        <f t="shared" si="574"/>
        <v>0.59760956175298807</v>
      </c>
      <c r="J1772" s="7">
        <f t="shared" si="574"/>
        <v>0</v>
      </c>
      <c r="K1772" s="7">
        <f t="shared" si="574"/>
        <v>0</v>
      </c>
      <c r="L1772" s="7">
        <f t="shared" si="574"/>
        <v>0</v>
      </c>
      <c r="M1772" s="7">
        <f t="shared" si="574"/>
        <v>1.7928286852589643</v>
      </c>
      <c r="N1772" s="7">
        <f t="shared" si="574"/>
        <v>0</v>
      </c>
      <c r="O1772" s="7">
        <f t="shared" si="574"/>
        <v>3.5856573705179287</v>
      </c>
      <c r="P1772" s="7">
        <f t="shared" si="574"/>
        <v>84.063745019920319</v>
      </c>
      <c r="Q1772" s="7">
        <f t="shared" si="574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8</v>
      </c>
      <c r="E1773" s="7">
        <f t="shared" ref="E1773:Q1773" si="575">E567/$Q567*100</f>
        <v>0</v>
      </c>
      <c r="F1773" s="7">
        <f t="shared" si="575"/>
        <v>6.666666666666667</v>
      </c>
      <c r="G1773" s="7">
        <f t="shared" si="575"/>
        <v>0</v>
      </c>
      <c r="H1773" s="7">
        <f t="shared" si="575"/>
        <v>0</v>
      </c>
      <c r="I1773" s="7">
        <f t="shared" si="575"/>
        <v>0</v>
      </c>
      <c r="J1773" s="7">
        <f t="shared" si="575"/>
        <v>0</v>
      </c>
      <c r="K1773" s="7">
        <f t="shared" si="575"/>
        <v>0</v>
      </c>
      <c r="L1773" s="7">
        <f t="shared" si="575"/>
        <v>0</v>
      </c>
      <c r="M1773" s="7">
        <f t="shared" si="575"/>
        <v>2.2857142857142856</v>
      </c>
      <c r="N1773" s="7">
        <f t="shared" si="575"/>
        <v>0</v>
      </c>
      <c r="O1773" s="7">
        <f t="shared" si="575"/>
        <v>4.7619047619047619</v>
      </c>
      <c r="P1773" s="7">
        <f t="shared" si="575"/>
        <v>87.428571428571431</v>
      </c>
      <c r="Q1773" s="7">
        <f t="shared" si="575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76">E568/$Q568*100</f>
        <v>0.29354207436399216</v>
      </c>
      <c r="F1774" s="7">
        <f t="shared" si="576"/>
        <v>8.2191780821917799</v>
      </c>
      <c r="G1774" s="7">
        <f t="shared" si="576"/>
        <v>0</v>
      </c>
      <c r="H1774" s="7">
        <f t="shared" si="576"/>
        <v>0</v>
      </c>
      <c r="I1774" s="7">
        <f t="shared" si="576"/>
        <v>0.29354207436399216</v>
      </c>
      <c r="J1774" s="7">
        <f t="shared" si="576"/>
        <v>0</v>
      </c>
      <c r="K1774" s="7">
        <f t="shared" si="576"/>
        <v>0.29354207436399216</v>
      </c>
      <c r="L1774" s="7">
        <f t="shared" si="576"/>
        <v>0</v>
      </c>
      <c r="M1774" s="7">
        <f t="shared" si="576"/>
        <v>1.9569471624266144</v>
      </c>
      <c r="N1774" s="7">
        <f t="shared" si="576"/>
        <v>0</v>
      </c>
      <c r="O1774" s="7">
        <f t="shared" si="576"/>
        <v>4.6966731898238745</v>
      </c>
      <c r="P1774" s="7">
        <f t="shared" si="576"/>
        <v>86.203522504892376</v>
      </c>
      <c r="Q1774" s="7">
        <f t="shared" si="576"/>
        <v>100</v>
      </c>
      <c r="R1774"/>
    </row>
    <row r="1775" spans="1:18" ht="14.25" x14ac:dyDescent="0.45">
      <c r="A1775" s="6">
        <v>559</v>
      </c>
      <c r="B1775" s="4"/>
      <c r="C1775" s="4" t="s">
        <v>9</v>
      </c>
      <c r="D1775" s="4" t="s">
        <v>7</v>
      </c>
      <c r="E1775" s="7">
        <f t="shared" ref="E1775:Q1775" si="577">E569/$Q569*100</f>
        <v>0</v>
      </c>
      <c r="F1775" s="7">
        <f t="shared" si="577"/>
        <v>9.8939929328621901</v>
      </c>
      <c r="G1775" s="7">
        <f t="shared" si="577"/>
        <v>0</v>
      </c>
      <c r="H1775" s="7">
        <f t="shared" si="577"/>
        <v>0</v>
      </c>
      <c r="I1775" s="7">
        <f t="shared" si="577"/>
        <v>0</v>
      </c>
      <c r="J1775" s="7">
        <f t="shared" si="577"/>
        <v>0</v>
      </c>
      <c r="K1775" s="7">
        <f t="shared" si="577"/>
        <v>0</v>
      </c>
      <c r="L1775" s="7">
        <f t="shared" si="577"/>
        <v>0</v>
      </c>
      <c r="M1775" s="7">
        <f t="shared" si="577"/>
        <v>10.600706713780919</v>
      </c>
      <c r="N1775" s="7">
        <f t="shared" si="577"/>
        <v>0</v>
      </c>
      <c r="O1775" s="7">
        <f t="shared" si="577"/>
        <v>7.4204946996466434</v>
      </c>
      <c r="P1775" s="7">
        <f t="shared" si="577"/>
        <v>76.678445229681984</v>
      </c>
      <c r="Q1775" s="7">
        <f t="shared" si="577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8</v>
      </c>
      <c r="E1776" s="7">
        <f t="shared" ref="E1776:Q1776" si="578">E570/$Q570*100</f>
        <v>1.0380622837370241</v>
      </c>
      <c r="F1776" s="7">
        <f t="shared" si="578"/>
        <v>10.034602076124568</v>
      </c>
      <c r="G1776" s="7">
        <f t="shared" si="578"/>
        <v>0</v>
      </c>
      <c r="H1776" s="7">
        <f t="shared" si="578"/>
        <v>0</v>
      </c>
      <c r="I1776" s="7">
        <f t="shared" si="578"/>
        <v>0</v>
      </c>
      <c r="J1776" s="7">
        <f t="shared" si="578"/>
        <v>0</v>
      </c>
      <c r="K1776" s="7">
        <f t="shared" si="578"/>
        <v>0</v>
      </c>
      <c r="L1776" s="7">
        <f t="shared" si="578"/>
        <v>0</v>
      </c>
      <c r="M1776" s="7">
        <f t="shared" si="578"/>
        <v>14.878892733564014</v>
      </c>
      <c r="N1776" s="7">
        <f t="shared" si="578"/>
        <v>0</v>
      </c>
      <c r="O1776" s="7">
        <f t="shared" si="578"/>
        <v>5.5363321799307963</v>
      </c>
      <c r="P1776" s="7">
        <f t="shared" si="578"/>
        <v>69.896193771626301</v>
      </c>
      <c r="Q1776" s="7">
        <f t="shared" si="578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79">E571/$Q571*100</f>
        <v>0.69808027923211169</v>
      </c>
      <c r="F1777" s="7">
        <f t="shared" si="579"/>
        <v>10.296684118673648</v>
      </c>
      <c r="G1777" s="7">
        <f t="shared" si="579"/>
        <v>0</v>
      </c>
      <c r="H1777" s="7">
        <f t="shared" si="579"/>
        <v>0</v>
      </c>
      <c r="I1777" s="7">
        <f t="shared" si="579"/>
        <v>0.87260034904013961</v>
      </c>
      <c r="J1777" s="7">
        <f t="shared" si="579"/>
        <v>0</v>
      </c>
      <c r="K1777" s="7">
        <f t="shared" si="579"/>
        <v>0</v>
      </c>
      <c r="L1777" s="7">
        <f t="shared" si="579"/>
        <v>0</v>
      </c>
      <c r="M1777" s="7">
        <f t="shared" si="579"/>
        <v>14.136125654450263</v>
      </c>
      <c r="N1777" s="7">
        <f t="shared" si="579"/>
        <v>0</v>
      </c>
      <c r="O1777" s="7">
        <f t="shared" si="579"/>
        <v>6.8062827225130889</v>
      </c>
      <c r="P1777" s="7">
        <f t="shared" si="579"/>
        <v>73.47294938917976</v>
      </c>
      <c r="Q1777" s="7">
        <f t="shared" si="579"/>
        <v>100</v>
      </c>
      <c r="R1777"/>
    </row>
    <row r="1778" spans="1:18" ht="14.25" x14ac:dyDescent="0.45">
      <c r="A1778" s="6">
        <v>562</v>
      </c>
      <c r="B1778" s="4"/>
      <c r="C1778" s="4" t="s">
        <v>10</v>
      </c>
      <c r="D1778" s="4" t="s">
        <v>7</v>
      </c>
      <c r="E1778" s="7">
        <f t="shared" ref="E1778:Q1778" si="580">E572/$Q572*100</f>
        <v>12.091301665638495</v>
      </c>
      <c r="F1778" s="7">
        <f t="shared" si="580"/>
        <v>10.549043800123382</v>
      </c>
      <c r="G1778" s="7">
        <f t="shared" si="580"/>
        <v>2.5293028994447875</v>
      </c>
      <c r="H1778" s="7">
        <f t="shared" si="580"/>
        <v>0.18507094386181369</v>
      </c>
      <c r="I1778" s="7">
        <f t="shared" si="580"/>
        <v>6.3541024059222702</v>
      </c>
      <c r="J1778" s="7">
        <f t="shared" si="580"/>
        <v>5.6755089450956202</v>
      </c>
      <c r="K1778" s="7">
        <f t="shared" si="580"/>
        <v>1.2338062924120914</v>
      </c>
      <c r="L1778" s="7">
        <f t="shared" si="580"/>
        <v>3.639728562615669</v>
      </c>
      <c r="M1778" s="7">
        <f t="shared" si="580"/>
        <v>14.620604565083282</v>
      </c>
      <c r="N1778" s="7">
        <f t="shared" si="580"/>
        <v>0.92535471930906854</v>
      </c>
      <c r="O1778" s="7">
        <f t="shared" si="580"/>
        <v>10.67242442936459</v>
      </c>
      <c r="P1778" s="7">
        <f t="shared" si="580"/>
        <v>56.816779765576811</v>
      </c>
      <c r="Q1778" s="7">
        <f t="shared" si="580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8</v>
      </c>
      <c r="E1779" s="7">
        <f t="shared" ref="E1779:Q1779" si="581">E573/$Q573*100</f>
        <v>15.351149782473586</v>
      </c>
      <c r="F1779" s="7">
        <f t="shared" si="581"/>
        <v>15.164698570540708</v>
      </c>
      <c r="G1779" s="7">
        <f t="shared" si="581"/>
        <v>3.0453697949036669</v>
      </c>
      <c r="H1779" s="7">
        <f t="shared" si="581"/>
        <v>0</v>
      </c>
      <c r="I1779" s="7">
        <f t="shared" si="581"/>
        <v>5.1584835301429459</v>
      </c>
      <c r="J1779" s="7">
        <f t="shared" si="581"/>
        <v>3.0453697949036669</v>
      </c>
      <c r="K1779" s="7">
        <f t="shared" si="581"/>
        <v>1.0565568676196395</v>
      </c>
      <c r="L1779" s="7">
        <f t="shared" si="581"/>
        <v>2.9832193909260409</v>
      </c>
      <c r="M1779" s="7">
        <f t="shared" si="581"/>
        <v>19.20447482908639</v>
      </c>
      <c r="N1779" s="7">
        <f t="shared" si="581"/>
        <v>0.99440646364201357</v>
      </c>
      <c r="O1779" s="7">
        <f t="shared" si="581"/>
        <v>11.995027967681789</v>
      </c>
      <c r="P1779" s="7">
        <f t="shared" si="581"/>
        <v>52.952144188937233</v>
      </c>
      <c r="Q1779" s="7">
        <f t="shared" si="581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82">E574/$Q574*100</f>
        <v>13.709677419354838</v>
      </c>
      <c r="F1780" s="7">
        <f t="shared" si="582"/>
        <v>12.965260545905707</v>
      </c>
      <c r="G1780" s="7">
        <f t="shared" si="582"/>
        <v>2.7605459057071959</v>
      </c>
      <c r="H1780" s="7">
        <f t="shared" si="582"/>
        <v>9.3052109181141443E-2</v>
      </c>
      <c r="I1780" s="7">
        <f t="shared" si="582"/>
        <v>5.9243176178660049</v>
      </c>
      <c r="J1780" s="7">
        <f t="shared" si="582"/>
        <v>4.2803970223325063</v>
      </c>
      <c r="K1780" s="7">
        <f t="shared" si="582"/>
        <v>1.1476426799007444</v>
      </c>
      <c r="L1780" s="7">
        <f t="shared" si="582"/>
        <v>3.3808933002481387</v>
      </c>
      <c r="M1780" s="7">
        <f t="shared" si="582"/>
        <v>16.966501240694789</v>
      </c>
      <c r="N1780" s="7">
        <f t="shared" si="582"/>
        <v>1.054590570719603</v>
      </c>
      <c r="O1780" s="7">
        <f t="shared" si="582"/>
        <v>11.352357320099255</v>
      </c>
      <c r="P1780" s="7">
        <f t="shared" si="582"/>
        <v>55.024813895781634</v>
      </c>
      <c r="Q1780" s="7">
        <f t="shared" si="582"/>
        <v>100</v>
      </c>
      <c r="R1780"/>
    </row>
    <row r="1781" spans="1:18" ht="14.25" x14ac:dyDescent="0.45">
      <c r="A1781" s="6">
        <v>565</v>
      </c>
      <c r="B1781" s="4"/>
      <c r="C1781" s="4" t="s">
        <v>11</v>
      </c>
      <c r="D1781" s="4" t="s">
        <v>7</v>
      </c>
      <c r="E1781" s="7">
        <f t="shared" ref="E1781:Q1781" si="583">E575/$Q575*100</f>
        <v>31.281032770605758</v>
      </c>
      <c r="F1781" s="7">
        <f t="shared" si="583"/>
        <v>8.2423038728897708</v>
      </c>
      <c r="G1781" s="7">
        <f t="shared" si="583"/>
        <v>13.306852035749753</v>
      </c>
      <c r="H1781" s="7">
        <f t="shared" si="583"/>
        <v>2.2840119165839128</v>
      </c>
      <c r="I1781" s="7">
        <f t="shared" si="583"/>
        <v>17.477656405163852</v>
      </c>
      <c r="J1781" s="7">
        <f t="shared" si="583"/>
        <v>21.151936444885798</v>
      </c>
      <c r="K1781" s="7">
        <f t="shared" si="583"/>
        <v>3.3763654419066533</v>
      </c>
      <c r="L1781" s="7">
        <f t="shared" si="583"/>
        <v>9.3346573982125118</v>
      </c>
      <c r="M1781" s="7">
        <f t="shared" si="583"/>
        <v>8.4409136047666333</v>
      </c>
      <c r="N1781" s="7">
        <f t="shared" si="583"/>
        <v>3.4756703078450841</v>
      </c>
      <c r="O1781" s="7">
        <f t="shared" si="583"/>
        <v>10.02979145978153</v>
      </c>
      <c r="P1781" s="7">
        <f t="shared" si="583"/>
        <v>33.068520357497519</v>
      </c>
      <c r="Q1781" s="7">
        <f t="shared" si="583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8</v>
      </c>
      <c r="E1782" s="7">
        <f t="shared" ref="E1782:Q1782" si="584">E576/$Q576*100</f>
        <v>40.972972972972968</v>
      </c>
      <c r="F1782" s="7">
        <f t="shared" si="584"/>
        <v>12.54054054054054</v>
      </c>
      <c r="G1782" s="7">
        <f t="shared" si="584"/>
        <v>10.702702702702704</v>
      </c>
      <c r="H1782" s="7">
        <f t="shared" si="584"/>
        <v>3.7837837837837842</v>
      </c>
      <c r="I1782" s="7">
        <f t="shared" si="584"/>
        <v>12.324324324324325</v>
      </c>
      <c r="J1782" s="7">
        <f t="shared" si="584"/>
        <v>14.702702702702702</v>
      </c>
      <c r="K1782" s="7">
        <f t="shared" si="584"/>
        <v>2.4864864864864864</v>
      </c>
      <c r="L1782" s="7">
        <f t="shared" si="584"/>
        <v>7.4594594594594597</v>
      </c>
      <c r="M1782" s="7">
        <f t="shared" si="584"/>
        <v>10.594594594594595</v>
      </c>
      <c r="N1782" s="7">
        <f t="shared" si="584"/>
        <v>3.1351351351351351</v>
      </c>
      <c r="O1782" s="7">
        <f t="shared" si="584"/>
        <v>11.45945945945946</v>
      </c>
      <c r="P1782" s="7">
        <f t="shared" si="584"/>
        <v>31.783783783783782</v>
      </c>
      <c r="Q1782" s="7">
        <f t="shared" si="584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85">E577/$Q577*100</f>
        <v>35.861713106295149</v>
      </c>
      <c r="F1783" s="7">
        <f t="shared" si="585"/>
        <v>10.526315789473683</v>
      </c>
      <c r="G1783" s="7">
        <f t="shared" si="585"/>
        <v>11.919504643962849</v>
      </c>
      <c r="H1783" s="7">
        <f t="shared" si="585"/>
        <v>2.9411764705882351</v>
      </c>
      <c r="I1783" s="7">
        <f t="shared" si="585"/>
        <v>15.015479876160992</v>
      </c>
      <c r="J1783" s="7">
        <f t="shared" si="585"/>
        <v>18.214654282765739</v>
      </c>
      <c r="K1783" s="7">
        <f t="shared" si="585"/>
        <v>2.9411764705882351</v>
      </c>
      <c r="L1783" s="7">
        <f t="shared" si="585"/>
        <v>8.7203302373581018</v>
      </c>
      <c r="M1783" s="7">
        <f t="shared" si="585"/>
        <v>8.9783281733746119</v>
      </c>
      <c r="N1783" s="7">
        <f t="shared" si="585"/>
        <v>3.1991744066047469</v>
      </c>
      <c r="O1783" s="7">
        <f t="shared" si="585"/>
        <v>10.784313725490197</v>
      </c>
      <c r="P1783" s="7">
        <f t="shared" si="585"/>
        <v>32.404540763673886</v>
      </c>
      <c r="Q1783" s="7">
        <f t="shared" si="585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7</v>
      </c>
      <c r="E1784" s="7">
        <f t="shared" ref="E1784:Q1784" si="586">E578/$Q578*100</f>
        <v>15.084944346807264</v>
      </c>
      <c r="F1784" s="7">
        <f t="shared" si="586"/>
        <v>9.8711189220855289</v>
      </c>
      <c r="G1784" s="7">
        <f t="shared" si="586"/>
        <v>5.3602811950790858</v>
      </c>
      <c r="H1784" s="7">
        <f t="shared" si="586"/>
        <v>0.73227885178676044</v>
      </c>
      <c r="I1784" s="7">
        <f t="shared" si="586"/>
        <v>8.2893966022261267</v>
      </c>
      <c r="J1784" s="7">
        <f t="shared" si="586"/>
        <v>9.0509666080843587</v>
      </c>
      <c r="K1784" s="7">
        <f t="shared" si="586"/>
        <v>1.4938488576449911</v>
      </c>
      <c r="L1784" s="7">
        <f t="shared" si="586"/>
        <v>4.5401288810779139</v>
      </c>
      <c r="M1784" s="7">
        <f t="shared" si="586"/>
        <v>10.54481546572935</v>
      </c>
      <c r="N1784" s="7">
        <f t="shared" si="586"/>
        <v>1.4059753954305798</v>
      </c>
      <c r="O1784" s="7">
        <f t="shared" si="586"/>
        <v>9.2852958406561221</v>
      </c>
      <c r="P1784" s="7">
        <f t="shared" si="586"/>
        <v>55.653192735793787</v>
      </c>
      <c r="Q1784" s="7">
        <f t="shared" si="586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8</v>
      </c>
      <c r="E1785" s="7">
        <f t="shared" ref="E1785:Q1785" si="587">E579/$Q579*100</f>
        <v>18.875261740951242</v>
      </c>
      <c r="F1785" s="7">
        <f t="shared" si="587"/>
        <v>12.802871672150761</v>
      </c>
      <c r="G1785" s="7">
        <f t="shared" si="587"/>
        <v>4.4271612324259646</v>
      </c>
      <c r="H1785" s="7">
        <f t="shared" si="587"/>
        <v>1.0469638049655998</v>
      </c>
      <c r="I1785" s="7">
        <f t="shared" si="587"/>
        <v>6.0125635656595868</v>
      </c>
      <c r="J1785" s="7">
        <f t="shared" si="587"/>
        <v>5.5339515405324562</v>
      </c>
      <c r="K1785" s="7">
        <f t="shared" si="587"/>
        <v>1.3161830690996112</v>
      </c>
      <c r="L1785" s="7">
        <f t="shared" si="587"/>
        <v>3.7092431947352678</v>
      </c>
      <c r="M1785" s="7">
        <f t="shared" si="587"/>
        <v>13.790008973975471</v>
      </c>
      <c r="N1785" s="7">
        <f t="shared" si="587"/>
        <v>1.226443314388274</v>
      </c>
      <c r="O1785" s="7">
        <f t="shared" si="587"/>
        <v>10.200418785521986</v>
      </c>
      <c r="P1785" s="7">
        <f t="shared" si="587"/>
        <v>54.113072090936285</v>
      </c>
      <c r="Q1785" s="7">
        <f t="shared" si="587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88">E580/$Q580*100</f>
        <v>17.014351235389853</v>
      </c>
      <c r="F1786" s="7">
        <f t="shared" si="588"/>
        <v>11.362627607634264</v>
      </c>
      <c r="G1786" s="7">
        <f t="shared" si="588"/>
        <v>4.8231986980322539</v>
      </c>
      <c r="H1786" s="7">
        <f t="shared" si="588"/>
        <v>0.85811510578487937</v>
      </c>
      <c r="I1786" s="7">
        <f t="shared" si="588"/>
        <v>7.2200029590176058</v>
      </c>
      <c r="J1786" s="7">
        <f t="shared" si="588"/>
        <v>7.3679538393253443</v>
      </c>
      <c r="K1786" s="7">
        <f t="shared" si="588"/>
        <v>1.435123538985057</v>
      </c>
      <c r="L1786" s="7">
        <f t="shared" si="588"/>
        <v>4.1130344725551122</v>
      </c>
      <c r="M1786" s="7">
        <f t="shared" si="588"/>
        <v>12.146767273265276</v>
      </c>
      <c r="N1786" s="7">
        <f t="shared" si="588"/>
        <v>1.4055333629235094</v>
      </c>
      <c r="O1786" s="7">
        <f t="shared" si="588"/>
        <v>9.7795531883414704</v>
      </c>
      <c r="P1786" s="7">
        <f t="shared" si="588"/>
        <v>54.889776594170733</v>
      </c>
      <c r="Q1786" s="7">
        <f t="shared" si="588"/>
        <v>100</v>
      </c>
      <c r="R1786"/>
    </row>
    <row r="1787" spans="1:18" ht="14.25" x14ac:dyDescent="0.45">
      <c r="A1787" s="6">
        <v>571</v>
      </c>
      <c r="B1787" s="4" t="s">
        <v>49</v>
      </c>
      <c r="C1787" s="4" t="s">
        <v>6</v>
      </c>
      <c r="D1787" s="4" t="s">
        <v>7</v>
      </c>
      <c r="E1787" s="7">
        <f t="shared" ref="E1787:Q1787" si="589">E581/$Q581*100</f>
        <v>0.12479201331114809</v>
      </c>
      <c r="F1787" s="7">
        <f t="shared" si="589"/>
        <v>8.9226289517470878</v>
      </c>
      <c r="G1787" s="7">
        <f t="shared" si="589"/>
        <v>8.3194675540765387E-2</v>
      </c>
      <c r="H1787" s="7">
        <f t="shared" si="589"/>
        <v>0</v>
      </c>
      <c r="I1787" s="7">
        <f t="shared" si="589"/>
        <v>6.2396006655574043E-2</v>
      </c>
      <c r="J1787" s="7">
        <f t="shared" si="589"/>
        <v>0.16638935108153077</v>
      </c>
      <c r="K1787" s="7">
        <f t="shared" si="589"/>
        <v>0.14559068219633944</v>
      </c>
      <c r="L1787" s="7">
        <f t="shared" si="589"/>
        <v>0.22878535773710484</v>
      </c>
      <c r="M1787" s="7">
        <f t="shared" si="589"/>
        <v>2.4126455906821964</v>
      </c>
      <c r="N1787" s="7">
        <f t="shared" si="589"/>
        <v>6.2396006655574043E-2</v>
      </c>
      <c r="O1787" s="7">
        <f t="shared" si="589"/>
        <v>5.4908485856905154</v>
      </c>
      <c r="P1787" s="7">
        <f t="shared" si="589"/>
        <v>84.130615640599004</v>
      </c>
      <c r="Q1787" s="7">
        <f t="shared" si="589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8</v>
      </c>
      <c r="E1788" s="7">
        <f t="shared" ref="E1788:Q1788" si="590">E582/$Q582*100</f>
        <v>0.21367521367521369</v>
      </c>
      <c r="F1788" s="7">
        <f t="shared" si="590"/>
        <v>6.6239316239316244</v>
      </c>
      <c r="G1788" s="7">
        <f t="shared" si="590"/>
        <v>6.4102564102564097E-2</v>
      </c>
      <c r="H1788" s="7">
        <f t="shared" si="590"/>
        <v>0</v>
      </c>
      <c r="I1788" s="7">
        <f t="shared" si="590"/>
        <v>0.1495726495726496</v>
      </c>
      <c r="J1788" s="7">
        <f t="shared" si="590"/>
        <v>0.29914529914529919</v>
      </c>
      <c r="K1788" s="7">
        <f t="shared" si="590"/>
        <v>0</v>
      </c>
      <c r="L1788" s="7">
        <f t="shared" si="590"/>
        <v>0.12820512820512819</v>
      </c>
      <c r="M1788" s="7">
        <f t="shared" si="590"/>
        <v>2.9487179487179485</v>
      </c>
      <c r="N1788" s="7">
        <f t="shared" si="590"/>
        <v>8.5470085470085472E-2</v>
      </c>
      <c r="O1788" s="7">
        <f t="shared" si="590"/>
        <v>3.5683760683760681</v>
      </c>
      <c r="P1788" s="7">
        <f t="shared" si="590"/>
        <v>87.692307692307693</v>
      </c>
      <c r="Q1788" s="7">
        <f t="shared" si="590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91">E583/$Q583*100</f>
        <v>0.15804446317564008</v>
      </c>
      <c r="F1789" s="7">
        <f t="shared" si="591"/>
        <v>7.8073964808766201</v>
      </c>
      <c r="G1789" s="7">
        <f t="shared" si="591"/>
        <v>0.11589927299546939</v>
      </c>
      <c r="H1789" s="7">
        <f t="shared" si="591"/>
        <v>0</v>
      </c>
      <c r="I1789" s="7">
        <f t="shared" si="591"/>
        <v>9.4826677905384044E-2</v>
      </c>
      <c r="J1789" s="7">
        <f t="shared" si="591"/>
        <v>0.22126224844589612</v>
      </c>
      <c r="K1789" s="7">
        <f t="shared" si="591"/>
        <v>9.4826677905384044E-2</v>
      </c>
      <c r="L1789" s="7">
        <f t="shared" si="591"/>
        <v>0.16858076072068273</v>
      </c>
      <c r="M1789" s="7">
        <f t="shared" si="591"/>
        <v>2.6656832788957958</v>
      </c>
      <c r="N1789" s="7">
        <f t="shared" si="591"/>
        <v>0</v>
      </c>
      <c r="O1789" s="7">
        <f t="shared" si="591"/>
        <v>4.4989990517332217</v>
      </c>
      <c r="P1789" s="7">
        <f t="shared" si="591"/>
        <v>85.828679801917602</v>
      </c>
      <c r="Q1789" s="7">
        <f t="shared" si="591"/>
        <v>100</v>
      </c>
      <c r="R1789"/>
    </row>
    <row r="1790" spans="1:18" ht="14.25" x14ac:dyDescent="0.45">
      <c r="A1790" s="6">
        <v>574</v>
      </c>
      <c r="B1790" s="4"/>
      <c r="C1790" s="4" t="s">
        <v>9</v>
      </c>
      <c r="D1790" s="4" t="s">
        <v>7</v>
      </c>
      <c r="E1790" s="7">
        <f t="shared" ref="E1790:Q1790" si="592">E584/$Q584*100</f>
        <v>0.30959752321981426</v>
      </c>
      <c r="F1790" s="7">
        <f t="shared" si="592"/>
        <v>9.7136222910216716</v>
      </c>
      <c r="G1790" s="7">
        <f t="shared" si="592"/>
        <v>0.27089783281733748</v>
      </c>
      <c r="H1790" s="7">
        <f t="shared" si="592"/>
        <v>0</v>
      </c>
      <c r="I1790" s="7">
        <f t="shared" si="592"/>
        <v>1.0448916408668729</v>
      </c>
      <c r="J1790" s="7">
        <f t="shared" si="592"/>
        <v>0.11609907120743033</v>
      </c>
      <c r="K1790" s="7">
        <f t="shared" si="592"/>
        <v>0.11609907120743033</v>
      </c>
      <c r="L1790" s="7">
        <f t="shared" si="592"/>
        <v>0</v>
      </c>
      <c r="M1790" s="7">
        <f t="shared" si="592"/>
        <v>7.6625386996904021</v>
      </c>
      <c r="N1790" s="7">
        <f t="shared" si="592"/>
        <v>0.23219814241486067</v>
      </c>
      <c r="O1790" s="7">
        <f t="shared" si="592"/>
        <v>5.1857585139318889</v>
      </c>
      <c r="P1790" s="7">
        <f t="shared" si="592"/>
        <v>78.792569659442719</v>
      </c>
      <c r="Q1790" s="7">
        <f t="shared" si="592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8</v>
      </c>
      <c r="E1791" s="7">
        <f t="shared" ref="E1791:Q1791" si="593">E585/$Q585*100</f>
        <v>0.42716787697565145</v>
      </c>
      <c r="F1791" s="7">
        <f t="shared" si="593"/>
        <v>10.209312259718068</v>
      </c>
      <c r="G1791" s="7">
        <f t="shared" si="593"/>
        <v>0.12815036309269542</v>
      </c>
      <c r="H1791" s="7">
        <f t="shared" si="593"/>
        <v>0</v>
      </c>
      <c r="I1791" s="7">
        <f t="shared" si="593"/>
        <v>0.34173430158052115</v>
      </c>
      <c r="J1791" s="7">
        <f t="shared" si="593"/>
        <v>0.17086715079026057</v>
      </c>
      <c r="K1791" s="7">
        <f t="shared" si="593"/>
        <v>0.25630072618539085</v>
      </c>
      <c r="L1791" s="7">
        <f t="shared" si="593"/>
        <v>0.3844510892780863</v>
      </c>
      <c r="M1791" s="7">
        <f t="shared" si="593"/>
        <v>16.873131140538231</v>
      </c>
      <c r="N1791" s="7">
        <f t="shared" si="593"/>
        <v>0.12815036309269542</v>
      </c>
      <c r="O1791" s="7">
        <f t="shared" si="593"/>
        <v>7.1764203331909444</v>
      </c>
      <c r="P1791" s="7">
        <f t="shared" si="593"/>
        <v>71.337035454933783</v>
      </c>
      <c r="Q1791" s="7">
        <f t="shared" si="593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94">E586/$Q586*100</f>
        <v>0.34538805363673303</v>
      </c>
      <c r="F1792" s="7">
        <f t="shared" si="594"/>
        <v>9.9959366111336845</v>
      </c>
      <c r="G1792" s="7">
        <f t="shared" si="594"/>
        <v>0.36570499796830552</v>
      </c>
      <c r="H1792" s="7">
        <f t="shared" si="594"/>
        <v>0</v>
      </c>
      <c r="I1792" s="7">
        <f t="shared" si="594"/>
        <v>0.62982527427874846</v>
      </c>
      <c r="J1792" s="7">
        <f t="shared" si="594"/>
        <v>0.10158472165786266</v>
      </c>
      <c r="K1792" s="7">
        <f t="shared" si="594"/>
        <v>0.18285249898415276</v>
      </c>
      <c r="L1792" s="7">
        <f t="shared" si="594"/>
        <v>0.12190166598943519</v>
      </c>
      <c r="M1792" s="7">
        <f t="shared" si="594"/>
        <v>11.946363266964649</v>
      </c>
      <c r="N1792" s="7">
        <f t="shared" si="594"/>
        <v>8.1267777326290119E-2</v>
      </c>
      <c r="O1792" s="7">
        <f t="shared" si="594"/>
        <v>6.0747663551401869</v>
      </c>
      <c r="P1792" s="7">
        <f t="shared" si="594"/>
        <v>75.233644859813083</v>
      </c>
      <c r="Q1792" s="7">
        <f t="shared" si="594"/>
        <v>100</v>
      </c>
      <c r="R1792"/>
    </row>
    <row r="1793" spans="1:18" ht="14.25" x14ac:dyDescent="0.45">
      <c r="A1793" s="6">
        <v>577</v>
      </c>
      <c r="B1793" s="4"/>
      <c r="C1793" s="4" t="s">
        <v>10</v>
      </c>
      <c r="D1793" s="4" t="s">
        <v>7</v>
      </c>
      <c r="E1793" s="7">
        <f t="shared" ref="E1793:Q1793" si="595">E587/$Q587*100</f>
        <v>6.0123018279476739</v>
      </c>
      <c r="F1793" s="7">
        <f t="shared" si="595"/>
        <v>9.5988911028328872</v>
      </c>
      <c r="G1793" s="7">
        <f t="shared" si="595"/>
        <v>2.3997227757082218</v>
      </c>
      <c r="H1793" s="7">
        <f t="shared" si="595"/>
        <v>7.7969332062721997E-2</v>
      </c>
      <c r="I1793" s="7">
        <f t="shared" si="595"/>
        <v>4.0110889716711426</v>
      </c>
      <c r="J1793" s="7">
        <f t="shared" si="595"/>
        <v>3.2920384648704846</v>
      </c>
      <c r="K1793" s="7">
        <f t="shared" si="595"/>
        <v>0.64974443385601666</v>
      </c>
      <c r="L1793" s="7">
        <f t="shared" si="595"/>
        <v>1.1782032400589102</v>
      </c>
      <c r="M1793" s="7">
        <f t="shared" si="595"/>
        <v>10.006064281382656</v>
      </c>
      <c r="N1793" s="7">
        <f t="shared" si="595"/>
        <v>0.56311184267521441</v>
      </c>
      <c r="O1793" s="7">
        <f t="shared" si="595"/>
        <v>7.9788616477518834</v>
      </c>
      <c r="P1793" s="7">
        <f t="shared" si="595"/>
        <v>66.412544399202972</v>
      </c>
      <c r="Q1793" s="7">
        <f t="shared" si="595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8</v>
      </c>
      <c r="E1794" s="7">
        <f t="shared" ref="E1794:Q1794" si="596">E588/$Q588*100</f>
        <v>9.0232781377489797</v>
      </c>
      <c r="F1794" s="7">
        <f t="shared" si="596"/>
        <v>10.975121990240781</v>
      </c>
      <c r="G1794" s="7">
        <f t="shared" si="596"/>
        <v>2.9677625789936806</v>
      </c>
      <c r="H1794" s="7">
        <f t="shared" si="596"/>
        <v>0.10399168066554676</v>
      </c>
      <c r="I1794" s="7">
        <f t="shared" si="596"/>
        <v>3.063754899608031</v>
      </c>
      <c r="J1794" s="7">
        <f t="shared" si="596"/>
        <v>1.1919046476281896</v>
      </c>
      <c r="K1794" s="7">
        <f t="shared" si="596"/>
        <v>0.64794816414686829</v>
      </c>
      <c r="L1794" s="7">
        <f t="shared" si="596"/>
        <v>1.2798976081913447</v>
      </c>
      <c r="M1794" s="7">
        <f t="shared" si="596"/>
        <v>15.286777057835375</v>
      </c>
      <c r="N1794" s="7">
        <f t="shared" si="596"/>
        <v>0.3999680025597952</v>
      </c>
      <c r="O1794" s="7">
        <f t="shared" si="596"/>
        <v>10.895128389728821</v>
      </c>
      <c r="P1794" s="7">
        <f t="shared" si="596"/>
        <v>60.795136389088874</v>
      </c>
      <c r="Q1794" s="7">
        <f t="shared" si="596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97">E589/$Q589*100</f>
        <v>7.5915141430948418</v>
      </c>
      <c r="F1795" s="7">
        <f t="shared" si="597"/>
        <v>10.299500831946755</v>
      </c>
      <c r="G1795" s="7">
        <f t="shared" si="597"/>
        <v>2.6996672212978372</v>
      </c>
      <c r="H1795" s="7">
        <f t="shared" si="597"/>
        <v>0.10815307820299502</v>
      </c>
      <c r="I1795" s="7">
        <f t="shared" si="597"/>
        <v>3.5108153078202995</v>
      </c>
      <c r="J1795" s="7">
        <f t="shared" si="597"/>
        <v>2.2088186356073214</v>
      </c>
      <c r="K1795" s="7">
        <f t="shared" si="597"/>
        <v>0.6281198003327787</v>
      </c>
      <c r="L1795" s="7">
        <f t="shared" si="597"/>
        <v>1.218801996672213</v>
      </c>
      <c r="M1795" s="7">
        <f t="shared" si="597"/>
        <v>12.749584026622296</v>
      </c>
      <c r="N1795" s="7">
        <f t="shared" si="597"/>
        <v>0.49084858569051576</v>
      </c>
      <c r="O1795" s="7">
        <f t="shared" si="597"/>
        <v>9.4966722129783694</v>
      </c>
      <c r="P1795" s="7">
        <f t="shared" si="597"/>
        <v>63.498336106489184</v>
      </c>
      <c r="Q1795" s="7">
        <f t="shared" si="597"/>
        <v>100</v>
      </c>
      <c r="R1795"/>
    </row>
    <row r="1796" spans="1:18" ht="14.25" x14ac:dyDescent="0.45">
      <c r="A1796" s="6">
        <v>580</v>
      </c>
      <c r="B1796" s="4"/>
      <c r="C1796" s="4" t="s">
        <v>11</v>
      </c>
      <c r="D1796" s="4" t="s">
        <v>7</v>
      </c>
      <c r="E1796" s="7">
        <f t="shared" ref="E1796:Q1796" si="598">E590/$Q590*100</f>
        <v>21.992267455083013</v>
      </c>
      <c r="F1796" s="7">
        <f t="shared" si="598"/>
        <v>6.9365476461223556</v>
      </c>
      <c r="G1796" s="7">
        <f t="shared" si="598"/>
        <v>13.213554696383897</v>
      </c>
      <c r="H1796" s="7">
        <f t="shared" si="598"/>
        <v>3.7070730043211277</v>
      </c>
      <c r="I1796" s="7">
        <f t="shared" si="598"/>
        <v>15.487832613145327</v>
      </c>
      <c r="J1796" s="7">
        <f t="shared" si="598"/>
        <v>21.582897430065952</v>
      </c>
      <c r="K1796" s="7">
        <f t="shared" si="598"/>
        <v>3.4569024334773713</v>
      </c>
      <c r="L1796" s="7">
        <f t="shared" si="598"/>
        <v>6.6181487377757557</v>
      </c>
      <c r="M1796" s="7">
        <f t="shared" si="598"/>
        <v>7.5960882419831703</v>
      </c>
      <c r="N1796" s="7">
        <f t="shared" si="598"/>
        <v>4.4803274960200135</v>
      </c>
      <c r="O1796" s="7">
        <f t="shared" si="598"/>
        <v>13.509210825562883</v>
      </c>
      <c r="P1796" s="7">
        <f t="shared" si="598"/>
        <v>34.364339322265181</v>
      </c>
      <c r="Q1796" s="7">
        <f t="shared" si="598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8</v>
      </c>
      <c r="E1797" s="7">
        <f t="shared" ref="E1797:Q1797" si="599">E591/$Q591*100</f>
        <v>37.909616620261296</v>
      </c>
      <c r="F1797" s="7">
        <f t="shared" si="599"/>
        <v>11.629899336046263</v>
      </c>
      <c r="G1797" s="7">
        <f t="shared" si="599"/>
        <v>10.194902548725636</v>
      </c>
      <c r="H1797" s="7">
        <f t="shared" si="599"/>
        <v>4.8832726493895908</v>
      </c>
      <c r="I1797" s="7">
        <f t="shared" si="599"/>
        <v>10.580424073677447</v>
      </c>
      <c r="J1797" s="7">
        <f t="shared" si="599"/>
        <v>11.865495823516813</v>
      </c>
      <c r="K1797" s="7">
        <f t="shared" si="599"/>
        <v>3.4054401370743199</v>
      </c>
      <c r="L1797" s="7">
        <f t="shared" si="599"/>
        <v>7.731848361533519</v>
      </c>
      <c r="M1797" s="7">
        <f t="shared" si="599"/>
        <v>9.4452773613193397</v>
      </c>
      <c r="N1797" s="7">
        <f t="shared" si="599"/>
        <v>3.041336474619833</v>
      </c>
      <c r="O1797" s="7">
        <f t="shared" si="599"/>
        <v>16.041979010494753</v>
      </c>
      <c r="P1797" s="7">
        <f t="shared" si="599"/>
        <v>31.334332833583208</v>
      </c>
      <c r="Q1797" s="7">
        <f t="shared" si="599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600">E592/$Q592*100</f>
        <v>30.14332965821389</v>
      </c>
      <c r="F1798" s="7">
        <f t="shared" si="600"/>
        <v>9.415656008820287</v>
      </c>
      <c r="G1798" s="7">
        <f t="shared" si="600"/>
        <v>11.653803748621829</v>
      </c>
      <c r="H1798" s="7">
        <f t="shared" si="600"/>
        <v>4.3109151047409044</v>
      </c>
      <c r="I1798" s="7">
        <f t="shared" si="600"/>
        <v>12.98787210584344</v>
      </c>
      <c r="J1798" s="7">
        <f t="shared" si="600"/>
        <v>16.615214994487321</v>
      </c>
      <c r="K1798" s="7">
        <f t="shared" si="600"/>
        <v>3.4288864388092617</v>
      </c>
      <c r="L1798" s="7">
        <f t="shared" si="600"/>
        <v>7.2767364939360535</v>
      </c>
      <c r="M1798" s="7">
        <f t="shared" si="600"/>
        <v>8.456449834619626</v>
      </c>
      <c r="N1798" s="7">
        <f t="shared" si="600"/>
        <v>3.6824696802646084</v>
      </c>
      <c r="O1798" s="7">
        <f t="shared" si="600"/>
        <v>14.751929437706726</v>
      </c>
      <c r="P1798" s="7">
        <f t="shared" si="600"/>
        <v>32.822491730981255</v>
      </c>
      <c r="Q1798" s="7">
        <f t="shared" si="600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7</v>
      </c>
      <c r="E1799" s="7">
        <f t="shared" ref="E1799:Q1799" si="601">E593/$Q593*100</f>
        <v>7.1927643705259543</v>
      </c>
      <c r="F1799" s="7">
        <f t="shared" si="601"/>
        <v>8.9845256976295591</v>
      </c>
      <c r="G1799" s="7">
        <f t="shared" si="601"/>
        <v>3.7506965579321871</v>
      </c>
      <c r="H1799" s="7">
        <f t="shared" si="601"/>
        <v>0.78443139440181753</v>
      </c>
      <c r="I1799" s="7">
        <f t="shared" si="601"/>
        <v>5.0280766428050923</v>
      </c>
      <c r="J1799" s="7">
        <f t="shared" si="601"/>
        <v>5.7610699129838396</v>
      </c>
      <c r="K1799" s="7">
        <f t="shared" si="601"/>
        <v>1.0159029534056325</v>
      </c>
      <c r="L1799" s="7">
        <f t="shared" si="601"/>
        <v>1.9032105962535899</v>
      </c>
      <c r="M1799" s="7">
        <f t="shared" si="601"/>
        <v>7.7071456127566549</v>
      </c>
      <c r="N1799" s="7">
        <f t="shared" si="601"/>
        <v>1.1402117536113849</v>
      </c>
      <c r="O1799" s="7">
        <f t="shared" si="601"/>
        <v>8.1615157100604385</v>
      </c>
      <c r="P1799" s="7">
        <f t="shared" si="601"/>
        <v>65.403574949633509</v>
      </c>
      <c r="Q1799" s="7">
        <f t="shared" si="601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8</v>
      </c>
      <c r="E1800" s="7">
        <f t="shared" ref="E1800:Q1800" si="602">E594/$Q594*100</f>
        <v>12.065972222222223</v>
      </c>
      <c r="F1800" s="7">
        <f t="shared" si="602"/>
        <v>10.218253968253968</v>
      </c>
      <c r="G1800" s="7">
        <f t="shared" si="602"/>
        <v>3.5383597883597884</v>
      </c>
      <c r="H1800" s="7">
        <f t="shared" si="602"/>
        <v>0.97552910052910047</v>
      </c>
      <c r="I1800" s="7">
        <f t="shared" si="602"/>
        <v>3.6913029100529098</v>
      </c>
      <c r="J1800" s="7">
        <f t="shared" si="602"/>
        <v>2.9720568783068781</v>
      </c>
      <c r="K1800" s="7">
        <f t="shared" si="602"/>
        <v>1.0127314814814814</v>
      </c>
      <c r="L1800" s="7">
        <f t="shared" si="602"/>
        <v>2.2280092592592591</v>
      </c>
      <c r="M1800" s="7">
        <f t="shared" si="602"/>
        <v>11.917162698412699</v>
      </c>
      <c r="N1800" s="7">
        <f t="shared" si="602"/>
        <v>0.81431878306878303</v>
      </c>
      <c r="O1800" s="7">
        <f t="shared" si="602"/>
        <v>10.110780423280422</v>
      </c>
      <c r="P1800" s="7">
        <f t="shared" si="602"/>
        <v>61.342592592592595</v>
      </c>
      <c r="Q1800" s="7">
        <f t="shared" si="602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603">E595/$Q595*100</f>
        <v>9.6776229956651658</v>
      </c>
      <c r="F1801" s="7">
        <f t="shared" si="603"/>
        <v>9.6081814738436933</v>
      </c>
      <c r="G1801" s="7">
        <f t="shared" si="603"/>
        <v>3.6467320398973109</v>
      </c>
      <c r="H1801" s="7">
        <f t="shared" si="603"/>
        <v>0.87959260973864728</v>
      </c>
      <c r="I1801" s="7">
        <f t="shared" si="603"/>
        <v>4.349564412272211</v>
      </c>
      <c r="J1801" s="7">
        <f t="shared" si="603"/>
        <v>4.3474601237321666</v>
      </c>
      <c r="K1801" s="7">
        <f t="shared" si="603"/>
        <v>1.0121627877614578</v>
      </c>
      <c r="L1801" s="7">
        <f t="shared" si="603"/>
        <v>2.0600984807036742</v>
      </c>
      <c r="M1801" s="7">
        <f t="shared" si="603"/>
        <v>9.8564875215689582</v>
      </c>
      <c r="N1801" s="7">
        <f t="shared" si="603"/>
        <v>0.95955557426034255</v>
      </c>
      <c r="O1801" s="7">
        <f t="shared" si="603"/>
        <v>9.1536551491940585</v>
      </c>
      <c r="P1801" s="7">
        <f t="shared" si="603"/>
        <v>63.326459324102522</v>
      </c>
      <c r="Q1801" s="7">
        <f t="shared" si="603"/>
        <v>100</v>
      </c>
      <c r="R1801"/>
    </row>
    <row r="1802" spans="1:18" ht="14.25" x14ac:dyDescent="0.45">
      <c r="A1802" s="6">
        <v>586</v>
      </c>
      <c r="B1802" s="4" t="s">
        <v>50</v>
      </c>
      <c r="C1802" s="4" t="s">
        <v>6</v>
      </c>
      <c r="D1802" s="4" t="s">
        <v>7</v>
      </c>
      <c r="E1802" s="7">
        <f t="shared" ref="E1802:Q1802" si="604">E596/$Q596*100</f>
        <v>0</v>
      </c>
      <c r="F1802" s="7">
        <f t="shared" si="604"/>
        <v>5.8163265306122449</v>
      </c>
      <c r="G1802" s="7">
        <f t="shared" si="604"/>
        <v>9.1836734693877542E-2</v>
      </c>
      <c r="H1802" s="7">
        <f t="shared" si="604"/>
        <v>0</v>
      </c>
      <c r="I1802" s="7">
        <f t="shared" si="604"/>
        <v>0.10204081632653061</v>
      </c>
      <c r="J1802" s="7">
        <f t="shared" si="604"/>
        <v>8.1632653061224497E-2</v>
      </c>
      <c r="K1802" s="7">
        <f t="shared" si="604"/>
        <v>0.12244897959183673</v>
      </c>
      <c r="L1802" s="7">
        <f t="shared" si="604"/>
        <v>7.1428571428571425E-2</v>
      </c>
      <c r="M1802" s="7">
        <f t="shared" si="604"/>
        <v>1.5612244897959184</v>
      </c>
      <c r="N1802" s="7">
        <f t="shared" si="604"/>
        <v>0</v>
      </c>
      <c r="O1802" s="7">
        <f t="shared" si="604"/>
        <v>4.3469387755102042</v>
      </c>
      <c r="P1802" s="7">
        <f t="shared" si="604"/>
        <v>88.959183673469383</v>
      </c>
      <c r="Q1802" s="7">
        <f t="shared" si="604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8</v>
      </c>
      <c r="E1803" s="7">
        <f t="shared" ref="E1803:Q1803" si="605">E597/$Q597*100</f>
        <v>0</v>
      </c>
      <c r="F1803" s="7">
        <f t="shared" si="605"/>
        <v>4.0162358470412309</v>
      </c>
      <c r="G1803" s="7">
        <f t="shared" si="605"/>
        <v>7.4770348216193119E-2</v>
      </c>
      <c r="H1803" s="7">
        <f t="shared" si="605"/>
        <v>0</v>
      </c>
      <c r="I1803" s="7">
        <f t="shared" si="605"/>
        <v>9.6133304849391157E-2</v>
      </c>
      <c r="J1803" s="7">
        <f t="shared" si="605"/>
        <v>5.3407391582995088E-2</v>
      </c>
      <c r="K1803" s="7">
        <f t="shared" si="605"/>
        <v>0</v>
      </c>
      <c r="L1803" s="7">
        <f t="shared" si="605"/>
        <v>6.40888698995941E-2</v>
      </c>
      <c r="M1803" s="7">
        <f t="shared" si="605"/>
        <v>1.3992736594744712</v>
      </c>
      <c r="N1803" s="7">
        <f t="shared" si="605"/>
        <v>0</v>
      </c>
      <c r="O1803" s="7">
        <f t="shared" si="605"/>
        <v>3.0228583635975221</v>
      </c>
      <c r="P1803" s="7">
        <f t="shared" si="605"/>
        <v>92.191839350566113</v>
      </c>
      <c r="Q1803" s="7">
        <f t="shared" si="605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606">E598/$Q598*100</f>
        <v>2.0871380120010434E-2</v>
      </c>
      <c r="F1804" s="7">
        <f t="shared" si="606"/>
        <v>4.909992173232455</v>
      </c>
      <c r="G1804" s="7">
        <f t="shared" si="606"/>
        <v>7.3049830420036516E-2</v>
      </c>
      <c r="H1804" s="7">
        <f t="shared" si="606"/>
        <v>0</v>
      </c>
      <c r="I1804" s="7">
        <f t="shared" si="606"/>
        <v>0.10957474563005479</v>
      </c>
      <c r="J1804" s="7">
        <f t="shared" si="606"/>
        <v>7.826767545003914E-2</v>
      </c>
      <c r="K1804" s="7">
        <f t="shared" si="606"/>
        <v>6.2614140360031309E-2</v>
      </c>
      <c r="L1804" s="7">
        <f t="shared" si="606"/>
        <v>6.2614140360031309E-2</v>
      </c>
      <c r="M1804" s="7">
        <f t="shared" si="606"/>
        <v>1.4923036785807462</v>
      </c>
      <c r="N1804" s="7">
        <f t="shared" si="606"/>
        <v>3.1307070180015655E-2</v>
      </c>
      <c r="O1804" s="7">
        <f t="shared" si="606"/>
        <v>3.6942342812418469</v>
      </c>
      <c r="P1804" s="7">
        <f t="shared" si="606"/>
        <v>90.555700495695277</v>
      </c>
      <c r="Q1804" s="7">
        <f t="shared" si="606"/>
        <v>100</v>
      </c>
      <c r="R1804"/>
    </row>
    <row r="1805" spans="1:18" ht="14.25" x14ac:dyDescent="0.45">
      <c r="A1805" s="6">
        <v>589</v>
      </c>
      <c r="B1805" s="4"/>
      <c r="C1805" s="4" t="s">
        <v>9</v>
      </c>
      <c r="D1805" s="4" t="s">
        <v>7</v>
      </c>
      <c r="E1805" s="7">
        <f t="shared" ref="E1805:Q1805" si="607">E599/$Q599*100</f>
        <v>0.2178649237472767</v>
      </c>
      <c r="F1805" s="7">
        <f t="shared" si="607"/>
        <v>7.5844226579520697</v>
      </c>
      <c r="G1805" s="7">
        <f t="shared" si="607"/>
        <v>0.20424836601307192</v>
      </c>
      <c r="H1805" s="7">
        <f t="shared" si="607"/>
        <v>0</v>
      </c>
      <c r="I1805" s="7">
        <f t="shared" si="607"/>
        <v>0.5582788671023966</v>
      </c>
      <c r="J1805" s="7">
        <f t="shared" si="607"/>
        <v>0.25871459694989107</v>
      </c>
      <c r="K1805" s="7">
        <f t="shared" si="607"/>
        <v>0.14978213507625271</v>
      </c>
      <c r="L1805" s="7">
        <f t="shared" si="607"/>
        <v>0.10893246187363835</v>
      </c>
      <c r="M1805" s="7">
        <f t="shared" si="607"/>
        <v>5.5419389978213509</v>
      </c>
      <c r="N1805" s="7">
        <f t="shared" si="607"/>
        <v>0</v>
      </c>
      <c r="O1805" s="7">
        <f t="shared" si="607"/>
        <v>4.60239651416122</v>
      </c>
      <c r="P1805" s="7">
        <f t="shared" si="607"/>
        <v>83.496732026143789</v>
      </c>
      <c r="Q1805" s="7">
        <f t="shared" si="607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8</v>
      </c>
      <c r="E1806" s="7">
        <f t="shared" ref="E1806:Q1806" si="608">E600/$Q600*100</f>
        <v>0.47083839611178613</v>
      </c>
      <c r="F1806" s="7">
        <f t="shared" si="608"/>
        <v>8.0498177399756976</v>
      </c>
      <c r="G1806" s="7">
        <f t="shared" si="608"/>
        <v>0.19744835965978128</v>
      </c>
      <c r="H1806" s="7">
        <f t="shared" si="608"/>
        <v>0</v>
      </c>
      <c r="I1806" s="7">
        <f t="shared" si="608"/>
        <v>0.31895504252733903</v>
      </c>
      <c r="J1806" s="7">
        <f t="shared" si="608"/>
        <v>0.22782503037667071</v>
      </c>
      <c r="K1806" s="7">
        <f t="shared" si="608"/>
        <v>0.15188335358444716</v>
      </c>
      <c r="L1806" s="7">
        <f t="shared" si="608"/>
        <v>7.5941676792223578E-2</v>
      </c>
      <c r="M1806" s="7">
        <f t="shared" si="608"/>
        <v>10.95078979343864</v>
      </c>
      <c r="N1806" s="7">
        <f t="shared" si="608"/>
        <v>4.556500607533414E-2</v>
      </c>
      <c r="O1806" s="7">
        <f t="shared" si="608"/>
        <v>5.4374240583232076</v>
      </c>
      <c r="P1806" s="7">
        <f t="shared" si="608"/>
        <v>78.766707168894285</v>
      </c>
      <c r="Q1806" s="7">
        <f t="shared" si="608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609">E601/$Q601*100</f>
        <v>0.33747397142241686</v>
      </c>
      <c r="F1807" s="7">
        <f t="shared" si="609"/>
        <v>7.7834422345085086</v>
      </c>
      <c r="G1807" s="7">
        <f t="shared" si="609"/>
        <v>0.19386802613628204</v>
      </c>
      <c r="H1807" s="7">
        <f t="shared" si="609"/>
        <v>0</v>
      </c>
      <c r="I1807" s="7">
        <f t="shared" si="609"/>
        <v>0.44517843038701804</v>
      </c>
      <c r="J1807" s="7">
        <f t="shared" si="609"/>
        <v>0.20822862066489553</v>
      </c>
      <c r="K1807" s="7">
        <f t="shared" si="609"/>
        <v>0.12206505349321461</v>
      </c>
      <c r="L1807" s="7">
        <f t="shared" si="609"/>
        <v>6.462267537876068E-2</v>
      </c>
      <c r="M1807" s="7">
        <f t="shared" si="609"/>
        <v>8.1137359086666194</v>
      </c>
      <c r="N1807" s="7">
        <f t="shared" si="609"/>
        <v>2.1540891792920226E-2</v>
      </c>
      <c r="O1807" s="7">
        <f t="shared" si="609"/>
        <v>5.004667193221799</v>
      </c>
      <c r="P1807" s="7">
        <f t="shared" si="609"/>
        <v>81.259424140159396</v>
      </c>
      <c r="Q1807" s="7">
        <f t="shared" si="609"/>
        <v>100</v>
      </c>
      <c r="R1807"/>
    </row>
    <row r="1808" spans="1:18" ht="14.25" x14ac:dyDescent="0.45">
      <c r="A1808" s="6">
        <v>592</v>
      </c>
      <c r="B1808" s="4"/>
      <c r="C1808" s="4" t="s">
        <v>10</v>
      </c>
      <c r="D1808" s="4" t="s">
        <v>7</v>
      </c>
      <c r="E1808" s="7">
        <f t="shared" ref="E1808:Q1808" si="610">E602/$Q602*100</f>
        <v>3.2366585219023336</v>
      </c>
      <c r="F1808" s="7">
        <f t="shared" si="610"/>
        <v>6.2431389213499067</v>
      </c>
      <c r="G1808" s="7">
        <f t="shared" si="610"/>
        <v>1.6502000779064412</v>
      </c>
      <c r="H1808" s="7">
        <f t="shared" si="610"/>
        <v>4.6035624490952227E-2</v>
      </c>
      <c r="I1808" s="7">
        <f t="shared" si="610"/>
        <v>4.3061014908459931</v>
      </c>
      <c r="J1808" s="7">
        <f t="shared" si="610"/>
        <v>2.6736074223591486</v>
      </c>
      <c r="K1808" s="7">
        <f t="shared" si="610"/>
        <v>0.53118028258791028</v>
      </c>
      <c r="L1808" s="7">
        <f t="shared" si="610"/>
        <v>0.50285066751655516</v>
      </c>
      <c r="M1808" s="7">
        <f t="shared" si="610"/>
        <v>5.6730054180388825</v>
      </c>
      <c r="N1808" s="7">
        <f t="shared" si="610"/>
        <v>0.42494422607032828</v>
      </c>
      <c r="O1808" s="7">
        <f t="shared" si="610"/>
        <v>7.1248981904458368</v>
      </c>
      <c r="P1808" s="7">
        <f t="shared" si="610"/>
        <v>74.726442154467222</v>
      </c>
      <c r="Q1808" s="7">
        <f t="shared" si="610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8</v>
      </c>
      <c r="E1809" s="7">
        <f t="shared" ref="E1809:Q1809" si="611">E603/$Q603*100</f>
        <v>5.8092635961488419</v>
      </c>
      <c r="F1809" s="7">
        <f t="shared" si="611"/>
        <v>6.505334374186833</v>
      </c>
      <c r="G1809" s="7">
        <f t="shared" si="611"/>
        <v>2.5631017434296122</v>
      </c>
      <c r="H1809" s="7">
        <f t="shared" si="611"/>
        <v>6.8306010928961755E-2</v>
      </c>
      <c r="I1809" s="7">
        <f t="shared" si="611"/>
        <v>2.6183970856102001</v>
      </c>
      <c r="J1809" s="7">
        <f t="shared" si="611"/>
        <v>1.0083268279989592</v>
      </c>
      <c r="K1809" s="7">
        <f t="shared" si="611"/>
        <v>0.42609940150923759</v>
      </c>
      <c r="L1809" s="7">
        <f t="shared" si="611"/>
        <v>0.44561540463179811</v>
      </c>
      <c r="M1809" s="7">
        <f t="shared" si="611"/>
        <v>7.8064012490242005</v>
      </c>
      <c r="N1809" s="7">
        <f t="shared" si="611"/>
        <v>0.33827738745771535</v>
      </c>
      <c r="O1809" s="7">
        <f t="shared" si="611"/>
        <v>8.4439240176945098</v>
      </c>
      <c r="P1809" s="7">
        <f t="shared" si="611"/>
        <v>72.999609679937549</v>
      </c>
      <c r="Q1809" s="7">
        <f t="shared" si="611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612">E604/$Q604*100</f>
        <v>4.5832202930005428</v>
      </c>
      <c r="F1810" s="7">
        <f t="shared" si="612"/>
        <v>6.3788659793814428</v>
      </c>
      <c r="G1810" s="7">
        <f t="shared" si="612"/>
        <v>2.1313754747693978</v>
      </c>
      <c r="H1810" s="7">
        <f t="shared" si="612"/>
        <v>5.934617471513836E-2</v>
      </c>
      <c r="I1810" s="7">
        <f t="shared" si="612"/>
        <v>3.4183396635919698</v>
      </c>
      <c r="J1810" s="7">
        <f t="shared" si="612"/>
        <v>1.8007325013564841</v>
      </c>
      <c r="K1810" s="7">
        <f t="shared" si="612"/>
        <v>0.48494302767227349</v>
      </c>
      <c r="L1810" s="7">
        <f t="shared" si="612"/>
        <v>0.47307379272924577</v>
      </c>
      <c r="M1810" s="7">
        <f t="shared" si="612"/>
        <v>6.7824199674443832</v>
      </c>
      <c r="N1810" s="7">
        <f t="shared" si="612"/>
        <v>0.36964188822571897</v>
      </c>
      <c r="O1810" s="7">
        <f t="shared" si="612"/>
        <v>7.8116521975040696</v>
      </c>
      <c r="P1810" s="7">
        <f t="shared" si="612"/>
        <v>73.838510580575146</v>
      </c>
      <c r="Q1810" s="7">
        <f t="shared" si="612"/>
        <v>100</v>
      </c>
      <c r="R1810"/>
    </row>
    <row r="1811" spans="1:18" ht="14.25" x14ac:dyDescent="0.45">
      <c r="A1811" s="6">
        <v>595</v>
      </c>
      <c r="B1811" s="4"/>
      <c r="C1811" s="4" t="s">
        <v>11</v>
      </c>
      <c r="D1811" s="4" t="s">
        <v>7</v>
      </c>
      <c r="E1811" s="7">
        <f t="shared" ref="E1811:Q1811" si="613">E605/$Q605*100</f>
        <v>19.268623790938403</v>
      </c>
      <c r="F1811" s="7">
        <f t="shared" si="613"/>
        <v>6.0410656711352448</v>
      </c>
      <c r="G1811" s="7">
        <f t="shared" si="613"/>
        <v>11.530629560495504</v>
      </c>
      <c r="H1811" s="7">
        <f t="shared" si="613"/>
        <v>4.3780756830137451</v>
      </c>
      <c r="I1811" s="7">
        <f t="shared" si="613"/>
        <v>17.079585949431529</v>
      </c>
      <c r="J1811" s="7">
        <f t="shared" si="613"/>
        <v>19.794671644323774</v>
      </c>
      <c r="K1811" s="7">
        <f t="shared" si="613"/>
        <v>3.5635499745460715</v>
      </c>
      <c r="L1811" s="7">
        <f t="shared" si="613"/>
        <v>4.1150517563210585</v>
      </c>
      <c r="M1811" s="7">
        <f t="shared" si="613"/>
        <v>5.2095706770744954</v>
      </c>
      <c r="N1811" s="7">
        <f t="shared" si="613"/>
        <v>4.7938231800441207</v>
      </c>
      <c r="O1811" s="7">
        <f t="shared" si="613"/>
        <v>14.305107754963517</v>
      </c>
      <c r="P1811" s="7">
        <f t="shared" si="613"/>
        <v>36.780926522993383</v>
      </c>
      <c r="Q1811" s="7">
        <f t="shared" si="613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8</v>
      </c>
      <c r="E1812" s="7">
        <f t="shared" ref="E1812:Q1812" si="614">E606/$Q606*100</f>
        <v>33.597497393117834</v>
      </c>
      <c r="F1812" s="7">
        <f t="shared" si="614"/>
        <v>8.5019117135905464</v>
      </c>
      <c r="G1812" s="7">
        <f t="shared" si="614"/>
        <v>8.988529718456725</v>
      </c>
      <c r="H1812" s="7">
        <f t="shared" si="614"/>
        <v>6.1730969760166845</v>
      </c>
      <c r="I1812" s="7">
        <f t="shared" si="614"/>
        <v>11.53979840111227</v>
      </c>
      <c r="J1812" s="7">
        <f t="shared" si="614"/>
        <v>11.359054570733402</v>
      </c>
      <c r="K1812" s="7">
        <f t="shared" si="614"/>
        <v>2.6277372262773722</v>
      </c>
      <c r="L1812" s="7">
        <f t="shared" si="614"/>
        <v>3.8720889815780328</v>
      </c>
      <c r="M1812" s="7">
        <f t="shared" si="614"/>
        <v>8.668752172401808</v>
      </c>
      <c r="N1812" s="7">
        <f t="shared" si="614"/>
        <v>3.4341327771984704</v>
      </c>
      <c r="O1812" s="7">
        <f t="shared" si="614"/>
        <v>17.705943691345151</v>
      </c>
      <c r="P1812" s="7">
        <f t="shared" si="614"/>
        <v>34.396941258255126</v>
      </c>
      <c r="Q1812" s="7">
        <f t="shared" si="614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615">E607/$Q607*100</f>
        <v>27.151153904936574</v>
      </c>
      <c r="F1813" s="7">
        <f t="shared" si="615"/>
        <v>7.3895766467981048</v>
      </c>
      <c r="G1813" s="7">
        <f t="shared" si="615"/>
        <v>10.136787406388507</v>
      </c>
      <c r="H1813" s="7">
        <f t="shared" si="615"/>
        <v>5.333944673697081</v>
      </c>
      <c r="I1813" s="7">
        <f t="shared" si="615"/>
        <v>14.045544857099191</v>
      </c>
      <c r="J1813" s="7">
        <f t="shared" si="615"/>
        <v>15.145957511844719</v>
      </c>
      <c r="K1813" s="7">
        <f t="shared" si="615"/>
        <v>3.0643435732844262</v>
      </c>
      <c r="L1813" s="7">
        <f t="shared" si="615"/>
        <v>3.9775332416322784</v>
      </c>
      <c r="M1813" s="7">
        <f t="shared" si="615"/>
        <v>7.1144734831117216</v>
      </c>
      <c r="N1813" s="7">
        <f t="shared" si="615"/>
        <v>4.0577716643741404</v>
      </c>
      <c r="O1813" s="7">
        <f t="shared" si="615"/>
        <v>16.169952621121812</v>
      </c>
      <c r="P1813" s="7">
        <f t="shared" si="615"/>
        <v>35.469203729176222</v>
      </c>
      <c r="Q1813" s="7">
        <f t="shared" si="615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7</v>
      </c>
      <c r="E1814" s="7">
        <f t="shared" ref="E1814:Q1814" si="616">E608/$Q608*100</f>
        <v>5.6041418876373053</v>
      </c>
      <c r="F1814" s="7">
        <f t="shared" si="616"/>
        <v>6.291541313929895</v>
      </c>
      <c r="G1814" s="7">
        <f t="shared" si="616"/>
        <v>3.2410970405093402</v>
      </c>
      <c r="H1814" s="7">
        <f t="shared" si="616"/>
        <v>0.92177989225494994</v>
      </c>
      <c r="I1814" s="7">
        <f t="shared" si="616"/>
        <v>5.7300776603931993</v>
      </c>
      <c r="J1814" s="7">
        <f t="shared" si="616"/>
        <v>5.4467221716924374</v>
      </c>
      <c r="K1814" s="7">
        <f t="shared" si="616"/>
        <v>1.0319736934163575</v>
      </c>
      <c r="L1814" s="7">
        <f t="shared" si="616"/>
        <v>1.1264255229832785</v>
      </c>
      <c r="M1814" s="7">
        <f t="shared" si="616"/>
        <v>4.869516546561254</v>
      </c>
      <c r="N1814" s="7">
        <f t="shared" si="616"/>
        <v>1.1981389491359407</v>
      </c>
      <c r="O1814" s="7">
        <f t="shared" si="616"/>
        <v>7.7975232631358011</v>
      </c>
      <c r="P1814" s="7">
        <f t="shared" si="616"/>
        <v>70.473308612607568</v>
      </c>
      <c r="Q1814" s="7">
        <f t="shared" si="616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8</v>
      </c>
      <c r="E1815" s="7">
        <f t="shared" ref="E1815:Q1815" si="617">E609/$Q609*100</f>
        <v>10.896617218456299</v>
      </c>
      <c r="F1815" s="7">
        <f t="shared" si="617"/>
        <v>6.7426400759734095</v>
      </c>
      <c r="G1815" s="7">
        <f t="shared" si="617"/>
        <v>3.4384517143137829</v>
      </c>
      <c r="H1815" s="7">
        <f t="shared" si="617"/>
        <v>1.4785342371549268</v>
      </c>
      <c r="I1815" s="7">
        <f t="shared" si="617"/>
        <v>4.0884828241150073</v>
      </c>
      <c r="J1815" s="7">
        <f t="shared" si="617"/>
        <v>3.2190457477813803</v>
      </c>
      <c r="K1815" s="7">
        <f t="shared" si="617"/>
        <v>0.85142613878246065</v>
      </c>
      <c r="L1815" s="7">
        <f t="shared" si="617"/>
        <v>1.1379637816419426</v>
      </c>
      <c r="M1815" s="7">
        <f t="shared" si="617"/>
        <v>7.369748174345875</v>
      </c>
      <c r="N1815" s="7">
        <f t="shared" si="617"/>
        <v>0.98077741755902681</v>
      </c>
      <c r="O1815" s="7">
        <f t="shared" si="617"/>
        <v>9.473753151914071</v>
      </c>
      <c r="P1815" s="7">
        <f t="shared" si="617"/>
        <v>67.472246782591611</v>
      </c>
      <c r="Q1815" s="7">
        <f t="shared" si="617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618">E610/$Q610*100</f>
        <v>8.3405925186694976</v>
      </c>
      <c r="F1816" s="7">
        <f t="shared" si="618"/>
        <v>6.5298838812256328</v>
      </c>
      <c r="G1816" s="7">
        <f t="shared" si="618"/>
        <v>3.3448634568381528</v>
      </c>
      <c r="H1816" s="7">
        <f t="shared" si="618"/>
        <v>1.2110858331712351</v>
      </c>
      <c r="I1816" s="7">
        <f t="shared" si="618"/>
        <v>4.8849383885454278</v>
      </c>
      <c r="J1816" s="7">
        <f t="shared" si="618"/>
        <v>4.2912356965857867</v>
      </c>
      <c r="K1816" s="7">
        <f t="shared" si="618"/>
        <v>0.94129785776507302</v>
      </c>
      <c r="L1816" s="7">
        <f t="shared" si="618"/>
        <v>1.1349701034328192</v>
      </c>
      <c r="M1816" s="7">
        <f t="shared" si="618"/>
        <v>6.157762535837823</v>
      </c>
      <c r="N1816" s="7">
        <f t="shared" si="618"/>
        <v>1.0926835869114775</v>
      </c>
      <c r="O1816" s="7">
        <f t="shared" si="618"/>
        <v>8.662815774562123</v>
      </c>
      <c r="P1816" s="7">
        <f t="shared" si="618"/>
        <v>68.929559120778748</v>
      </c>
      <c r="Q1816" s="7">
        <f t="shared" si="618"/>
        <v>100</v>
      </c>
      <c r="R1816"/>
    </row>
    <row r="1817" spans="1:18" ht="14.25" x14ac:dyDescent="0.45">
      <c r="A1817" s="6">
        <v>601</v>
      </c>
      <c r="B1817" s="4" t="s">
        <v>51</v>
      </c>
      <c r="C1817" s="4" t="s">
        <v>6</v>
      </c>
      <c r="D1817" s="4" t="s">
        <v>7</v>
      </c>
      <c r="E1817" s="7">
        <f t="shared" ref="E1817:Q1817" si="619">E611/$Q611*100</f>
        <v>0</v>
      </c>
      <c r="F1817" s="7">
        <f t="shared" si="619"/>
        <v>6.7096774193548381</v>
      </c>
      <c r="G1817" s="7">
        <f t="shared" si="619"/>
        <v>0</v>
      </c>
      <c r="H1817" s="7">
        <f t="shared" si="619"/>
        <v>0</v>
      </c>
      <c r="I1817" s="7">
        <f t="shared" si="619"/>
        <v>0</v>
      </c>
      <c r="J1817" s="7">
        <f t="shared" si="619"/>
        <v>0.38709677419354838</v>
      </c>
      <c r="K1817" s="7">
        <f t="shared" si="619"/>
        <v>0</v>
      </c>
      <c r="L1817" s="7">
        <f t="shared" si="619"/>
        <v>0</v>
      </c>
      <c r="M1817" s="7">
        <f t="shared" si="619"/>
        <v>1.6774193548387095</v>
      </c>
      <c r="N1817" s="7">
        <f t="shared" si="619"/>
        <v>0</v>
      </c>
      <c r="O1817" s="7">
        <f t="shared" si="619"/>
        <v>3.741935483870968</v>
      </c>
      <c r="P1817" s="7">
        <f t="shared" si="619"/>
        <v>87.483870967741936</v>
      </c>
      <c r="Q1817" s="7">
        <f t="shared" si="619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8</v>
      </c>
      <c r="E1818" s="7">
        <f t="shared" ref="E1818:Q1818" si="620">E612/$Q612*100</f>
        <v>0</v>
      </c>
      <c r="F1818" s="7">
        <f t="shared" si="620"/>
        <v>5.2631578947368416</v>
      </c>
      <c r="G1818" s="7">
        <f t="shared" si="620"/>
        <v>0.37593984962406013</v>
      </c>
      <c r="H1818" s="7">
        <f t="shared" si="620"/>
        <v>0</v>
      </c>
      <c r="I1818" s="7">
        <f t="shared" si="620"/>
        <v>0</v>
      </c>
      <c r="J1818" s="7">
        <f t="shared" si="620"/>
        <v>0</v>
      </c>
      <c r="K1818" s="7">
        <f t="shared" si="620"/>
        <v>0</v>
      </c>
      <c r="L1818" s="7">
        <f t="shared" si="620"/>
        <v>0</v>
      </c>
      <c r="M1818" s="7">
        <f t="shared" si="620"/>
        <v>2.2556390977443606</v>
      </c>
      <c r="N1818" s="7">
        <f t="shared" si="620"/>
        <v>0</v>
      </c>
      <c r="O1818" s="7">
        <f t="shared" si="620"/>
        <v>3.7593984962406015</v>
      </c>
      <c r="P1818" s="7">
        <f t="shared" si="620"/>
        <v>89.598997493734331</v>
      </c>
      <c r="Q1818" s="7">
        <f t="shared" si="620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21">E613/$Q613*100</f>
        <v>0</v>
      </c>
      <c r="F1819" s="7">
        <f t="shared" si="621"/>
        <v>6.1068702290076331</v>
      </c>
      <c r="G1819" s="7">
        <f t="shared" si="621"/>
        <v>0.19083969465648853</v>
      </c>
      <c r="H1819" s="7">
        <f t="shared" si="621"/>
        <v>0</v>
      </c>
      <c r="I1819" s="7">
        <f t="shared" si="621"/>
        <v>0</v>
      </c>
      <c r="J1819" s="7">
        <f t="shared" si="621"/>
        <v>0.19083969465648853</v>
      </c>
      <c r="K1819" s="7">
        <f t="shared" si="621"/>
        <v>0</v>
      </c>
      <c r="L1819" s="7">
        <f t="shared" si="621"/>
        <v>0</v>
      </c>
      <c r="M1819" s="7">
        <f t="shared" si="621"/>
        <v>2.3536895674300253</v>
      </c>
      <c r="N1819" s="7">
        <f t="shared" si="621"/>
        <v>0</v>
      </c>
      <c r="O1819" s="7">
        <f t="shared" si="621"/>
        <v>4.0712468193384224</v>
      </c>
      <c r="P1819" s="7">
        <f t="shared" si="621"/>
        <v>88.613231552162858</v>
      </c>
      <c r="Q1819" s="7">
        <f t="shared" si="621"/>
        <v>100</v>
      </c>
      <c r="R1819"/>
    </row>
    <row r="1820" spans="1:18" ht="14.25" x14ac:dyDescent="0.45">
      <c r="A1820" s="6">
        <v>604</v>
      </c>
      <c r="B1820" s="4"/>
      <c r="C1820" s="4" t="s">
        <v>9</v>
      </c>
      <c r="D1820" s="4" t="s">
        <v>7</v>
      </c>
      <c r="E1820" s="7">
        <f t="shared" ref="E1820:Q1820" si="622">E614/$Q614*100</f>
        <v>0</v>
      </c>
      <c r="F1820" s="7">
        <f t="shared" si="622"/>
        <v>8.9005235602094235</v>
      </c>
      <c r="G1820" s="7">
        <f t="shared" si="622"/>
        <v>0</v>
      </c>
      <c r="H1820" s="7">
        <f t="shared" si="622"/>
        <v>0</v>
      </c>
      <c r="I1820" s="7">
        <f t="shared" si="622"/>
        <v>1.0471204188481675</v>
      </c>
      <c r="J1820" s="7">
        <f t="shared" si="622"/>
        <v>0</v>
      </c>
      <c r="K1820" s="7">
        <f t="shared" si="622"/>
        <v>0</v>
      </c>
      <c r="L1820" s="7">
        <f t="shared" si="622"/>
        <v>0</v>
      </c>
      <c r="M1820" s="7">
        <f t="shared" si="622"/>
        <v>7.8534031413612562</v>
      </c>
      <c r="N1820" s="7">
        <f t="shared" si="622"/>
        <v>0</v>
      </c>
      <c r="O1820" s="7">
        <f t="shared" si="622"/>
        <v>4.9738219895287958</v>
      </c>
      <c r="P1820" s="7">
        <f t="shared" si="622"/>
        <v>80.104712041884824</v>
      </c>
      <c r="Q1820" s="7">
        <f t="shared" si="622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8</v>
      </c>
      <c r="E1821" s="7">
        <f t="shared" ref="E1821:Q1821" si="623">E615/$Q615*100</f>
        <v>1.0204081632653061</v>
      </c>
      <c r="F1821" s="7">
        <f t="shared" si="623"/>
        <v>12.5</v>
      </c>
      <c r="G1821" s="7">
        <f t="shared" si="623"/>
        <v>0.76530612244897955</v>
      </c>
      <c r="H1821" s="7">
        <f t="shared" si="623"/>
        <v>1.2755102040816326</v>
      </c>
      <c r="I1821" s="7">
        <f t="shared" si="623"/>
        <v>2.295918367346939</v>
      </c>
      <c r="J1821" s="7">
        <f t="shared" si="623"/>
        <v>1.7857142857142856</v>
      </c>
      <c r="K1821" s="7">
        <f t="shared" si="623"/>
        <v>1.2755102040816326</v>
      </c>
      <c r="L1821" s="7">
        <f t="shared" si="623"/>
        <v>1.7857142857142856</v>
      </c>
      <c r="M1821" s="7">
        <f t="shared" si="623"/>
        <v>12.5</v>
      </c>
      <c r="N1821" s="7">
        <f t="shared" si="623"/>
        <v>1.2755102040816326</v>
      </c>
      <c r="O1821" s="7">
        <f t="shared" si="623"/>
        <v>4.591836734693878</v>
      </c>
      <c r="P1821" s="7">
        <f t="shared" si="623"/>
        <v>73.469387755102048</v>
      </c>
      <c r="Q1821" s="7">
        <f t="shared" si="623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24">E616/$Q616*100</f>
        <v>0.51880674448767827</v>
      </c>
      <c r="F1822" s="7">
        <f t="shared" si="624"/>
        <v>11.024643320363165</v>
      </c>
      <c r="G1822" s="7">
        <f t="shared" si="624"/>
        <v>0.51880674448767827</v>
      </c>
      <c r="H1822" s="7">
        <f t="shared" si="624"/>
        <v>0.64850843060959795</v>
      </c>
      <c r="I1822" s="7">
        <f t="shared" si="624"/>
        <v>1.4267185473411155</v>
      </c>
      <c r="J1822" s="7">
        <f t="shared" si="624"/>
        <v>1.0376134889753565</v>
      </c>
      <c r="K1822" s="7">
        <f t="shared" si="624"/>
        <v>0.38910505836575876</v>
      </c>
      <c r="L1822" s="7">
        <f t="shared" si="624"/>
        <v>0.9079118028534372</v>
      </c>
      <c r="M1822" s="7">
        <f t="shared" si="624"/>
        <v>10.765239948119326</v>
      </c>
      <c r="N1822" s="7">
        <f t="shared" si="624"/>
        <v>0.64850843060959795</v>
      </c>
      <c r="O1822" s="7">
        <f t="shared" si="624"/>
        <v>5.5771725032425428</v>
      </c>
      <c r="P1822" s="7">
        <f t="shared" si="624"/>
        <v>77.042801556420244</v>
      </c>
      <c r="Q1822" s="7">
        <f t="shared" si="624"/>
        <v>100</v>
      </c>
      <c r="R1822"/>
    </row>
    <row r="1823" spans="1:18" ht="14.25" x14ac:dyDescent="0.45">
      <c r="A1823" s="6">
        <v>607</v>
      </c>
      <c r="B1823" s="4"/>
      <c r="C1823" s="4" t="s">
        <v>10</v>
      </c>
      <c r="D1823" s="4" t="s">
        <v>7</v>
      </c>
      <c r="E1823" s="7">
        <f t="shared" ref="E1823:Q1823" si="625">E617/$Q617*100</f>
        <v>6.8835454974068826</v>
      </c>
      <c r="F1823" s="7">
        <f t="shared" si="625"/>
        <v>7.6379066478076378</v>
      </c>
      <c r="G1823" s="7">
        <f t="shared" si="625"/>
        <v>1.8387553041018387</v>
      </c>
      <c r="H1823" s="7">
        <f t="shared" si="625"/>
        <v>0</v>
      </c>
      <c r="I1823" s="7">
        <f t="shared" si="625"/>
        <v>3.3946251768033946</v>
      </c>
      <c r="J1823" s="7">
        <f t="shared" si="625"/>
        <v>3.8661008958038661</v>
      </c>
      <c r="K1823" s="7">
        <f t="shared" si="625"/>
        <v>0.84865629420084865</v>
      </c>
      <c r="L1823" s="7">
        <f t="shared" si="625"/>
        <v>1.0843941537010844</v>
      </c>
      <c r="M1823" s="7">
        <f t="shared" si="625"/>
        <v>10.136727958510136</v>
      </c>
      <c r="N1823" s="7">
        <f t="shared" si="625"/>
        <v>1.0372465818010372</v>
      </c>
      <c r="O1823" s="7">
        <f t="shared" si="625"/>
        <v>8.7694483734087694</v>
      </c>
      <c r="P1823" s="7">
        <f t="shared" si="625"/>
        <v>67.043847241867041</v>
      </c>
      <c r="Q1823" s="7">
        <f t="shared" si="625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8</v>
      </c>
      <c r="E1824" s="7">
        <f t="shared" ref="E1824:Q1824" si="626">E618/$Q618*100</f>
        <v>9.8116513359614554</v>
      </c>
      <c r="F1824" s="7">
        <f t="shared" si="626"/>
        <v>11.476127901883487</v>
      </c>
      <c r="G1824" s="7">
        <f t="shared" si="626"/>
        <v>3.3289531318440648</v>
      </c>
      <c r="H1824" s="7">
        <f t="shared" si="626"/>
        <v>0</v>
      </c>
      <c r="I1824" s="7">
        <f t="shared" si="626"/>
        <v>2.5405168637757334</v>
      </c>
      <c r="J1824" s="7">
        <f t="shared" si="626"/>
        <v>1.7082785808147174</v>
      </c>
      <c r="K1824" s="7">
        <f t="shared" si="626"/>
        <v>0.96364432763907137</v>
      </c>
      <c r="L1824" s="7">
        <f t="shared" si="626"/>
        <v>0.96364432763907137</v>
      </c>
      <c r="M1824" s="7">
        <f t="shared" si="626"/>
        <v>13.315812527376259</v>
      </c>
      <c r="N1824" s="7">
        <f t="shared" si="626"/>
        <v>0.39421813403416556</v>
      </c>
      <c r="O1824" s="7">
        <f t="shared" si="626"/>
        <v>10.468681559351731</v>
      </c>
      <c r="P1824" s="7">
        <f t="shared" si="626"/>
        <v>61.541830924222516</v>
      </c>
      <c r="Q1824" s="7">
        <f t="shared" si="626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27">E619/$Q619*100</f>
        <v>8.4260731319554854</v>
      </c>
      <c r="F1825" s="7">
        <f t="shared" si="627"/>
        <v>9.5616625028389723</v>
      </c>
      <c r="G1825" s="7">
        <f t="shared" si="627"/>
        <v>2.6799909152850332</v>
      </c>
      <c r="H1825" s="7">
        <f t="shared" si="627"/>
        <v>0.11355893708834887</v>
      </c>
      <c r="I1825" s="7">
        <f t="shared" si="627"/>
        <v>3.1115148762207587</v>
      </c>
      <c r="J1825" s="7">
        <f t="shared" si="627"/>
        <v>2.7254144901203725</v>
      </c>
      <c r="K1825" s="7">
        <f t="shared" si="627"/>
        <v>0.8630479218714513</v>
      </c>
      <c r="L1825" s="7">
        <f t="shared" si="627"/>
        <v>1.0447422212128095</v>
      </c>
      <c r="M1825" s="7">
        <f t="shared" si="627"/>
        <v>11.946400181694299</v>
      </c>
      <c r="N1825" s="7">
        <f t="shared" si="627"/>
        <v>0.72677719736543267</v>
      </c>
      <c r="O1825" s="7">
        <f t="shared" si="627"/>
        <v>9.6525096525096519</v>
      </c>
      <c r="P1825" s="7">
        <f t="shared" si="627"/>
        <v>64.115375880081757</v>
      </c>
      <c r="Q1825" s="7">
        <f t="shared" si="627"/>
        <v>100</v>
      </c>
      <c r="R1825"/>
    </row>
    <row r="1826" spans="1:18" ht="14.25" x14ac:dyDescent="0.45">
      <c r="A1826" s="6">
        <v>610</v>
      </c>
      <c r="B1826" s="4"/>
      <c r="C1826" s="4" t="s">
        <v>11</v>
      </c>
      <c r="D1826" s="4" t="s">
        <v>7</v>
      </c>
      <c r="E1826" s="7">
        <f t="shared" ref="E1826:Q1826" si="628">E620/$Q620*100</f>
        <v>22.522522522522522</v>
      </c>
      <c r="F1826" s="7">
        <f t="shared" si="628"/>
        <v>6.8796068796068797</v>
      </c>
      <c r="G1826" s="7">
        <f t="shared" si="628"/>
        <v>13.677313677313677</v>
      </c>
      <c r="H1826" s="7">
        <f t="shared" si="628"/>
        <v>2.5389025389025388</v>
      </c>
      <c r="I1826" s="7">
        <f t="shared" si="628"/>
        <v>16.052416052416053</v>
      </c>
      <c r="J1826" s="7">
        <f t="shared" si="628"/>
        <v>19.901719901719904</v>
      </c>
      <c r="K1826" s="7">
        <f t="shared" si="628"/>
        <v>3.4398034398034398</v>
      </c>
      <c r="L1826" s="7">
        <f t="shared" si="628"/>
        <v>7.2891072891072897</v>
      </c>
      <c r="M1826" s="7">
        <f t="shared" si="628"/>
        <v>7.1253071253071258</v>
      </c>
      <c r="N1826" s="7">
        <f t="shared" si="628"/>
        <v>5.4873054873054876</v>
      </c>
      <c r="O1826" s="7">
        <f t="shared" si="628"/>
        <v>12.121212121212121</v>
      </c>
      <c r="P1826" s="7">
        <f t="shared" si="628"/>
        <v>37.674037674037677</v>
      </c>
      <c r="Q1826" s="7">
        <f t="shared" si="628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8</v>
      </c>
      <c r="E1827" s="7">
        <f t="shared" ref="E1827:Q1827" si="629">E621/$Q621*100</f>
        <v>34.359400998336106</v>
      </c>
      <c r="F1827" s="7">
        <f t="shared" si="629"/>
        <v>11.231281198003327</v>
      </c>
      <c r="G1827" s="7">
        <f t="shared" si="629"/>
        <v>10.149750415973378</v>
      </c>
      <c r="H1827" s="7">
        <f t="shared" si="629"/>
        <v>2.5790349417637271</v>
      </c>
      <c r="I1827" s="7">
        <f t="shared" si="629"/>
        <v>9.484193011647255</v>
      </c>
      <c r="J1827" s="7">
        <f t="shared" si="629"/>
        <v>12.146422628951747</v>
      </c>
      <c r="K1827" s="7">
        <f t="shared" si="629"/>
        <v>3.24459234608985</v>
      </c>
      <c r="L1827" s="7">
        <f t="shared" si="629"/>
        <v>6.5723793677204654</v>
      </c>
      <c r="M1827" s="7">
        <f t="shared" si="629"/>
        <v>9.0682196339434284</v>
      </c>
      <c r="N1827" s="7">
        <f t="shared" si="629"/>
        <v>2.9950083194675541</v>
      </c>
      <c r="O1827" s="7">
        <f t="shared" si="629"/>
        <v>13.227953410981696</v>
      </c>
      <c r="P1827" s="7">
        <f t="shared" si="629"/>
        <v>35.607321131447591</v>
      </c>
      <c r="Q1827" s="7">
        <f t="shared" si="629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30">E622/$Q622*100</f>
        <v>28.471074380165291</v>
      </c>
      <c r="F1828" s="7">
        <f t="shared" si="630"/>
        <v>9.0082644628099171</v>
      </c>
      <c r="G1828" s="7">
        <f t="shared" si="630"/>
        <v>11.942148760330578</v>
      </c>
      <c r="H1828" s="7">
        <f t="shared" si="630"/>
        <v>2.2727272727272729</v>
      </c>
      <c r="I1828" s="7">
        <f t="shared" si="630"/>
        <v>12.479338842975206</v>
      </c>
      <c r="J1828" s="7">
        <f t="shared" si="630"/>
        <v>15.909090909090908</v>
      </c>
      <c r="K1828" s="7">
        <f t="shared" si="630"/>
        <v>3.2644628099173554</v>
      </c>
      <c r="L1828" s="7">
        <f t="shared" si="630"/>
        <v>6.9834710743801658</v>
      </c>
      <c r="M1828" s="7">
        <f t="shared" si="630"/>
        <v>8.0578512396694215</v>
      </c>
      <c r="N1828" s="7">
        <f t="shared" si="630"/>
        <v>4.2561983471074383</v>
      </c>
      <c r="O1828" s="7">
        <f t="shared" si="630"/>
        <v>12.685950413223141</v>
      </c>
      <c r="P1828" s="7">
        <f t="shared" si="630"/>
        <v>36.735537190082646</v>
      </c>
      <c r="Q1828" s="7">
        <f t="shared" si="630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7</v>
      </c>
      <c r="E1829" s="7">
        <f t="shared" ref="E1829:Q1829" si="631">E623/$Q623*100</f>
        <v>9.467587435954556</v>
      </c>
      <c r="F1829" s="7">
        <f t="shared" si="631"/>
        <v>7.5295165961238588</v>
      </c>
      <c r="G1829" s="7">
        <f t="shared" si="631"/>
        <v>4.611271998217866</v>
      </c>
      <c r="H1829" s="7">
        <f t="shared" si="631"/>
        <v>0.60147026063711295</v>
      </c>
      <c r="I1829" s="7">
        <f t="shared" si="631"/>
        <v>6.0369792826910222</v>
      </c>
      <c r="J1829" s="7">
        <f t="shared" si="631"/>
        <v>7.4404098908442862</v>
      </c>
      <c r="K1829" s="7">
        <f t="shared" si="631"/>
        <v>1.3143239028736913</v>
      </c>
      <c r="L1829" s="7">
        <f t="shared" si="631"/>
        <v>2.494987747828024</v>
      </c>
      <c r="M1829" s="7">
        <f t="shared" si="631"/>
        <v>7.9082200935620408</v>
      </c>
      <c r="N1829" s="7">
        <f t="shared" si="631"/>
        <v>1.915794163510804</v>
      </c>
      <c r="O1829" s="7">
        <f t="shared" si="631"/>
        <v>8.554243706838939</v>
      </c>
      <c r="P1829" s="7">
        <f t="shared" si="631"/>
        <v>63.733570951214077</v>
      </c>
      <c r="Q1829" s="7">
        <f t="shared" si="631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8</v>
      </c>
      <c r="E1830" s="7">
        <f t="shared" ref="E1830:Q1830" si="632">E624/$Q624*100</f>
        <v>13.735558408215661</v>
      </c>
      <c r="F1830" s="7">
        <f t="shared" si="632"/>
        <v>10.355156183140778</v>
      </c>
      <c r="G1830" s="7">
        <f t="shared" si="632"/>
        <v>4.3645699614890887</v>
      </c>
      <c r="H1830" s="7">
        <f t="shared" si="632"/>
        <v>0.68463842533162178</v>
      </c>
      <c r="I1830" s="7">
        <f t="shared" si="632"/>
        <v>3.8510911424903727</v>
      </c>
      <c r="J1830" s="7">
        <f t="shared" si="632"/>
        <v>3.9580658964484381</v>
      </c>
      <c r="K1830" s="7">
        <f t="shared" si="632"/>
        <v>1.3050919982884039</v>
      </c>
      <c r="L1830" s="7">
        <f t="shared" si="632"/>
        <v>2.2892597347026102</v>
      </c>
      <c r="M1830" s="7">
        <f t="shared" si="632"/>
        <v>10.526315789473683</v>
      </c>
      <c r="N1830" s="7">
        <f t="shared" si="632"/>
        <v>1.1339323919554984</v>
      </c>
      <c r="O1830" s="7">
        <f t="shared" si="632"/>
        <v>9.7347026101839962</v>
      </c>
      <c r="P1830" s="7">
        <f t="shared" si="632"/>
        <v>60.590500641848521</v>
      </c>
      <c r="Q1830" s="7">
        <f t="shared" si="632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33">E625/$Q625*100</f>
        <v>11.637554585152838</v>
      </c>
      <c r="F1831" s="7">
        <f t="shared" si="633"/>
        <v>8.9956331877729259</v>
      </c>
      <c r="G1831" s="7">
        <f t="shared" si="633"/>
        <v>4.4978165938864629</v>
      </c>
      <c r="H1831" s="7">
        <f t="shared" si="633"/>
        <v>0.73144104803493448</v>
      </c>
      <c r="I1831" s="7">
        <f t="shared" si="633"/>
        <v>4.9235807860262009</v>
      </c>
      <c r="J1831" s="7">
        <f t="shared" si="633"/>
        <v>5.64410480349345</v>
      </c>
      <c r="K1831" s="7">
        <f t="shared" si="633"/>
        <v>1.3100436681222707</v>
      </c>
      <c r="L1831" s="7">
        <f t="shared" si="633"/>
        <v>2.4563318777292573</v>
      </c>
      <c r="M1831" s="7">
        <f t="shared" si="633"/>
        <v>9.1921397379912655</v>
      </c>
      <c r="N1831" s="7">
        <f t="shared" si="633"/>
        <v>1.5393013100436681</v>
      </c>
      <c r="O1831" s="7">
        <f t="shared" si="633"/>
        <v>9.1593886462882086</v>
      </c>
      <c r="P1831" s="7">
        <f t="shared" si="633"/>
        <v>62.161572052401745</v>
      </c>
      <c r="Q1831" s="7">
        <f t="shared" si="633"/>
        <v>100</v>
      </c>
      <c r="R1831"/>
    </row>
    <row r="1832" spans="1:18" ht="14.25" x14ac:dyDescent="0.45">
      <c r="A1832" s="6">
        <v>616</v>
      </c>
      <c r="B1832" s="4" t="s">
        <v>52</v>
      </c>
      <c r="C1832" s="4" t="s">
        <v>6</v>
      </c>
      <c r="D1832" s="4" t="s">
        <v>7</v>
      </c>
      <c r="E1832" s="7">
        <f t="shared" ref="E1832:Q1832" si="634">E626/$Q626*100</f>
        <v>0.10825858335910918</v>
      </c>
      <c r="F1832" s="7">
        <f t="shared" si="634"/>
        <v>7.8255490256727498</v>
      </c>
      <c r="G1832" s="7">
        <f t="shared" si="634"/>
        <v>0.10825858335910918</v>
      </c>
      <c r="H1832" s="7">
        <f t="shared" si="634"/>
        <v>0</v>
      </c>
      <c r="I1832" s="7">
        <f t="shared" si="634"/>
        <v>0.10825858335910918</v>
      </c>
      <c r="J1832" s="7">
        <f t="shared" si="634"/>
        <v>0.17012063099288585</v>
      </c>
      <c r="K1832" s="7">
        <f t="shared" si="634"/>
        <v>0.15465511908444171</v>
      </c>
      <c r="L1832" s="7">
        <f t="shared" si="634"/>
        <v>0.12372409526755336</v>
      </c>
      <c r="M1832" s="7">
        <f t="shared" si="634"/>
        <v>1.5929477265697496</v>
      </c>
      <c r="N1832" s="7">
        <f t="shared" si="634"/>
        <v>0</v>
      </c>
      <c r="O1832" s="7">
        <f t="shared" si="634"/>
        <v>4.5468605010825858</v>
      </c>
      <c r="P1832" s="7">
        <f t="shared" si="634"/>
        <v>86.761521806371789</v>
      </c>
      <c r="Q1832" s="7">
        <f t="shared" si="634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8</v>
      </c>
      <c r="E1833" s="7">
        <f t="shared" ref="E1833:Q1833" si="635">E627/$Q627*100</f>
        <v>0</v>
      </c>
      <c r="F1833" s="7">
        <f t="shared" si="635"/>
        <v>5.2157662249405368</v>
      </c>
      <c r="G1833" s="7">
        <f t="shared" si="635"/>
        <v>0.10193679918450561</v>
      </c>
      <c r="H1833" s="7">
        <f t="shared" si="635"/>
        <v>0</v>
      </c>
      <c r="I1833" s="7">
        <f t="shared" si="635"/>
        <v>6.7957866123003738E-2</v>
      </c>
      <c r="J1833" s="7">
        <f t="shared" si="635"/>
        <v>0.11892626571525654</v>
      </c>
      <c r="K1833" s="7">
        <f t="shared" si="635"/>
        <v>0</v>
      </c>
      <c r="L1833" s="7">
        <f t="shared" si="635"/>
        <v>0.20387359836901123</v>
      </c>
      <c r="M1833" s="7">
        <f t="shared" si="635"/>
        <v>1.6989466530750934</v>
      </c>
      <c r="N1833" s="7">
        <f t="shared" si="635"/>
        <v>0</v>
      </c>
      <c r="O1833" s="7">
        <f t="shared" si="635"/>
        <v>3.2449881073734281</v>
      </c>
      <c r="P1833" s="7">
        <f t="shared" si="635"/>
        <v>90.197077811756714</v>
      </c>
      <c r="Q1833" s="7">
        <f t="shared" si="635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36">E628/$Q628*100</f>
        <v>9.7158124848190433E-2</v>
      </c>
      <c r="F1834" s="7">
        <f t="shared" si="636"/>
        <v>6.5905594688689177</v>
      </c>
      <c r="G1834" s="7">
        <f t="shared" si="636"/>
        <v>0.12144765606023804</v>
      </c>
      <c r="H1834" s="7">
        <f t="shared" si="636"/>
        <v>0</v>
      </c>
      <c r="I1834" s="7">
        <f t="shared" si="636"/>
        <v>8.9061614444174556E-2</v>
      </c>
      <c r="J1834" s="7">
        <f t="shared" si="636"/>
        <v>0.14573718727228566</v>
      </c>
      <c r="K1834" s="7">
        <f t="shared" si="636"/>
        <v>0.11335114565622216</v>
      </c>
      <c r="L1834" s="7">
        <f t="shared" si="636"/>
        <v>0.16193020808031738</v>
      </c>
      <c r="M1834" s="7">
        <f t="shared" si="636"/>
        <v>1.7002671848433324</v>
      </c>
      <c r="N1834" s="7">
        <f t="shared" si="636"/>
        <v>4.0482552020079346E-2</v>
      </c>
      <c r="O1834" s="7">
        <f t="shared" si="636"/>
        <v>3.9510970771597438</v>
      </c>
      <c r="P1834" s="7">
        <f t="shared" si="636"/>
        <v>88.397700591045265</v>
      </c>
      <c r="Q1834" s="7">
        <f t="shared" si="636"/>
        <v>100</v>
      </c>
      <c r="R1834"/>
    </row>
    <row r="1835" spans="1:18" ht="14.25" x14ac:dyDescent="0.45">
      <c r="A1835" s="6">
        <v>619</v>
      </c>
      <c r="B1835" s="4"/>
      <c r="C1835" s="4" t="s">
        <v>9</v>
      </c>
      <c r="D1835" s="4" t="s">
        <v>7</v>
      </c>
      <c r="E1835" s="7">
        <f t="shared" ref="E1835:Q1835" si="637">E629/$Q629*100</f>
        <v>0.21479713603818618</v>
      </c>
      <c r="F1835" s="7">
        <f t="shared" si="637"/>
        <v>9.2840095465393784</v>
      </c>
      <c r="G1835" s="7">
        <f t="shared" si="637"/>
        <v>0.26252983293556087</v>
      </c>
      <c r="H1835" s="7">
        <f t="shared" si="637"/>
        <v>0</v>
      </c>
      <c r="I1835" s="7">
        <f t="shared" si="637"/>
        <v>0.52505966587112174</v>
      </c>
      <c r="J1835" s="7">
        <f t="shared" si="637"/>
        <v>0.11933174224343676</v>
      </c>
      <c r="K1835" s="7">
        <f t="shared" si="637"/>
        <v>0.1909307875894988</v>
      </c>
      <c r="L1835" s="7">
        <f t="shared" si="637"/>
        <v>9.5465393794749401E-2</v>
      </c>
      <c r="M1835" s="7">
        <f t="shared" si="637"/>
        <v>7.9952267303102618</v>
      </c>
      <c r="N1835" s="7">
        <f t="shared" si="637"/>
        <v>9.5465393794749401E-2</v>
      </c>
      <c r="O1835" s="7">
        <f t="shared" si="637"/>
        <v>4.3675417661097855</v>
      </c>
      <c r="P1835" s="7">
        <f t="shared" si="637"/>
        <v>79.928400954653938</v>
      </c>
      <c r="Q1835" s="7">
        <f t="shared" si="637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8</v>
      </c>
      <c r="E1836" s="7">
        <f t="shared" ref="E1836:Q1836" si="638">E630/$Q630*100</f>
        <v>0.60886507549926938</v>
      </c>
      <c r="F1836" s="7">
        <f t="shared" si="638"/>
        <v>9.9123234291281044</v>
      </c>
      <c r="G1836" s="7">
        <f t="shared" si="638"/>
        <v>0.24354603019970775</v>
      </c>
      <c r="H1836" s="7">
        <f t="shared" si="638"/>
        <v>0</v>
      </c>
      <c r="I1836" s="7">
        <f t="shared" si="638"/>
        <v>0.43838285435947399</v>
      </c>
      <c r="J1836" s="7">
        <f t="shared" si="638"/>
        <v>0.219191427179737</v>
      </c>
      <c r="K1836" s="7">
        <f t="shared" si="638"/>
        <v>0</v>
      </c>
      <c r="L1836" s="7">
        <f t="shared" si="638"/>
        <v>0.17048222113979541</v>
      </c>
      <c r="M1836" s="7">
        <f t="shared" si="638"/>
        <v>17.998051631758401</v>
      </c>
      <c r="N1836" s="7">
        <f t="shared" si="638"/>
        <v>0</v>
      </c>
      <c r="O1836" s="7">
        <f t="shared" si="638"/>
        <v>6.3809059912323427</v>
      </c>
      <c r="P1836" s="7">
        <f t="shared" si="638"/>
        <v>70.725767169995123</v>
      </c>
      <c r="Q1836" s="7">
        <f t="shared" si="638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39">E631/$Q631*100</f>
        <v>0.39783001808318269</v>
      </c>
      <c r="F1837" s="7">
        <f t="shared" si="639"/>
        <v>9.6323086196503915</v>
      </c>
      <c r="G1837" s="7">
        <f t="shared" si="639"/>
        <v>0.24110910186859552</v>
      </c>
      <c r="H1837" s="7">
        <f t="shared" si="639"/>
        <v>0</v>
      </c>
      <c r="I1837" s="7">
        <f t="shared" si="639"/>
        <v>0.54249547920433994</v>
      </c>
      <c r="J1837" s="7">
        <f t="shared" si="639"/>
        <v>0.16877637130801687</v>
      </c>
      <c r="K1837" s="7">
        <f t="shared" si="639"/>
        <v>0.16877637130801687</v>
      </c>
      <c r="L1837" s="7">
        <f t="shared" si="639"/>
        <v>0.12055455093429776</v>
      </c>
      <c r="M1837" s="7">
        <f t="shared" si="639"/>
        <v>13.01989150090416</v>
      </c>
      <c r="N1837" s="7">
        <f t="shared" si="639"/>
        <v>4.822182037371911E-2</v>
      </c>
      <c r="O1837" s="7">
        <f t="shared" si="639"/>
        <v>5.3526220614828208</v>
      </c>
      <c r="P1837" s="7">
        <f t="shared" si="639"/>
        <v>75.467148884870412</v>
      </c>
      <c r="Q1837" s="7">
        <f t="shared" si="639"/>
        <v>100</v>
      </c>
      <c r="R1837"/>
    </row>
    <row r="1838" spans="1:18" ht="14.25" x14ac:dyDescent="0.45">
      <c r="A1838" s="6">
        <v>622</v>
      </c>
      <c r="B1838" s="4"/>
      <c r="C1838" s="4" t="s">
        <v>10</v>
      </c>
      <c r="D1838" s="4" t="s">
        <v>7</v>
      </c>
      <c r="E1838" s="7">
        <f t="shared" ref="E1838:Q1838" si="640">E632/$Q632*100</f>
        <v>3.2455504550213421</v>
      </c>
      <c r="F1838" s="7">
        <f t="shared" si="640"/>
        <v>9.0923733591044531</v>
      </c>
      <c r="G1838" s="7">
        <f t="shared" si="640"/>
        <v>1.4697592010952725</v>
      </c>
      <c r="H1838" s="7">
        <f t="shared" si="640"/>
        <v>9.6641700893935728E-2</v>
      </c>
      <c r="I1838" s="7">
        <f t="shared" si="640"/>
        <v>3.6844648465812999</v>
      </c>
      <c r="J1838" s="7">
        <f t="shared" si="640"/>
        <v>2.013368768623661</v>
      </c>
      <c r="K1838" s="7">
        <f t="shared" si="640"/>
        <v>0.53958282999114116</v>
      </c>
      <c r="L1838" s="7">
        <f t="shared" si="640"/>
        <v>0.54360956752838852</v>
      </c>
      <c r="M1838" s="7">
        <f t="shared" si="640"/>
        <v>10.139325118788758</v>
      </c>
      <c r="N1838" s="7">
        <f t="shared" si="640"/>
        <v>0.46307481678344203</v>
      </c>
      <c r="O1838" s="7">
        <f t="shared" si="640"/>
        <v>7.2441008295079321</v>
      </c>
      <c r="P1838" s="7">
        <f t="shared" si="640"/>
        <v>71.088024482564222</v>
      </c>
      <c r="Q1838" s="7">
        <f t="shared" si="640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8</v>
      </c>
      <c r="E1839" s="7">
        <f t="shared" ref="E1839:Q1839" si="641">E633/$Q633*100</f>
        <v>5.2498393316195369</v>
      </c>
      <c r="F1839" s="7">
        <f t="shared" si="641"/>
        <v>10.507712082262211</v>
      </c>
      <c r="G1839" s="7">
        <f t="shared" si="641"/>
        <v>2.0163881748071981</v>
      </c>
      <c r="H1839" s="7">
        <f t="shared" si="641"/>
        <v>8.0334190231362471E-2</v>
      </c>
      <c r="I1839" s="7">
        <f t="shared" si="641"/>
        <v>2.7193123393316196</v>
      </c>
      <c r="J1839" s="7">
        <f t="shared" si="641"/>
        <v>0.96401028277634959</v>
      </c>
      <c r="K1839" s="7">
        <f t="shared" si="641"/>
        <v>0.57840616966580971</v>
      </c>
      <c r="L1839" s="7">
        <f t="shared" si="641"/>
        <v>0.65472365038560409</v>
      </c>
      <c r="M1839" s="7">
        <f t="shared" si="641"/>
        <v>15.38801413881748</v>
      </c>
      <c r="N1839" s="7">
        <f t="shared" si="641"/>
        <v>0.30125321336760924</v>
      </c>
      <c r="O1839" s="7">
        <f t="shared" si="641"/>
        <v>10.351060411311055</v>
      </c>
      <c r="P1839" s="7">
        <f t="shared" si="641"/>
        <v>65.488431876606683</v>
      </c>
      <c r="Q1839" s="7">
        <f t="shared" si="641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42">E634/$Q634*100</f>
        <v>4.2507842033298475</v>
      </c>
      <c r="F1840" s="7">
        <f t="shared" si="642"/>
        <v>9.802541623099815</v>
      </c>
      <c r="G1840" s="7">
        <f t="shared" si="642"/>
        <v>1.7332904367409314</v>
      </c>
      <c r="H1840" s="7">
        <f t="shared" si="642"/>
        <v>7.2387999678275555E-2</v>
      </c>
      <c r="I1840" s="7">
        <f t="shared" si="642"/>
        <v>3.2152336523767393</v>
      </c>
      <c r="J1840" s="7">
        <f t="shared" si="642"/>
        <v>1.487975548942331</v>
      </c>
      <c r="K1840" s="7">
        <f t="shared" si="642"/>
        <v>0.54492077535590766</v>
      </c>
      <c r="L1840" s="7">
        <f t="shared" si="642"/>
        <v>0.59519021957693241</v>
      </c>
      <c r="M1840" s="7">
        <f t="shared" si="642"/>
        <v>12.748331054451862</v>
      </c>
      <c r="N1840" s="7">
        <f t="shared" si="642"/>
        <v>0.37199388723558274</v>
      </c>
      <c r="O1840" s="7">
        <f t="shared" si="642"/>
        <v>8.7891096276039562</v>
      </c>
      <c r="P1840" s="7">
        <f t="shared" si="642"/>
        <v>68.290034585377626</v>
      </c>
      <c r="Q1840" s="7">
        <f t="shared" si="642"/>
        <v>100</v>
      </c>
      <c r="R1840"/>
    </row>
    <row r="1841" spans="1:18" ht="14.25" x14ac:dyDescent="0.45">
      <c r="A1841" s="6">
        <v>625</v>
      </c>
      <c r="B1841" s="4"/>
      <c r="C1841" s="4" t="s">
        <v>11</v>
      </c>
      <c r="D1841" s="4" t="s">
        <v>7</v>
      </c>
      <c r="E1841" s="7">
        <f t="shared" ref="E1841:Q1841" si="643">E635/$Q635*100</f>
        <v>18.545266958988911</v>
      </c>
      <c r="F1841" s="7">
        <f t="shared" si="643"/>
        <v>7.2994583440804739</v>
      </c>
      <c r="G1841" s="7">
        <f t="shared" si="643"/>
        <v>8.5891152953314407</v>
      </c>
      <c r="H1841" s="7">
        <f t="shared" si="643"/>
        <v>5.158627805003869</v>
      </c>
      <c r="I1841" s="7">
        <f t="shared" si="643"/>
        <v>21.846788754191383</v>
      </c>
      <c r="J1841" s="7">
        <f t="shared" si="643"/>
        <v>17.616713954088212</v>
      </c>
      <c r="K1841" s="7">
        <f t="shared" si="643"/>
        <v>4.4106267732783078</v>
      </c>
      <c r="L1841" s="7">
        <f t="shared" si="643"/>
        <v>5.2875935001289651</v>
      </c>
      <c r="M1841" s="7">
        <f t="shared" si="643"/>
        <v>7.8153211245808611</v>
      </c>
      <c r="N1841" s="7">
        <f t="shared" si="643"/>
        <v>5.51973175135414</v>
      </c>
      <c r="O1841" s="7">
        <f t="shared" si="643"/>
        <v>16.99767861748775</v>
      </c>
      <c r="P1841" s="7">
        <f t="shared" si="643"/>
        <v>34.511220015475885</v>
      </c>
      <c r="Q1841" s="7">
        <f t="shared" si="643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8</v>
      </c>
      <c r="E1842" s="7">
        <f t="shared" ref="E1842:Q1842" si="644">E636/$Q636*100</f>
        <v>34.107027724048997</v>
      </c>
      <c r="F1842" s="7">
        <f t="shared" si="644"/>
        <v>10.509348807221148</v>
      </c>
      <c r="G1842" s="7">
        <f t="shared" si="644"/>
        <v>7.3500967117988401</v>
      </c>
      <c r="H1842" s="7">
        <f t="shared" si="644"/>
        <v>6.2325381474317645</v>
      </c>
      <c r="I1842" s="7">
        <f t="shared" si="644"/>
        <v>18.869546529120999</v>
      </c>
      <c r="J1842" s="7">
        <f t="shared" si="644"/>
        <v>11.17558564367075</v>
      </c>
      <c r="K1842" s="7">
        <f t="shared" si="644"/>
        <v>3.0732860520094563</v>
      </c>
      <c r="L1842" s="7">
        <f t="shared" si="644"/>
        <v>4.8355899419729207</v>
      </c>
      <c r="M1842" s="7">
        <f t="shared" si="644"/>
        <v>11.132602621964324</v>
      </c>
      <c r="N1842" s="7">
        <f t="shared" si="644"/>
        <v>3.6535568450462068</v>
      </c>
      <c r="O1842" s="7">
        <f t="shared" si="644"/>
        <v>19.428325811304532</v>
      </c>
      <c r="P1842" s="7">
        <f t="shared" si="644"/>
        <v>29.271437782076081</v>
      </c>
      <c r="Q1842" s="7">
        <f t="shared" si="644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45">E637/$Q637*100</f>
        <v>27.095790831281509</v>
      </c>
      <c r="F1843" s="7">
        <f t="shared" si="645"/>
        <v>9.0045726345409776</v>
      </c>
      <c r="G1843" s="7">
        <f t="shared" si="645"/>
        <v>7.86727635127213</v>
      </c>
      <c r="H1843" s="7">
        <f t="shared" si="645"/>
        <v>5.7685543440028137</v>
      </c>
      <c r="I1843" s="7">
        <f t="shared" si="645"/>
        <v>20.143041388204949</v>
      </c>
      <c r="J1843" s="7">
        <f t="shared" si="645"/>
        <v>14.116543557275179</v>
      </c>
      <c r="K1843" s="7">
        <f t="shared" si="645"/>
        <v>3.6698323367334975</v>
      </c>
      <c r="L1843" s="7">
        <f t="shared" si="645"/>
        <v>4.9947238832219485</v>
      </c>
      <c r="M1843" s="7">
        <f t="shared" si="645"/>
        <v>9.6142572400046902</v>
      </c>
      <c r="N1843" s="7">
        <f t="shared" si="645"/>
        <v>4.5022863172704888</v>
      </c>
      <c r="O1843" s="7">
        <f t="shared" si="645"/>
        <v>18.337436979716262</v>
      </c>
      <c r="P1843" s="7">
        <f t="shared" si="645"/>
        <v>31.621526556454448</v>
      </c>
      <c r="Q1843" s="7">
        <f t="shared" si="645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7</v>
      </c>
      <c r="E1844" s="7">
        <f t="shared" ref="E1844:Q1844" si="646">E638/$Q638*100</f>
        <v>3.913849592360247</v>
      </c>
      <c r="F1844" s="7">
        <f t="shared" si="646"/>
        <v>8.7166332258146451</v>
      </c>
      <c r="G1844" s="7">
        <f t="shared" si="646"/>
        <v>1.8108856322860845</v>
      </c>
      <c r="H1844" s="7">
        <f t="shared" si="646"/>
        <v>0.56129835166230668</v>
      </c>
      <c r="I1844" s="7">
        <f t="shared" si="646"/>
        <v>4.5513422904020526</v>
      </c>
      <c r="J1844" s="7">
        <f t="shared" si="646"/>
        <v>3.0579331013638789</v>
      </c>
      <c r="K1844" s="7">
        <f t="shared" si="646"/>
        <v>0.81273969471465213</v>
      </c>
      <c r="L1844" s="7">
        <f t="shared" si="646"/>
        <v>0.87623498336423433</v>
      </c>
      <c r="M1844" s="7">
        <f t="shared" si="646"/>
        <v>8.2823254514515021</v>
      </c>
      <c r="N1844" s="7">
        <f t="shared" si="646"/>
        <v>0.84067762172046845</v>
      </c>
      <c r="O1844" s="7">
        <f t="shared" si="646"/>
        <v>7.4543468874609502</v>
      </c>
      <c r="P1844" s="7">
        <f t="shared" si="646"/>
        <v>70.997891956416836</v>
      </c>
      <c r="Q1844" s="7">
        <f t="shared" si="646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8</v>
      </c>
      <c r="E1845" s="7">
        <f t="shared" ref="E1845:Q1845" si="647">E639/$Q639*100</f>
        <v>7.4020686341451079</v>
      </c>
      <c r="F1845" s="7">
        <f t="shared" si="647"/>
        <v>9.6679564018916118</v>
      </c>
      <c r="G1845" s="7">
        <f t="shared" si="647"/>
        <v>2.1596742786333865</v>
      </c>
      <c r="H1845" s="7">
        <f t="shared" si="647"/>
        <v>0.78395670535872342</v>
      </c>
      <c r="I1845" s="7">
        <f t="shared" si="647"/>
        <v>3.9981791973294891</v>
      </c>
      <c r="J1845" s="7">
        <f t="shared" si="647"/>
        <v>1.9801229041802597</v>
      </c>
      <c r="K1845" s="7">
        <f t="shared" si="647"/>
        <v>0.73843663859595876</v>
      </c>
      <c r="L1845" s="7">
        <f t="shared" si="647"/>
        <v>1.0191437169663404</v>
      </c>
      <c r="M1845" s="7">
        <f t="shared" si="647"/>
        <v>13.114837012872064</v>
      </c>
      <c r="N1845" s="7">
        <f t="shared" si="647"/>
        <v>0.62463647168904735</v>
      </c>
      <c r="O1845" s="7">
        <f t="shared" si="647"/>
        <v>9.9410768024681992</v>
      </c>
      <c r="P1845" s="7">
        <f t="shared" si="647"/>
        <v>65.45532711225755</v>
      </c>
      <c r="Q1845" s="7">
        <f t="shared" si="647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48">E640/$Q640*100</f>
        <v>5.6667131289836155</v>
      </c>
      <c r="F1846" s="7">
        <f t="shared" si="648"/>
        <v>9.1894015231192263</v>
      </c>
      <c r="G1846" s="7">
        <f t="shared" si="648"/>
        <v>1.9805618561273237</v>
      </c>
      <c r="H1846" s="7">
        <f t="shared" si="648"/>
        <v>0.67919459685492356</v>
      </c>
      <c r="I1846" s="7">
        <f t="shared" si="648"/>
        <v>4.2741107746113007</v>
      </c>
      <c r="J1846" s="7">
        <f t="shared" si="648"/>
        <v>2.5076979611490553</v>
      </c>
      <c r="K1846" s="7">
        <f t="shared" si="648"/>
        <v>0.77549830834927835</v>
      </c>
      <c r="L1846" s="7">
        <f t="shared" si="648"/>
        <v>0.9541670362532787</v>
      </c>
      <c r="M1846" s="7">
        <f t="shared" si="648"/>
        <v>10.702383516859486</v>
      </c>
      <c r="N1846" s="7">
        <f t="shared" si="648"/>
        <v>0.73748368539098041</v>
      </c>
      <c r="O1846" s="7">
        <f t="shared" si="648"/>
        <v>8.7028143492530123</v>
      </c>
      <c r="P1846" s="7">
        <f t="shared" si="648"/>
        <v>68.221042360961519</v>
      </c>
      <c r="Q1846" s="7">
        <f t="shared" si="648"/>
        <v>100</v>
      </c>
      <c r="R1846"/>
    </row>
    <row r="1847" spans="1:18" ht="14.25" x14ac:dyDescent="0.45">
      <c r="A1847" s="6">
        <v>631</v>
      </c>
      <c r="B1847" s="4" t="s">
        <v>53</v>
      </c>
      <c r="C1847" s="4" t="s">
        <v>6</v>
      </c>
      <c r="D1847" s="4" t="s">
        <v>7</v>
      </c>
      <c r="E1847" s="7">
        <f t="shared" ref="E1847:Q1847" si="649">E641/$Q641*100</f>
        <v>6.8499853214600254E-2</v>
      </c>
      <c r="F1847" s="7">
        <f t="shared" si="649"/>
        <v>8.3276250122321169</v>
      </c>
      <c r="G1847" s="7">
        <f t="shared" si="649"/>
        <v>0.12721401311282904</v>
      </c>
      <c r="H1847" s="7">
        <f t="shared" si="649"/>
        <v>0</v>
      </c>
      <c r="I1847" s="7">
        <f t="shared" si="649"/>
        <v>0.18592817301105782</v>
      </c>
      <c r="J1847" s="7">
        <f t="shared" si="649"/>
        <v>0.20549955964380076</v>
      </c>
      <c r="K1847" s="7">
        <f t="shared" si="649"/>
        <v>8.8071239847343191E-2</v>
      </c>
      <c r="L1847" s="7">
        <f t="shared" si="649"/>
        <v>0.12721401311282904</v>
      </c>
      <c r="M1847" s="7">
        <f t="shared" si="649"/>
        <v>2.6225658087875523</v>
      </c>
      <c r="N1847" s="7">
        <f t="shared" si="649"/>
        <v>6.8499853214600254E-2</v>
      </c>
      <c r="O1847" s="7">
        <f t="shared" si="649"/>
        <v>6.0279870828848221</v>
      </c>
      <c r="P1847" s="7">
        <f t="shared" si="649"/>
        <v>84.528818866816707</v>
      </c>
      <c r="Q1847" s="7">
        <f t="shared" si="649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8</v>
      </c>
      <c r="E1848" s="7">
        <f t="shared" ref="E1848:Q1848" si="650">E642/$Q642*100</f>
        <v>8.315143955929738E-2</v>
      </c>
      <c r="F1848" s="7">
        <f t="shared" si="650"/>
        <v>5.8309946990957284</v>
      </c>
      <c r="G1848" s="7">
        <f t="shared" si="650"/>
        <v>8.315143955929738E-2</v>
      </c>
      <c r="H1848" s="7">
        <f t="shared" si="650"/>
        <v>0</v>
      </c>
      <c r="I1848" s="7">
        <f t="shared" si="650"/>
        <v>0.20787859889824342</v>
      </c>
      <c r="J1848" s="7">
        <f t="shared" si="650"/>
        <v>0.24945431867789211</v>
      </c>
      <c r="K1848" s="7">
        <f t="shared" si="650"/>
        <v>0.19748466895333125</v>
      </c>
      <c r="L1848" s="7">
        <f t="shared" si="650"/>
        <v>8.315143955929738E-2</v>
      </c>
      <c r="M1848" s="7">
        <f t="shared" si="650"/>
        <v>2.9206943145203201</v>
      </c>
      <c r="N1848" s="7">
        <f t="shared" si="650"/>
        <v>5.1969649724560855E-2</v>
      </c>
      <c r="O1848" s="7">
        <f t="shared" si="650"/>
        <v>4.0120569587360979</v>
      </c>
      <c r="P1848" s="7">
        <f t="shared" si="650"/>
        <v>88.244465232304336</v>
      </c>
      <c r="Q1848" s="7">
        <f t="shared" si="650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51">E643/$Q643*100</f>
        <v>6.0493018097494577E-2</v>
      </c>
      <c r="F1849" s="7">
        <f t="shared" si="651"/>
        <v>7.1331350506629034</v>
      </c>
      <c r="G1849" s="7">
        <f t="shared" si="651"/>
        <v>0.1109038665120734</v>
      </c>
      <c r="H1849" s="7">
        <f t="shared" si="651"/>
        <v>2.5205424207289412E-2</v>
      </c>
      <c r="I1849" s="7">
        <f t="shared" si="651"/>
        <v>0.2167666481826889</v>
      </c>
      <c r="J1849" s="7">
        <f t="shared" si="651"/>
        <v>0.19156122397539949</v>
      </c>
      <c r="K1849" s="7">
        <f t="shared" si="651"/>
        <v>0.13106820587790491</v>
      </c>
      <c r="L1849" s="7">
        <f t="shared" si="651"/>
        <v>0.13610929071936281</v>
      </c>
      <c r="M1849" s="7">
        <f t="shared" si="651"/>
        <v>2.7625144931189194</v>
      </c>
      <c r="N1849" s="7">
        <f t="shared" si="651"/>
        <v>7.0575187780410345E-2</v>
      </c>
      <c r="O1849" s="7">
        <f t="shared" si="651"/>
        <v>5.0511670111407971</v>
      </c>
      <c r="P1849" s="7">
        <f t="shared" si="651"/>
        <v>86.313454655441845</v>
      </c>
      <c r="Q1849" s="7">
        <f t="shared" si="651"/>
        <v>100</v>
      </c>
      <c r="R1849"/>
    </row>
    <row r="1850" spans="1:18" ht="14.25" x14ac:dyDescent="0.45">
      <c r="A1850" s="6">
        <v>634</v>
      </c>
      <c r="B1850" s="4"/>
      <c r="C1850" s="4" t="s">
        <v>9</v>
      </c>
      <c r="D1850" s="4" t="s">
        <v>7</v>
      </c>
      <c r="E1850" s="7">
        <f t="shared" ref="E1850:Q1850" si="652">E644/$Q644*100</f>
        <v>0.11060199083583505</v>
      </c>
      <c r="F1850" s="7">
        <f t="shared" si="652"/>
        <v>9.3379680834255012</v>
      </c>
      <c r="G1850" s="7">
        <f t="shared" si="652"/>
        <v>0.18960341286143151</v>
      </c>
      <c r="H1850" s="7">
        <f t="shared" si="652"/>
        <v>0</v>
      </c>
      <c r="I1850" s="7">
        <f t="shared" si="652"/>
        <v>0.5530099541791752</v>
      </c>
      <c r="J1850" s="7">
        <f t="shared" si="652"/>
        <v>0.26860483488702797</v>
      </c>
      <c r="K1850" s="7">
        <f t="shared" si="652"/>
        <v>0.20540369726655081</v>
      </c>
      <c r="L1850" s="7">
        <f t="shared" si="652"/>
        <v>6.3201137620477174E-2</v>
      </c>
      <c r="M1850" s="7">
        <f t="shared" si="652"/>
        <v>9.0693632485384743</v>
      </c>
      <c r="N1850" s="7">
        <f t="shared" si="652"/>
        <v>4.7400853215357877E-2</v>
      </c>
      <c r="O1850" s="7">
        <f t="shared" si="652"/>
        <v>6.1937114868067624</v>
      </c>
      <c r="P1850" s="7">
        <f t="shared" si="652"/>
        <v>77.958603254858588</v>
      </c>
      <c r="Q1850" s="7">
        <f t="shared" si="652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8</v>
      </c>
      <c r="E1851" s="7">
        <f t="shared" ref="E1851:Q1851" si="653">E645/$Q645*100</f>
        <v>0.63573883161512024</v>
      </c>
      <c r="F1851" s="7">
        <f t="shared" si="653"/>
        <v>10.085910652920962</v>
      </c>
      <c r="G1851" s="7">
        <f t="shared" si="653"/>
        <v>0.18900343642611683</v>
      </c>
      <c r="H1851" s="7">
        <f t="shared" si="653"/>
        <v>0</v>
      </c>
      <c r="I1851" s="7">
        <f t="shared" si="653"/>
        <v>0.65292096219931273</v>
      </c>
      <c r="J1851" s="7">
        <f t="shared" si="653"/>
        <v>0.2233676975945017</v>
      </c>
      <c r="K1851" s="7">
        <f t="shared" si="653"/>
        <v>0.1718213058419244</v>
      </c>
      <c r="L1851" s="7">
        <f t="shared" si="653"/>
        <v>8.5910652920962199E-2</v>
      </c>
      <c r="M1851" s="7">
        <f t="shared" si="653"/>
        <v>19.072164948453608</v>
      </c>
      <c r="N1851" s="7">
        <f t="shared" si="653"/>
        <v>5.1546391752577324E-2</v>
      </c>
      <c r="O1851" s="7">
        <f t="shared" si="653"/>
        <v>7.5773195876288657</v>
      </c>
      <c r="P1851" s="7">
        <f t="shared" si="653"/>
        <v>69.003436426116835</v>
      </c>
      <c r="Q1851" s="7">
        <f t="shared" si="653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54">E646/$Q646*100</f>
        <v>0.35393859576919912</v>
      </c>
      <c r="F1852" s="7">
        <f t="shared" si="654"/>
        <v>9.6633467775125528</v>
      </c>
      <c r="G1852" s="7">
        <f t="shared" si="654"/>
        <v>0.17285373281751584</v>
      </c>
      <c r="H1852" s="7">
        <f t="shared" si="654"/>
        <v>0</v>
      </c>
      <c r="I1852" s="7">
        <f t="shared" si="654"/>
        <v>0.62556589019672404</v>
      </c>
      <c r="J1852" s="7">
        <f t="shared" si="654"/>
        <v>0.22224051362252037</v>
      </c>
      <c r="K1852" s="7">
        <f t="shared" si="654"/>
        <v>0.17285373281751584</v>
      </c>
      <c r="L1852" s="7">
        <f t="shared" si="654"/>
        <v>8.2311301341674206E-2</v>
      </c>
      <c r="M1852" s="7">
        <f t="shared" si="654"/>
        <v>13.8200674952671</v>
      </c>
      <c r="N1852" s="7">
        <f t="shared" si="654"/>
        <v>7.408017120750679E-2</v>
      </c>
      <c r="O1852" s="7">
        <f t="shared" si="654"/>
        <v>6.8729936620297973</v>
      </c>
      <c r="P1852" s="7">
        <f t="shared" si="654"/>
        <v>73.676845830932592</v>
      </c>
      <c r="Q1852" s="7">
        <f t="shared" si="654"/>
        <v>100</v>
      </c>
      <c r="R1852"/>
    </row>
    <row r="1853" spans="1:18" ht="14.25" x14ac:dyDescent="0.45">
      <c r="A1853" s="6">
        <v>637</v>
      </c>
      <c r="B1853" s="4"/>
      <c r="C1853" s="4" t="s">
        <v>10</v>
      </c>
      <c r="D1853" s="4" t="s">
        <v>7</v>
      </c>
      <c r="E1853" s="7">
        <f t="shared" ref="E1853:Q1853" si="655">E647/$Q647*100</f>
        <v>5.0124950201006842</v>
      </c>
      <c r="F1853" s="7">
        <f t="shared" si="655"/>
        <v>9.0543623918003693</v>
      </c>
      <c r="G1853" s="7">
        <f t="shared" si="655"/>
        <v>1.7130853645286299</v>
      </c>
      <c r="H1853" s="7">
        <f t="shared" si="655"/>
        <v>0.10503060374488428</v>
      </c>
      <c r="I1853" s="7">
        <f t="shared" si="655"/>
        <v>4.5090724711165837</v>
      </c>
      <c r="J1853" s="7">
        <f t="shared" si="655"/>
        <v>2.6438738184057078</v>
      </c>
      <c r="K1853" s="7">
        <f t="shared" si="655"/>
        <v>0.65191409220962659</v>
      </c>
      <c r="L1853" s="7">
        <f t="shared" si="655"/>
        <v>0.89819274926659665</v>
      </c>
      <c r="M1853" s="7">
        <f t="shared" si="655"/>
        <v>9.6121111151352725</v>
      </c>
      <c r="N1853" s="7">
        <f t="shared" si="655"/>
        <v>0.59034442794538411</v>
      </c>
      <c r="O1853" s="7">
        <f t="shared" si="655"/>
        <v>8.1996305820144144</v>
      </c>
      <c r="P1853" s="7">
        <f t="shared" si="655"/>
        <v>67.842526529281812</v>
      </c>
      <c r="Q1853" s="7">
        <f t="shared" si="655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8</v>
      </c>
      <c r="E1854" s="7">
        <f t="shared" ref="E1854:Q1854" si="656">E648/$Q648*100</f>
        <v>7.9392682763694742</v>
      </c>
      <c r="F1854" s="7">
        <f t="shared" si="656"/>
        <v>11.367132633268676</v>
      </c>
      <c r="G1854" s="7">
        <f t="shared" si="656"/>
        <v>2.6185539428800748</v>
      </c>
      <c r="H1854" s="7">
        <f t="shared" si="656"/>
        <v>6.3540900274229151E-2</v>
      </c>
      <c r="I1854" s="7">
        <f t="shared" si="656"/>
        <v>3.5081265467192826</v>
      </c>
      <c r="J1854" s="7">
        <f t="shared" si="656"/>
        <v>1.2975720687579426</v>
      </c>
      <c r="K1854" s="7">
        <f t="shared" si="656"/>
        <v>0.60196642365059194</v>
      </c>
      <c r="L1854" s="7">
        <f t="shared" si="656"/>
        <v>0.85278576683833851</v>
      </c>
      <c r="M1854" s="7">
        <f t="shared" si="656"/>
        <v>15.223062002541635</v>
      </c>
      <c r="N1854" s="7">
        <f t="shared" si="656"/>
        <v>0.44813055982877403</v>
      </c>
      <c r="O1854" s="7">
        <f t="shared" si="656"/>
        <v>11.584509397364725</v>
      </c>
      <c r="P1854" s="7">
        <f t="shared" si="656"/>
        <v>62.072771052103533</v>
      </c>
      <c r="Q1854" s="7">
        <f t="shared" si="656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57">E649/$Q649*100</f>
        <v>6.5392773933303197</v>
      </c>
      <c r="F1855" s="7">
        <f t="shared" si="657"/>
        <v>10.258371874673992</v>
      </c>
      <c r="G1855" s="7">
        <f t="shared" si="657"/>
        <v>2.1768612859477692</v>
      </c>
      <c r="H1855" s="7">
        <f t="shared" si="657"/>
        <v>8.5196647772716211E-2</v>
      </c>
      <c r="I1855" s="7">
        <f t="shared" si="657"/>
        <v>3.9868553743436381</v>
      </c>
      <c r="J1855" s="7">
        <f t="shared" si="657"/>
        <v>1.9369197065062418</v>
      </c>
      <c r="K1855" s="7">
        <f t="shared" si="657"/>
        <v>0.63288938345446322</v>
      </c>
      <c r="L1855" s="7">
        <f t="shared" si="657"/>
        <v>0.87630837709079534</v>
      </c>
      <c r="M1855" s="7">
        <f t="shared" si="657"/>
        <v>12.530862050978891</v>
      </c>
      <c r="N1855" s="7">
        <f t="shared" si="657"/>
        <v>0.50596376534409016</v>
      </c>
      <c r="O1855" s="7">
        <f t="shared" si="657"/>
        <v>9.9540981326285785</v>
      </c>
      <c r="P1855" s="7">
        <f t="shared" si="657"/>
        <v>64.832910247939637</v>
      </c>
      <c r="Q1855" s="7">
        <f t="shared" si="657"/>
        <v>100</v>
      </c>
      <c r="R1855"/>
    </row>
    <row r="1856" spans="1:18" ht="14.25" x14ac:dyDescent="0.45">
      <c r="A1856" s="6">
        <v>640</v>
      </c>
      <c r="B1856" s="4"/>
      <c r="C1856" s="4" t="s">
        <v>11</v>
      </c>
      <c r="D1856" s="4" t="s">
        <v>7</v>
      </c>
      <c r="E1856" s="7">
        <f t="shared" ref="E1856:Q1856" si="658">E650/$Q650*100</f>
        <v>23.254416536473983</v>
      </c>
      <c r="F1856" s="7">
        <f t="shared" si="658"/>
        <v>7.9677923326523254</v>
      </c>
      <c r="G1856" s="7">
        <f t="shared" si="658"/>
        <v>13.399831750991467</v>
      </c>
      <c r="H1856" s="7">
        <f t="shared" si="658"/>
        <v>3.8336738372791732</v>
      </c>
      <c r="I1856" s="7">
        <f t="shared" si="658"/>
        <v>16.836918639586589</v>
      </c>
      <c r="J1856" s="7">
        <f t="shared" si="658"/>
        <v>21.511837519528903</v>
      </c>
      <c r="K1856" s="7">
        <f t="shared" si="658"/>
        <v>3.5813003244802308</v>
      </c>
      <c r="L1856" s="7">
        <f t="shared" si="658"/>
        <v>6.2853022473260429</v>
      </c>
      <c r="M1856" s="7">
        <f t="shared" si="658"/>
        <v>7.859632255738493</v>
      </c>
      <c r="N1856" s="7">
        <f t="shared" si="658"/>
        <v>5.1315947602451635</v>
      </c>
      <c r="O1856" s="7">
        <f t="shared" si="658"/>
        <v>14.853983896166326</v>
      </c>
      <c r="P1856" s="7">
        <f t="shared" si="658"/>
        <v>31.714938108400432</v>
      </c>
      <c r="Q1856" s="7">
        <f t="shared" si="658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8</v>
      </c>
      <c r="E1857" s="7">
        <f t="shared" ref="E1857:Q1857" si="659">E651/$Q651*100</f>
        <v>38.358600037432154</v>
      </c>
      <c r="F1857" s="7">
        <f t="shared" si="659"/>
        <v>12.539771663859256</v>
      </c>
      <c r="G1857" s="7">
        <f t="shared" si="659"/>
        <v>10.911472955268575</v>
      </c>
      <c r="H1857" s="7">
        <f t="shared" si="659"/>
        <v>5.0720568968744146</v>
      </c>
      <c r="I1857" s="7">
        <f t="shared" si="659"/>
        <v>11.529103499906419</v>
      </c>
      <c r="J1857" s="7">
        <f t="shared" si="659"/>
        <v>12.904735167508891</v>
      </c>
      <c r="K1857" s="7">
        <f t="shared" si="659"/>
        <v>2.5734606026576832</v>
      </c>
      <c r="L1857" s="7">
        <f t="shared" si="659"/>
        <v>6.3634662174808163</v>
      </c>
      <c r="M1857" s="7">
        <f t="shared" si="659"/>
        <v>10.761744338386674</v>
      </c>
      <c r="N1857" s="7">
        <f t="shared" si="659"/>
        <v>3.7057832678270635</v>
      </c>
      <c r="O1857" s="7">
        <f t="shared" si="659"/>
        <v>17.462099943851769</v>
      </c>
      <c r="P1857" s="7">
        <f t="shared" si="659"/>
        <v>29.917649260714956</v>
      </c>
      <c r="Q1857" s="7">
        <f t="shared" si="659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60">E652/$Q652*100</f>
        <v>31.735676329773245</v>
      </c>
      <c r="F1858" s="7">
        <f t="shared" si="660"/>
        <v>10.511916662282317</v>
      </c>
      <c r="G1858" s="7">
        <f t="shared" si="660"/>
        <v>12.021886673330878</v>
      </c>
      <c r="H1858" s="7">
        <f t="shared" si="660"/>
        <v>4.5141263744936078</v>
      </c>
      <c r="I1858" s="7">
        <f t="shared" si="660"/>
        <v>13.842268637870259</v>
      </c>
      <c r="J1858" s="7">
        <f t="shared" si="660"/>
        <v>16.66228231704109</v>
      </c>
      <c r="K1858" s="7">
        <f t="shared" si="660"/>
        <v>2.9936339243436629</v>
      </c>
      <c r="L1858" s="7">
        <f t="shared" si="660"/>
        <v>6.3187246803809121</v>
      </c>
      <c r="M1858" s="7">
        <f t="shared" si="660"/>
        <v>9.501762508549481</v>
      </c>
      <c r="N1858" s="7">
        <f t="shared" si="660"/>
        <v>4.3142000315673172</v>
      </c>
      <c r="O1858" s="7">
        <f t="shared" si="660"/>
        <v>16.325564265796814</v>
      </c>
      <c r="P1858" s="7">
        <f t="shared" si="660"/>
        <v>30.667648760982797</v>
      </c>
      <c r="Q1858" s="7">
        <f t="shared" si="660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7</v>
      </c>
      <c r="E1859" s="7">
        <f t="shared" ref="E1859:Q1859" si="661">E653/$Q653*100</f>
        <v>6.3520490788195172</v>
      </c>
      <c r="F1859" s="7">
        <f t="shared" si="661"/>
        <v>8.7697906148189073</v>
      </c>
      <c r="G1859" s="7">
        <f t="shared" si="661"/>
        <v>3.0579000514413095</v>
      </c>
      <c r="H1859" s="7">
        <f t="shared" si="661"/>
        <v>0.66683178691866563</v>
      </c>
      <c r="I1859" s="7">
        <f t="shared" si="661"/>
        <v>5.1555623297197402</v>
      </c>
      <c r="J1859" s="7">
        <f t="shared" si="661"/>
        <v>4.8526301750909751</v>
      </c>
      <c r="K1859" s="7">
        <f t="shared" si="661"/>
        <v>0.95642730580905755</v>
      </c>
      <c r="L1859" s="7">
        <f t="shared" si="661"/>
        <v>1.5108503057900051</v>
      </c>
      <c r="M1859" s="7">
        <f t="shared" si="661"/>
        <v>7.9086249928553727</v>
      </c>
      <c r="N1859" s="7">
        <f t="shared" si="661"/>
        <v>1.1469506735001049</v>
      </c>
      <c r="O1859" s="7">
        <f t="shared" si="661"/>
        <v>8.5983195838969664</v>
      </c>
      <c r="P1859" s="7">
        <f t="shared" si="661"/>
        <v>66.56886467125193</v>
      </c>
      <c r="Q1859" s="7">
        <f t="shared" si="661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8</v>
      </c>
      <c r="E1860" s="7">
        <f t="shared" ref="E1860:Q1860" si="662">E654/$Q654*100</f>
        <v>11.626952253458278</v>
      </c>
      <c r="F1860" s="7">
        <f t="shared" si="662"/>
        <v>10.502454261490406</v>
      </c>
      <c r="G1860" s="7">
        <f t="shared" si="662"/>
        <v>3.5287817938420347</v>
      </c>
      <c r="H1860" s="7">
        <f t="shared" si="662"/>
        <v>0.99419901829540391</v>
      </c>
      <c r="I1860" s="7">
        <f t="shared" si="662"/>
        <v>4.1767068273092374</v>
      </c>
      <c r="J1860" s="7">
        <f t="shared" si="662"/>
        <v>3.2146363230700583</v>
      </c>
      <c r="K1860" s="7">
        <f t="shared" si="662"/>
        <v>0.85140562248995977</v>
      </c>
      <c r="L1860" s="7">
        <f t="shared" si="662"/>
        <v>1.6921017402945115</v>
      </c>
      <c r="M1860" s="7">
        <f t="shared" si="662"/>
        <v>12.65149486836234</v>
      </c>
      <c r="N1860" s="7">
        <f t="shared" si="662"/>
        <v>0.96028558679161091</v>
      </c>
      <c r="O1860" s="7">
        <f t="shared" si="662"/>
        <v>10.987951807228916</v>
      </c>
      <c r="P1860" s="7">
        <f t="shared" si="662"/>
        <v>61.142347166443557</v>
      </c>
      <c r="Q1860" s="7">
        <f t="shared" si="662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63">E655/$Q655*100</f>
        <v>9.0795148744793011</v>
      </c>
      <c r="F1861" s="7">
        <f t="shared" si="663"/>
        <v>9.6638035905186719</v>
      </c>
      <c r="G1861" s="7">
        <f t="shared" si="663"/>
        <v>3.3002174954842043</v>
      </c>
      <c r="H1861" s="7">
        <f t="shared" si="663"/>
        <v>0.83864784163379646</v>
      </c>
      <c r="I1861" s="7">
        <f t="shared" si="663"/>
        <v>4.6457404062373282</v>
      </c>
      <c r="J1861" s="7">
        <f t="shared" si="663"/>
        <v>4.0089210012164997</v>
      </c>
      <c r="K1861" s="7">
        <f t="shared" si="663"/>
        <v>0.90500239613669031</v>
      </c>
      <c r="L1861" s="7">
        <f t="shared" si="663"/>
        <v>1.6026468094518378</v>
      </c>
      <c r="M1861" s="7">
        <f t="shared" si="663"/>
        <v>10.355918457625245</v>
      </c>
      <c r="N1861" s="7">
        <f t="shared" si="663"/>
        <v>1.0460058244553396</v>
      </c>
      <c r="O1861" s="7">
        <f t="shared" si="663"/>
        <v>9.832454749880192</v>
      </c>
      <c r="P1861" s="7">
        <f t="shared" si="663"/>
        <v>63.772256423489516</v>
      </c>
      <c r="Q1861" s="7">
        <f t="shared" si="663"/>
        <v>100</v>
      </c>
      <c r="R1861"/>
    </row>
    <row r="1862" spans="1:18" ht="14.25" x14ac:dyDescent="0.45">
      <c r="A1862" s="6">
        <v>646</v>
      </c>
      <c r="B1862" s="4" t="s">
        <v>54</v>
      </c>
      <c r="C1862" s="4" t="s">
        <v>6</v>
      </c>
      <c r="D1862" s="4" t="s">
        <v>7</v>
      </c>
      <c r="E1862" s="7">
        <f t="shared" ref="E1862:Q1862" si="664">E656/$Q656*100</f>
        <v>6.3599745601017596E-2</v>
      </c>
      <c r="F1862" s="7">
        <f t="shared" si="664"/>
        <v>4.6851812592749624</v>
      </c>
      <c r="G1862" s="7">
        <f t="shared" si="664"/>
        <v>0.1483994064023744</v>
      </c>
      <c r="H1862" s="7">
        <f t="shared" si="664"/>
        <v>0</v>
      </c>
      <c r="I1862" s="7">
        <f t="shared" si="664"/>
        <v>0.12719949120203519</v>
      </c>
      <c r="J1862" s="7">
        <f t="shared" si="664"/>
        <v>0.21199915200339198</v>
      </c>
      <c r="K1862" s="7">
        <f t="shared" si="664"/>
        <v>0.23319906720373121</v>
      </c>
      <c r="L1862" s="7">
        <f t="shared" si="664"/>
        <v>0.21199915200339198</v>
      </c>
      <c r="M1862" s="7">
        <f t="shared" si="664"/>
        <v>0.95399618401526398</v>
      </c>
      <c r="N1862" s="7">
        <f t="shared" si="664"/>
        <v>0.10599957600169599</v>
      </c>
      <c r="O1862" s="7">
        <f t="shared" si="664"/>
        <v>3.858384566461734</v>
      </c>
      <c r="P1862" s="7">
        <f t="shared" si="664"/>
        <v>90.799236803052779</v>
      </c>
      <c r="Q1862" s="7">
        <f t="shared" si="664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8</v>
      </c>
      <c r="E1863" s="7">
        <f t="shared" ref="E1863:Q1863" si="665">E657/$Q657*100</f>
        <v>0</v>
      </c>
      <c r="F1863" s="7">
        <f t="shared" si="665"/>
        <v>3.375810418063939</v>
      </c>
      <c r="G1863" s="7">
        <f t="shared" si="665"/>
        <v>0.1564945226917058</v>
      </c>
      <c r="H1863" s="7">
        <f t="shared" si="665"/>
        <v>0</v>
      </c>
      <c r="I1863" s="7">
        <f t="shared" si="665"/>
        <v>0.1564945226917058</v>
      </c>
      <c r="J1863" s="7">
        <f t="shared" si="665"/>
        <v>0.2682763246143528</v>
      </c>
      <c r="K1863" s="7">
        <f t="shared" si="665"/>
        <v>6.70690811535882E-2</v>
      </c>
      <c r="L1863" s="7">
        <f t="shared" si="665"/>
        <v>0.11178180192264699</v>
      </c>
      <c r="M1863" s="7">
        <f t="shared" si="665"/>
        <v>1.0507489380728816</v>
      </c>
      <c r="N1863" s="7">
        <f t="shared" si="665"/>
        <v>0</v>
      </c>
      <c r="O1863" s="7">
        <f t="shared" si="665"/>
        <v>3.0404650122959982</v>
      </c>
      <c r="P1863" s="7">
        <f t="shared" si="665"/>
        <v>92.644757433489829</v>
      </c>
      <c r="Q1863" s="7">
        <f t="shared" si="665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66">E658/$Q658*100</f>
        <v>3.2619332390997062E-2</v>
      </c>
      <c r="F1864" s="7">
        <f t="shared" si="666"/>
        <v>4.0230509948896387</v>
      </c>
      <c r="G1864" s="7">
        <f t="shared" si="666"/>
        <v>0.16309666195498532</v>
      </c>
      <c r="H1864" s="7">
        <f t="shared" si="666"/>
        <v>0</v>
      </c>
      <c r="I1864" s="7">
        <f t="shared" si="666"/>
        <v>0.14135044036098729</v>
      </c>
      <c r="J1864" s="7">
        <f t="shared" si="666"/>
        <v>0.17396977275198436</v>
      </c>
      <c r="K1864" s="7">
        <f t="shared" si="666"/>
        <v>9.7857997172991179E-2</v>
      </c>
      <c r="L1864" s="7">
        <f t="shared" si="666"/>
        <v>9.7857997172991179E-2</v>
      </c>
      <c r="M1864" s="7">
        <f t="shared" si="666"/>
        <v>1.00032619332391</v>
      </c>
      <c r="N1864" s="7">
        <f t="shared" si="666"/>
        <v>7.6111775578993152E-2</v>
      </c>
      <c r="O1864" s="7">
        <f t="shared" si="666"/>
        <v>3.4576492334456885</v>
      </c>
      <c r="P1864" s="7">
        <f t="shared" si="666"/>
        <v>91.682070240295744</v>
      </c>
      <c r="Q1864" s="7">
        <f t="shared" si="666"/>
        <v>100</v>
      </c>
      <c r="R1864"/>
    </row>
    <row r="1865" spans="1:18" ht="14.25" x14ac:dyDescent="0.45">
      <c r="A1865" s="6">
        <v>649</v>
      </c>
      <c r="B1865" s="4"/>
      <c r="C1865" s="4" t="s">
        <v>9</v>
      </c>
      <c r="D1865" s="4" t="s">
        <v>7</v>
      </c>
      <c r="E1865" s="7">
        <f t="shared" ref="E1865:Q1865" si="667">E659/$Q659*100</f>
        <v>0.35711628599062573</v>
      </c>
      <c r="F1865" s="7">
        <f t="shared" si="667"/>
        <v>6.8596086600699353</v>
      </c>
      <c r="G1865" s="7">
        <f t="shared" si="667"/>
        <v>0.14135852987128933</v>
      </c>
      <c r="H1865" s="7">
        <f t="shared" si="667"/>
        <v>0</v>
      </c>
      <c r="I1865" s="7">
        <f t="shared" si="667"/>
        <v>0.33479651811621158</v>
      </c>
      <c r="J1865" s="7">
        <f t="shared" si="667"/>
        <v>0.10415891674726582</v>
      </c>
      <c r="K1865" s="7">
        <f t="shared" si="667"/>
        <v>0.11903876199687523</v>
      </c>
      <c r="L1865" s="7">
        <f t="shared" si="667"/>
        <v>8.9279071497656431E-2</v>
      </c>
      <c r="M1865" s="7">
        <f t="shared" si="667"/>
        <v>7.1200059519380989</v>
      </c>
      <c r="N1865" s="7">
        <f t="shared" si="667"/>
        <v>2.9759690499218807E-2</v>
      </c>
      <c r="O1865" s="7">
        <f t="shared" si="667"/>
        <v>3.5190834015326238</v>
      </c>
      <c r="P1865" s="7">
        <f t="shared" si="667"/>
        <v>84.242243880663636</v>
      </c>
      <c r="Q1865" s="7">
        <f t="shared" si="667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8</v>
      </c>
      <c r="E1866" s="7">
        <f t="shared" ref="E1866:Q1866" si="668">E660/$Q660*100</f>
        <v>0.41843697695377879</v>
      </c>
      <c r="F1866" s="7">
        <f t="shared" si="668"/>
        <v>6.9074288657139178</v>
      </c>
      <c r="G1866" s="7">
        <f t="shared" si="668"/>
        <v>0.1544998068752414</v>
      </c>
      <c r="H1866" s="7">
        <f t="shared" si="668"/>
        <v>0</v>
      </c>
      <c r="I1866" s="7">
        <f t="shared" si="668"/>
        <v>0.30899961375048279</v>
      </c>
      <c r="J1866" s="7">
        <f t="shared" si="668"/>
        <v>0.20599974250032188</v>
      </c>
      <c r="K1866" s="7">
        <f t="shared" si="668"/>
        <v>9.0124887343890819E-2</v>
      </c>
      <c r="L1866" s="7">
        <f t="shared" si="668"/>
        <v>5.149993562508047E-2</v>
      </c>
      <c r="M1866" s="7">
        <f t="shared" si="668"/>
        <v>14.297669627912965</v>
      </c>
      <c r="N1866" s="7">
        <f t="shared" si="668"/>
        <v>7.0812411484485652E-2</v>
      </c>
      <c r="O1866" s="7">
        <f t="shared" si="668"/>
        <v>5.0083687395390752</v>
      </c>
      <c r="P1866" s="7">
        <f t="shared" si="668"/>
        <v>77.996652504184368</v>
      </c>
      <c r="Q1866" s="7">
        <f t="shared" si="668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69">E661/$Q661*100</f>
        <v>0.40731791508457027</v>
      </c>
      <c r="F1867" s="7">
        <f t="shared" si="669"/>
        <v>6.8967897825336548</v>
      </c>
      <c r="G1867" s="7">
        <f t="shared" si="669"/>
        <v>0.13462202278218849</v>
      </c>
      <c r="H1867" s="7">
        <f t="shared" si="669"/>
        <v>0</v>
      </c>
      <c r="I1867" s="7">
        <f t="shared" si="669"/>
        <v>0.33482913358646876</v>
      </c>
      <c r="J1867" s="7">
        <f t="shared" si="669"/>
        <v>0.16223679668622712</v>
      </c>
      <c r="K1867" s="7">
        <f t="shared" si="669"/>
        <v>0.11391094235415947</v>
      </c>
      <c r="L1867" s="7">
        <f t="shared" si="669"/>
        <v>8.974801518812564E-2</v>
      </c>
      <c r="M1867" s="7">
        <f t="shared" si="669"/>
        <v>10.973420780117364</v>
      </c>
      <c r="N1867" s="7">
        <f t="shared" si="669"/>
        <v>3.7970314118053156E-2</v>
      </c>
      <c r="O1867" s="7">
        <f t="shared" si="669"/>
        <v>4.3355195029340692</v>
      </c>
      <c r="P1867" s="7">
        <f t="shared" si="669"/>
        <v>80.887124611667232</v>
      </c>
      <c r="Q1867" s="7">
        <f t="shared" si="669"/>
        <v>100</v>
      </c>
      <c r="R1867"/>
    </row>
    <row r="1868" spans="1:18" ht="14.25" x14ac:dyDescent="0.45">
      <c r="A1868" s="6">
        <v>652</v>
      </c>
      <c r="B1868" s="4"/>
      <c r="C1868" s="4" t="s">
        <v>10</v>
      </c>
      <c r="D1868" s="4" t="s">
        <v>7</v>
      </c>
      <c r="E1868" s="7">
        <f t="shared" ref="E1868:Q1868" si="670">E662/$Q662*100</f>
        <v>2.0019172035579733</v>
      </c>
      <c r="F1868" s="7">
        <f t="shared" si="670"/>
        <v>7.0178567447667026</v>
      </c>
      <c r="G1868" s="7">
        <f t="shared" si="670"/>
        <v>0.93185010143344393</v>
      </c>
      <c r="H1868" s="7">
        <f t="shared" si="670"/>
        <v>3.1210290478632097E-2</v>
      </c>
      <c r="I1868" s="7">
        <f t="shared" si="670"/>
        <v>2.0955480749938693</v>
      </c>
      <c r="J1868" s="7">
        <f t="shared" si="670"/>
        <v>1.2707046837728782</v>
      </c>
      <c r="K1868" s="7">
        <f t="shared" si="670"/>
        <v>0.38789932452014181</v>
      </c>
      <c r="L1868" s="7">
        <f t="shared" si="670"/>
        <v>0.36337695342978799</v>
      </c>
      <c r="M1868" s="7">
        <f t="shared" si="670"/>
        <v>7.8293242972111372</v>
      </c>
      <c r="N1868" s="7">
        <f t="shared" si="670"/>
        <v>0.26751677553113223</v>
      </c>
      <c r="O1868" s="7">
        <f t="shared" si="670"/>
        <v>5.7204003834407118</v>
      </c>
      <c r="P1868" s="7">
        <f t="shared" si="670"/>
        <v>78.273179213946548</v>
      </c>
      <c r="Q1868" s="7">
        <f t="shared" si="670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8</v>
      </c>
      <c r="E1869" s="7">
        <f t="shared" ref="E1869:Q1869" si="671">E663/$Q663*100</f>
        <v>2.8640220132997021</v>
      </c>
      <c r="F1869" s="7">
        <f t="shared" si="671"/>
        <v>7.2735611098371926</v>
      </c>
      <c r="G1869" s="7">
        <f t="shared" si="671"/>
        <v>1.3185049300619125</v>
      </c>
      <c r="H1869" s="7">
        <f t="shared" si="671"/>
        <v>2.2930520522815866E-2</v>
      </c>
      <c r="I1869" s="7">
        <f t="shared" si="671"/>
        <v>1.375831231368952</v>
      </c>
      <c r="J1869" s="7">
        <f t="shared" si="671"/>
        <v>0.54116028433845453</v>
      </c>
      <c r="K1869" s="7">
        <f t="shared" si="671"/>
        <v>0.33249254758083008</v>
      </c>
      <c r="L1869" s="7">
        <f t="shared" si="671"/>
        <v>0.34395780784223801</v>
      </c>
      <c r="M1869" s="7">
        <f t="shared" si="671"/>
        <v>10.646640678743408</v>
      </c>
      <c r="N1869" s="7">
        <f t="shared" si="671"/>
        <v>0.1926163723916533</v>
      </c>
      <c r="O1869" s="7">
        <f t="shared" si="671"/>
        <v>7.3515248796147663</v>
      </c>
      <c r="P1869" s="7">
        <f t="shared" si="671"/>
        <v>75.746388443017651</v>
      </c>
      <c r="Q1869" s="7">
        <f t="shared" si="671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72">E664/$Q664*100</f>
        <v>2.4201661674108403</v>
      </c>
      <c r="F1870" s="7">
        <f t="shared" si="672"/>
        <v>7.1429378850392817</v>
      </c>
      <c r="G1870" s="7">
        <f t="shared" si="672"/>
        <v>1.1258689877352626</v>
      </c>
      <c r="H1870" s="7">
        <f t="shared" si="672"/>
        <v>2.5998982648505062E-2</v>
      </c>
      <c r="I1870" s="7">
        <f t="shared" si="672"/>
        <v>1.746453399649579</v>
      </c>
      <c r="J1870" s="7">
        <f t="shared" si="672"/>
        <v>0.91222517379754708</v>
      </c>
      <c r="K1870" s="7">
        <f t="shared" si="672"/>
        <v>0.35607302322952578</v>
      </c>
      <c r="L1870" s="7">
        <f t="shared" si="672"/>
        <v>0.35155146102978579</v>
      </c>
      <c r="M1870" s="7">
        <f t="shared" si="672"/>
        <v>9.2194653252698799</v>
      </c>
      <c r="N1870" s="7">
        <f t="shared" si="672"/>
        <v>0.22720850053693553</v>
      </c>
      <c r="O1870" s="7">
        <f t="shared" si="672"/>
        <v>6.5234838636748993</v>
      </c>
      <c r="P1870" s="7">
        <f t="shared" si="672"/>
        <v>77.025942463121012</v>
      </c>
      <c r="Q1870" s="7">
        <f t="shared" si="672"/>
        <v>100</v>
      </c>
      <c r="R1870"/>
    </row>
    <row r="1871" spans="1:18" ht="14.25" x14ac:dyDescent="0.45">
      <c r="A1871" s="6">
        <v>655</v>
      </c>
      <c r="B1871" s="4"/>
      <c r="C1871" s="4" t="s">
        <v>11</v>
      </c>
      <c r="D1871" s="4" t="s">
        <v>7</v>
      </c>
      <c r="E1871" s="7">
        <f t="shared" ref="E1871:Q1871" si="673">E665/$Q665*100</f>
        <v>16.909246575342465</v>
      </c>
      <c r="F1871" s="7">
        <f t="shared" si="673"/>
        <v>6.6138698630136981</v>
      </c>
      <c r="G1871" s="7">
        <f t="shared" si="673"/>
        <v>13.013698630136986</v>
      </c>
      <c r="H1871" s="7">
        <f t="shared" si="673"/>
        <v>3.5102739726027399</v>
      </c>
      <c r="I1871" s="7">
        <f t="shared" si="673"/>
        <v>14.212328767123289</v>
      </c>
      <c r="J1871" s="7">
        <f t="shared" si="673"/>
        <v>18.685787671232877</v>
      </c>
      <c r="K1871" s="7">
        <f t="shared" si="673"/>
        <v>3.4674657534246576</v>
      </c>
      <c r="L1871" s="7">
        <f t="shared" si="673"/>
        <v>4.6018835616438354</v>
      </c>
      <c r="M1871" s="7">
        <f t="shared" si="673"/>
        <v>6.1001712328767121</v>
      </c>
      <c r="N1871" s="7">
        <f t="shared" si="673"/>
        <v>4.5376712328767121</v>
      </c>
      <c r="O1871" s="7">
        <f t="shared" si="673"/>
        <v>14.169520547945206</v>
      </c>
      <c r="P1871" s="7">
        <f t="shared" si="673"/>
        <v>39.319349315068493</v>
      </c>
      <c r="Q1871" s="7">
        <f t="shared" si="673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8</v>
      </c>
      <c r="E1872" s="7">
        <f t="shared" ref="E1872:Q1872" si="674">E666/$Q666*100</f>
        <v>28.551965745426234</v>
      </c>
      <c r="F1872" s="7">
        <f t="shared" si="674"/>
        <v>9.4978590891397427</v>
      </c>
      <c r="G1872" s="7">
        <f t="shared" si="674"/>
        <v>10.256909303230829</v>
      </c>
      <c r="H1872" s="7">
        <f t="shared" si="674"/>
        <v>5.099260412611911</v>
      </c>
      <c r="I1872" s="7">
        <f t="shared" si="674"/>
        <v>8.9334371350720136</v>
      </c>
      <c r="J1872" s="7">
        <f t="shared" si="674"/>
        <v>11.755546905410666</v>
      </c>
      <c r="K1872" s="7">
        <f t="shared" si="674"/>
        <v>2.1992993382639159</v>
      </c>
      <c r="L1872" s="7">
        <f t="shared" si="674"/>
        <v>3.7563254184507588</v>
      </c>
      <c r="M1872" s="7">
        <f t="shared" si="674"/>
        <v>8.7388088750486563</v>
      </c>
      <c r="N1872" s="7">
        <f t="shared" si="674"/>
        <v>3.3670688984040487</v>
      </c>
      <c r="O1872" s="7">
        <f t="shared" si="674"/>
        <v>17.769560140132349</v>
      </c>
      <c r="P1872" s="7">
        <f t="shared" si="674"/>
        <v>38.594783962631375</v>
      </c>
      <c r="Q1872" s="7">
        <f t="shared" si="674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75">E667/$Q667*100</f>
        <v>23.010292469173546</v>
      </c>
      <c r="F1873" s="7">
        <f t="shared" si="675"/>
        <v>8.0811168857637821</v>
      </c>
      <c r="G1873" s="7">
        <f t="shared" si="675"/>
        <v>11.586670742892082</v>
      </c>
      <c r="H1873" s="7">
        <f t="shared" si="675"/>
        <v>4.3106083766432279</v>
      </c>
      <c r="I1873" s="7">
        <f t="shared" si="675"/>
        <v>11.505146234586773</v>
      </c>
      <c r="J1873" s="7">
        <f t="shared" si="675"/>
        <v>15.112605727096708</v>
      </c>
      <c r="K1873" s="7">
        <f t="shared" si="675"/>
        <v>2.7718332823805159</v>
      </c>
      <c r="L1873" s="7">
        <f t="shared" si="675"/>
        <v>4.1883216141852646</v>
      </c>
      <c r="M1873" s="7">
        <f t="shared" si="675"/>
        <v>7.4696830734739637</v>
      </c>
      <c r="N1873" s="7">
        <f t="shared" si="675"/>
        <v>3.923366962193009</v>
      </c>
      <c r="O1873" s="7">
        <f t="shared" si="675"/>
        <v>16.029756445531437</v>
      </c>
      <c r="P1873" s="7">
        <f t="shared" si="675"/>
        <v>38.989096097014162</v>
      </c>
      <c r="Q1873" s="7">
        <f t="shared" si="675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7</v>
      </c>
      <c r="E1874" s="7">
        <f t="shared" ref="E1874:Q1874" si="676">E668/$Q668*100</f>
        <v>2.5707700490514744</v>
      </c>
      <c r="F1874" s="7">
        <f t="shared" si="676"/>
        <v>6.7948111813722596</v>
      </c>
      <c r="G1874" s="7">
        <f t="shared" si="676"/>
        <v>1.5498492996867796</v>
      </c>
      <c r="H1874" s="7">
        <f t="shared" si="676"/>
        <v>0.25855445895632645</v>
      </c>
      <c r="I1874" s="7">
        <f t="shared" si="676"/>
        <v>2.4496188168547959</v>
      </c>
      <c r="J1874" s="7">
        <f t="shared" si="676"/>
        <v>2.1762898173866794</v>
      </c>
      <c r="K1874" s="7">
        <f t="shared" si="676"/>
        <v>0.52597364221972698</v>
      </c>
      <c r="L1874" s="7">
        <f t="shared" si="676"/>
        <v>0.60132379882985643</v>
      </c>
      <c r="M1874" s="7">
        <f t="shared" si="676"/>
        <v>7.0932568997104193</v>
      </c>
      <c r="N1874" s="7">
        <f t="shared" si="676"/>
        <v>0.51119910170793692</v>
      </c>
      <c r="O1874" s="7">
        <f t="shared" si="676"/>
        <v>5.7413864428816259</v>
      </c>
      <c r="P1874" s="7">
        <f t="shared" si="676"/>
        <v>77.635778027303346</v>
      </c>
      <c r="Q1874" s="7">
        <f t="shared" si="676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8</v>
      </c>
      <c r="E1875" s="7">
        <f t="shared" ref="E1875:Q1875" si="677">E669/$Q669*100</f>
        <v>4.0502610491412279</v>
      </c>
      <c r="F1875" s="7">
        <f t="shared" si="677"/>
        <v>7.0985006035397982</v>
      </c>
      <c r="G1875" s="7">
        <f t="shared" si="677"/>
        <v>1.6419191111240385</v>
      </c>
      <c r="H1875" s="7">
        <f t="shared" si="677"/>
        <v>0.40284463576736812</v>
      </c>
      <c r="I1875" s="7">
        <f t="shared" si="677"/>
        <v>1.6317389217725162</v>
      </c>
      <c r="J1875" s="7">
        <f t="shared" si="677"/>
        <v>1.2754322944692487</v>
      </c>
      <c r="K1875" s="7">
        <f t="shared" si="677"/>
        <v>0.3984816974738587</v>
      </c>
      <c r="L1875" s="7">
        <f t="shared" si="677"/>
        <v>0.52209828245662515</v>
      </c>
      <c r="M1875" s="7">
        <f t="shared" si="677"/>
        <v>10.70519625950757</v>
      </c>
      <c r="N1875" s="7">
        <f t="shared" si="677"/>
        <v>0.38830150812233677</v>
      </c>
      <c r="O1875" s="7">
        <f t="shared" si="677"/>
        <v>7.3137388926862617</v>
      </c>
      <c r="P1875" s="7">
        <f t="shared" si="677"/>
        <v>74.571341312662696</v>
      </c>
      <c r="Q1875" s="7">
        <f t="shared" si="677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78">E670/$Q670*100</f>
        <v>3.3098312836223451</v>
      </c>
      <c r="F1876" s="7">
        <f t="shared" si="678"/>
        <v>6.950205948315034</v>
      </c>
      <c r="G1876" s="7">
        <f t="shared" si="678"/>
        <v>1.6006801424781225</v>
      </c>
      <c r="H1876" s="7">
        <f t="shared" si="678"/>
        <v>0.33054338107034492</v>
      </c>
      <c r="I1876" s="7">
        <f t="shared" si="678"/>
        <v>2.0345641371425223</v>
      </c>
      <c r="J1876" s="7">
        <f t="shared" si="678"/>
        <v>1.7238093842072089</v>
      </c>
      <c r="K1876" s="7">
        <f t="shared" si="678"/>
        <v>0.46686504155611913</v>
      </c>
      <c r="L1876" s="7">
        <f t="shared" si="678"/>
        <v>0.55554741208718716</v>
      </c>
      <c r="M1876" s="7">
        <f t="shared" si="678"/>
        <v>8.9158763430615213</v>
      </c>
      <c r="N1876" s="7">
        <f t="shared" si="678"/>
        <v>0.44707641342108739</v>
      </c>
      <c r="O1876" s="7">
        <f t="shared" si="678"/>
        <v>6.5324460210199202</v>
      </c>
      <c r="P1876" s="7">
        <f t="shared" si="678"/>
        <v>76.093871388575366</v>
      </c>
      <c r="Q1876" s="7">
        <f t="shared" si="678"/>
        <v>100</v>
      </c>
      <c r="R1876"/>
    </row>
    <row r="1877" spans="1:18" ht="14.25" x14ac:dyDescent="0.45">
      <c r="A1877" s="6">
        <v>661</v>
      </c>
      <c r="B1877" s="4" t="s">
        <v>55</v>
      </c>
      <c r="C1877" s="4" t="s">
        <v>6</v>
      </c>
      <c r="D1877" s="4" t="s">
        <v>7</v>
      </c>
      <c r="E1877" s="7">
        <f t="shared" ref="E1877:Q1877" si="679">E671/$Q671*100</f>
        <v>6.9135802469135796E-2</v>
      </c>
      <c r="F1877" s="7">
        <f t="shared" si="679"/>
        <v>8.6271604938271604</v>
      </c>
      <c r="G1877" s="7">
        <f t="shared" si="679"/>
        <v>0.1037037037037037</v>
      </c>
      <c r="H1877" s="7">
        <f t="shared" si="679"/>
        <v>0</v>
      </c>
      <c r="I1877" s="7">
        <f t="shared" si="679"/>
        <v>0.14320987654320988</v>
      </c>
      <c r="J1877" s="7">
        <f t="shared" si="679"/>
        <v>0.2074074074074074</v>
      </c>
      <c r="K1877" s="7">
        <f t="shared" si="679"/>
        <v>0.17777777777777778</v>
      </c>
      <c r="L1877" s="7">
        <f t="shared" si="679"/>
        <v>0.10864197530864197</v>
      </c>
      <c r="M1877" s="7">
        <f t="shared" si="679"/>
        <v>2.0790123456790122</v>
      </c>
      <c r="N1877" s="7">
        <f t="shared" si="679"/>
        <v>4.4444444444444446E-2</v>
      </c>
      <c r="O1877" s="7">
        <f t="shared" si="679"/>
        <v>5.0222222222222221</v>
      </c>
      <c r="P1877" s="7">
        <f t="shared" si="679"/>
        <v>85.57037037037037</v>
      </c>
      <c r="Q1877" s="7">
        <f t="shared" si="679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8</v>
      </c>
      <c r="E1878" s="7">
        <f t="shared" ref="E1878:Q1878" si="680">E672/$Q672*100</f>
        <v>8.1098889958943696E-2</v>
      </c>
      <c r="F1878" s="7">
        <f t="shared" si="680"/>
        <v>5.6870596583709263</v>
      </c>
      <c r="G1878" s="7">
        <f t="shared" si="680"/>
        <v>8.6167570581377667E-2</v>
      </c>
      <c r="H1878" s="7">
        <f t="shared" si="680"/>
        <v>0</v>
      </c>
      <c r="I1878" s="7">
        <f t="shared" si="680"/>
        <v>0.19260986365249128</v>
      </c>
      <c r="J1878" s="7">
        <f t="shared" si="680"/>
        <v>0.19767854427492521</v>
      </c>
      <c r="K1878" s="7">
        <f t="shared" si="680"/>
        <v>0.13685437680571746</v>
      </c>
      <c r="L1878" s="7">
        <f t="shared" si="680"/>
        <v>8.1098889958943696E-2</v>
      </c>
      <c r="M1878" s="7">
        <f t="shared" si="680"/>
        <v>1.8804805109230067</v>
      </c>
      <c r="N1878" s="7">
        <f t="shared" si="680"/>
        <v>4.0549444979471848E-2</v>
      </c>
      <c r="O1878" s="7">
        <f t="shared" si="680"/>
        <v>3.3199858076942568</v>
      </c>
      <c r="P1878" s="7">
        <f t="shared" si="680"/>
        <v>89.629479446500071</v>
      </c>
      <c r="Q1878" s="7">
        <f t="shared" si="680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81">E673/$Q673*100</f>
        <v>6.5032516258129058E-2</v>
      </c>
      <c r="F1879" s="7">
        <f t="shared" si="681"/>
        <v>7.1835917958979492</v>
      </c>
      <c r="G1879" s="7">
        <f t="shared" si="681"/>
        <v>9.2546273136568283E-2</v>
      </c>
      <c r="H1879" s="7">
        <f t="shared" si="681"/>
        <v>1.0005002501250627E-2</v>
      </c>
      <c r="I1879" s="7">
        <f t="shared" si="681"/>
        <v>0.1775887943971986</v>
      </c>
      <c r="J1879" s="7">
        <f t="shared" si="681"/>
        <v>0.20510255127563784</v>
      </c>
      <c r="K1879" s="7">
        <f t="shared" si="681"/>
        <v>0.16008004002001003</v>
      </c>
      <c r="L1879" s="7">
        <f t="shared" si="681"/>
        <v>9.5047523761880942E-2</v>
      </c>
      <c r="M1879" s="7">
        <f t="shared" si="681"/>
        <v>1.9734867433716858</v>
      </c>
      <c r="N1879" s="7">
        <f t="shared" si="681"/>
        <v>2.5012506253126562E-2</v>
      </c>
      <c r="O1879" s="7">
        <f t="shared" si="681"/>
        <v>4.1920960480240117</v>
      </c>
      <c r="P1879" s="7">
        <f t="shared" si="681"/>
        <v>87.563781890945464</v>
      </c>
      <c r="Q1879" s="7">
        <f t="shared" si="681"/>
        <v>100</v>
      </c>
      <c r="R1879"/>
    </row>
    <row r="1880" spans="1:18" ht="14.25" x14ac:dyDescent="0.45">
      <c r="A1880" s="6">
        <v>664</v>
      </c>
      <c r="B1880" s="4"/>
      <c r="C1880" s="4" t="s">
        <v>9</v>
      </c>
      <c r="D1880" s="4" t="s">
        <v>7</v>
      </c>
      <c r="E1880" s="7">
        <f t="shared" ref="E1880:Q1880" si="682">E674/$Q674*100</f>
        <v>0.32377868774402435</v>
      </c>
      <c r="F1880" s="7">
        <f t="shared" si="682"/>
        <v>9.9990477097419284</v>
      </c>
      <c r="G1880" s="7">
        <f t="shared" si="682"/>
        <v>0.18093514903342539</v>
      </c>
      <c r="H1880" s="7">
        <f t="shared" si="682"/>
        <v>0</v>
      </c>
      <c r="I1880" s="7">
        <f t="shared" si="682"/>
        <v>0.54280544710027623</v>
      </c>
      <c r="J1880" s="7">
        <f t="shared" si="682"/>
        <v>0.1714122464527188</v>
      </c>
      <c r="K1880" s="7">
        <f t="shared" si="682"/>
        <v>0.1237977335491858</v>
      </c>
      <c r="L1880" s="7">
        <f t="shared" si="682"/>
        <v>0.15236644129130558</v>
      </c>
      <c r="M1880" s="7">
        <f t="shared" si="682"/>
        <v>6.3612989239120079</v>
      </c>
      <c r="N1880" s="7">
        <f t="shared" si="682"/>
        <v>6.6660318064946197E-2</v>
      </c>
      <c r="O1880" s="7">
        <f t="shared" si="682"/>
        <v>5.0471383677744983</v>
      </c>
      <c r="P1880" s="7">
        <f t="shared" si="682"/>
        <v>80.678030663746313</v>
      </c>
      <c r="Q1880" s="7">
        <f t="shared" si="682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8</v>
      </c>
      <c r="E1881" s="7">
        <f t="shared" ref="E1881:Q1881" si="683">E675/$Q675*100</f>
        <v>0.4895593965431112</v>
      </c>
      <c r="F1881" s="7">
        <f t="shared" si="683"/>
        <v>10.300729343590769</v>
      </c>
      <c r="G1881" s="7">
        <f t="shared" si="683"/>
        <v>0.1099010890198821</v>
      </c>
      <c r="H1881" s="7">
        <f t="shared" si="683"/>
        <v>2.9973024278149664E-2</v>
      </c>
      <c r="I1881" s="7">
        <f t="shared" si="683"/>
        <v>0.54950544509941046</v>
      </c>
      <c r="J1881" s="7">
        <f t="shared" si="683"/>
        <v>0.14986512139074831</v>
      </c>
      <c r="K1881" s="7">
        <f t="shared" si="683"/>
        <v>0.1099010890198821</v>
      </c>
      <c r="L1881" s="7">
        <f t="shared" si="683"/>
        <v>4.9955040463582776E-2</v>
      </c>
      <c r="M1881" s="7">
        <f t="shared" si="683"/>
        <v>12.308921970226796</v>
      </c>
      <c r="N1881" s="7">
        <f t="shared" si="683"/>
        <v>5.9946048556299328E-2</v>
      </c>
      <c r="O1881" s="7">
        <f t="shared" si="683"/>
        <v>5.2952342891397741</v>
      </c>
      <c r="P1881" s="7">
        <f t="shared" si="683"/>
        <v>75.911679488460379</v>
      </c>
      <c r="Q1881" s="7">
        <f t="shared" si="683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84">E676/$Q676*100</f>
        <v>0.41932809985859865</v>
      </c>
      <c r="F1882" s="7">
        <f t="shared" si="684"/>
        <v>10.137013018674729</v>
      </c>
      <c r="G1882" s="7">
        <f t="shared" si="684"/>
        <v>0.15115315227461112</v>
      </c>
      <c r="H1882" s="7">
        <f t="shared" si="684"/>
        <v>1.4627724413672046E-2</v>
      </c>
      <c r="I1882" s="7">
        <f t="shared" si="684"/>
        <v>0.54122580330586567</v>
      </c>
      <c r="J1882" s="7">
        <f t="shared" si="684"/>
        <v>0.17553269296406454</v>
      </c>
      <c r="K1882" s="7">
        <f t="shared" si="684"/>
        <v>0.12189770344726705</v>
      </c>
      <c r="L1882" s="7">
        <f t="shared" si="684"/>
        <v>8.776634648203227E-2</v>
      </c>
      <c r="M1882" s="7">
        <f t="shared" si="684"/>
        <v>9.2739772782680774</v>
      </c>
      <c r="N1882" s="7">
        <f t="shared" si="684"/>
        <v>5.8510897654688185E-2</v>
      </c>
      <c r="O1882" s="7">
        <f t="shared" si="684"/>
        <v>5.1635867180262318</v>
      </c>
      <c r="P1882" s="7">
        <f t="shared" si="684"/>
        <v>78.346091959627486</v>
      </c>
      <c r="Q1882" s="7">
        <f t="shared" si="684"/>
        <v>100</v>
      </c>
      <c r="R1882"/>
    </row>
    <row r="1883" spans="1:18" ht="14.25" x14ac:dyDescent="0.45">
      <c r="A1883" s="6">
        <v>667</v>
      </c>
      <c r="B1883" s="4"/>
      <c r="C1883" s="4" t="s">
        <v>10</v>
      </c>
      <c r="D1883" s="4" t="s">
        <v>7</v>
      </c>
      <c r="E1883" s="7">
        <f t="shared" ref="E1883:Q1883" si="685">E677/$Q677*100</f>
        <v>4.1385948026948993</v>
      </c>
      <c r="F1883" s="7">
        <f t="shared" si="685"/>
        <v>8.1973755252470717</v>
      </c>
      <c r="G1883" s="7">
        <f t="shared" si="685"/>
        <v>1.2324232963215098</v>
      </c>
      <c r="H1883" s="7">
        <f t="shared" si="685"/>
        <v>0.1009413366510951</v>
      </c>
      <c r="I1883" s="7">
        <f t="shared" si="685"/>
        <v>6.6644756919176515</v>
      </c>
      <c r="J1883" s="7">
        <f t="shared" si="685"/>
        <v>2.6972464142350758</v>
      </c>
      <c r="K1883" s="7">
        <f t="shared" si="685"/>
        <v>0.68076715415854838</v>
      </c>
      <c r="L1883" s="7">
        <f t="shared" si="685"/>
        <v>0.85213267917087254</v>
      </c>
      <c r="M1883" s="7">
        <f t="shared" si="685"/>
        <v>7.5095659522524008</v>
      </c>
      <c r="N1883" s="7">
        <f t="shared" si="685"/>
        <v>0.58921570928895051</v>
      </c>
      <c r="O1883" s="7">
        <f t="shared" si="685"/>
        <v>7.0846733491396519</v>
      </c>
      <c r="P1883" s="7">
        <f t="shared" si="685"/>
        <v>71.083828258879308</v>
      </c>
      <c r="Q1883" s="7">
        <f t="shared" si="685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8</v>
      </c>
      <c r="E1884" s="7">
        <f t="shared" ref="E1884:Q1884" si="686">E678/$Q678*100</f>
        <v>7.6686775148587589</v>
      </c>
      <c r="F1884" s="7">
        <f t="shared" si="686"/>
        <v>10.836319925205352</v>
      </c>
      <c r="G1884" s="7">
        <f t="shared" si="686"/>
        <v>2.1013734612559265</v>
      </c>
      <c r="H1884" s="7">
        <f t="shared" si="686"/>
        <v>7.1232998686641583E-2</v>
      </c>
      <c r="I1884" s="7">
        <f t="shared" si="686"/>
        <v>4.9150769093782696</v>
      </c>
      <c r="J1884" s="7">
        <f t="shared" si="686"/>
        <v>1.3890434743895108</v>
      </c>
      <c r="K1884" s="7">
        <f t="shared" si="686"/>
        <v>0.6633573002693498</v>
      </c>
      <c r="L1884" s="7">
        <f t="shared" si="686"/>
        <v>1.0662689490906663</v>
      </c>
      <c r="M1884" s="7">
        <f t="shared" si="686"/>
        <v>12.029472653206598</v>
      </c>
      <c r="N1884" s="7">
        <f t="shared" si="686"/>
        <v>0.49195289717961843</v>
      </c>
      <c r="O1884" s="7">
        <f t="shared" si="686"/>
        <v>9.3738174209202416</v>
      </c>
      <c r="P1884" s="7">
        <f t="shared" si="686"/>
        <v>66.219976404069186</v>
      </c>
      <c r="Q1884" s="7">
        <f t="shared" si="686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87">E679/$Q679*100</f>
        <v>5.9536594840390284</v>
      </c>
      <c r="F1885" s="7">
        <f t="shared" si="687"/>
        <v>9.558302675776341</v>
      </c>
      <c r="G1885" s="7">
        <f t="shared" si="687"/>
        <v>1.6749308776820602</v>
      </c>
      <c r="H1885" s="7">
        <f t="shared" si="687"/>
        <v>8.3403788588533687E-2</v>
      </c>
      <c r="I1885" s="7">
        <f t="shared" si="687"/>
        <v>5.7640015538240066</v>
      </c>
      <c r="J1885" s="7">
        <f t="shared" si="687"/>
        <v>2.0291113497703539</v>
      </c>
      <c r="K1885" s="7">
        <f t="shared" si="687"/>
        <v>0.67294289696775811</v>
      </c>
      <c r="L1885" s="7">
        <f t="shared" si="687"/>
        <v>0.95628727463839325</v>
      </c>
      <c r="M1885" s="7">
        <f t="shared" si="687"/>
        <v>9.8267943239723063</v>
      </c>
      <c r="N1885" s="7">
        <f t="shared" si="687"/>
        <v>0.53926833169572463</v>
      </c>
      <c r="O1885" s="7">
        <f t="shared" si="687"/>
        <v>8.2558325526129384</v>
      </c>
      <c r="P1885" s="7">
        <f t="shared" si="687"/>
        <v>68.58419212576834</v>
      </c>
      <c r="Q1885" s="7">
        <f t="shared" si="687"/>
        <v>100</v>
      </c>
      <c r="R1885"/>
    </row>
    <row r="1886" spans="1:18" ht="14.25" x14ac:dyDescent="0.45">
      <c r="A1886" s="6">
        <v>670</v>
      </c>
      <c r="B1886" s="4"/>
      <c r="C1886" s="4" t="s">
        <v>11</v>
      </c>
      <c r="D1886" s="4" t="s">
        <v>7</v>
      </c>
      <c r="E1886" s="7">
        <f t="shared" ref="E1886:Q1886" si="688">E680/$Q680*100</f>
        <v>23.796791443850267</v>
      </c>
      <c r="F1886" s="7">
        <f t="shared" si="688"/>
        <v>8.6828032648466085</v>
      </c>
      <c r="G1886" s="7">
        <f t="shared" si="688"/>
        <v>11.032929918378835</v>
      </c>
      <c r="H1886" s="7">
        <f t="shared" si="688"/>
        <v>2.913031241204616</v>
      </c>
      <c r="I1886" s="7">
        <f t="shared" si="688"/>
        <v>27.132001125809175</v>
      </c>
      <c r="J1886" s="7">
        <f t="shared" si="688"/>
        <v>22.459893048128343</v>
      </c>
      <c r="K1886" s="7">
        <f t="shared" si="688"/>
        <v>5.3757388122713197</v>
      </c>
      <c r="L1886" s="7">
        <f t="shared" si="688"/>
        <v>7.8665916127216438</v>
      </c>
      <c r="M1886" s="7">
        <f t="shared" si="688"/>
        <v>8.4013509710104142</v>
      </c>
      <c r="N1886" s="7">
        <f t="shared" si="688"/>
        <v>5.5868280326484658</v>
      </c>
      <c r="O1886" s="7">
        <f t="shared" si="688"/>
        <v>13.861525471432593</v>
      </c>
      <c r="P1886" s="7">
        <f t="shared" si="688"/>
        <v>29.97466929355474</v>
      </c>
      <c r="Q1886" s="7">
        <f t="shared" si="688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8</v>
      </c>
      <c r="E1887" s="7">
        <f t="shared" ref="E1887:Q1887" si="689">E681/$Q681*100</f>
        <v>40.524116976832509</v>
      </c>
      <c r="F1887" s="7">
        <f t="shared" si="689"/>
        <v>12.697809849348019</v>
      </c>
      <c r="G1887" s="7">
        <f t="shared" si="689"/>
        <v>9.431573616913532</v>
      </c>
      <c r="H1887" s="7">
        <f t="shared" si="689"/>
        <v>3.5827319913913156</v>
      </c>
      <c r="I1887" s="7">
        <f t="shared" si="689"/>
        <v>20.458285858969489</v>
      </c>
      <c r="J1887" s="7">
        <f t="shared" si="689"/>
        <v>13.064944929737942</v>
      </c>
      <c r="K1887" s="7">
        <f t="shared" si="689"/>
        <v>4.3043423218128884</v>
      </c>
      <c r="L1887" s="7">
        <f t="shared" si="689"/>
        <v>7.9883529560703881</v>
      </c>
      <c r="M1887" s="7">
        <f t="shared" si="689"/>
        <v>11.836941384985442</v>
      </c>
      <c r="N1887" s="7">
        <f t="shared" si="689"/>
        <v>3.9118875807064182</v>
      </c>
      <c r="O1887" s="7">
        <f t="shared" si="689"/>
        <v>16.875553867578176</v>
      </c>
      <c r="P1887" s="7">
        <f t="shared" si="689"/>
        <v>27.307254082795289</v>
      </c>
      <c r="Q1887" s="7">
        <f t="shared" si="689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90">E682/$Q682*100</f>
        <v>32.577979205545191</v>
      </c>
      <c r="F1888" s="7">
        <f t="shared" si="690"/>
        <v>10.830445214609437</v>
      </c>
      <c r="G1888" s="7">
        <f t="shared" si="690"/>
        <v>10.177286057051454</v>
      </c>
      <c r="H1888" s="7">
        <f t="shared" si="690"/>
        <v>3.225806451612903</v>
      </c>
      <c r="I1888" s="7">
        <f t="shared" si="690"/>
        <v>23.6336976806185</v>
      </c>
      <c r="J1888" s="7">
        <f t="shared" si="690"/>
        <v>17.495334577446016</v>
      </c>
      <c r="K1888" s="7">
        <f t="shared" si="690"/>
        <v>4.7787256731538257</v>
      </c>
      <c r="L1888" s="7">
        <f t="shared" si="690"/>
        <v>7.884564116235671</v>
      </c>
      <c r="M1888" s="7">
        <f t="shared" si="690"/>
        <v>10.230605171954146</v>
      </c>
      <c r="N1888" s="7">
        <f t="shared" si="690"/>
        <v>4.7120767795254599</v>
      </c>
      <c r="O1888" s="7">
        <f t="shared" si="690"/>
        <v>15.40255931751533</v>
      </c>
      <c r="P1888" s="7">
        <f t="shared" si="690"/>
        <v>28.552386030391897</v>
      </c>
      <c r="Q1888" s="7">
        <f t="shared" si="690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7</v>
      </c>
      <c r="E1889" s="7">
        <f t="shared" ref="E1889:Q1889" si="691">E683/$Q683*100</f>
        <v>4.3526355693103147</v>
      </c>
      <c r="F1889" s="7">
        <f t="shared" si="691"/>
        <v>8.5946530444833886</v>
      </c>
      <c r="G1889" s="7">
        <f t="shared" si="691"/>
        <v>1.6729433113340044</v>
      </c>
      <c r="H1889" s="7">
        <f t="shared" si="691"/>
        <v>0.31072498353157585</v>
      </c>
      <c r="I1889" s="7">
        <f t="shared" si="691"/>
        <v>6.0305504803808248</v>
      </c>
      <c r="J1889" s="7">
        <f t="shared" si="691"/>
        <v>3.4875772151584079</v>
      </c>
      <c r="K1889" s="7">
        <f t="shared" si="691"/>
        <v>0.89364505263681215</v>
      </c>
      <c r="L1889" s="7">
        <f t="shared" si="691"/>
        <v>1.1882123370247462</v>
      </c>
      <c r="M1889" s="7">
        <f t="shared" si="691"/>
        <v>6.0703232782728662</v>
      </c>
      <c r="N1889" s="7">
        <f t="shared" si="691"/>
        <v>0.82901425606224444</v>
      </c>
      <c r="O1889" s="7">
        <f t="shared" si="691"/>
        <v>6.8980946344009846</v>
      </c>
      <c r="P1889" s="7">
        <f t="shared" si="691"/>
        <v>72.344233565755616</v>
      </c>
      <c r="Q1889" s="7">
        <f t="shared" si="691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8</v>
      </c>
      <c r="E1890" s="7">
        <f t="shared" ref="E1890:Q1890" si="692">E684/$Q684*100</f>
        <v>8.1280131792523669</v>
      </c>
      <c r="F1890" s="7">
        <f t="shared" si="692"/>
        <v>9.7281779199069707</v>
      </c>
      <c r="G1890" s="7">
        <f t="shared" si="692"/>
        <v>2.0846960777188266</v>
      </c>
      <c r="H1890" s="7">
        <f t="shared" si="692"/>
        <v>0.39125905467936134</v>
      </c>
      <c r="I1890" s="7">
        <f t="shared" si="692"/>
        <v>4.7459844465440808</v>
      </c>
      <c r="J1890" s="7">
        <f t="shared" si="692"/>
        <v>2.0689488092642394</v>
      </c>
      <c r="K1890" s="7">
        <f t="shared" si="692"/>
        <v>0.82128061632386085</v>
      </c>
      <c r="L1890" s="7">
        <f t="shared" si="692"/>
        <v>1.356687743779829</v>
      </c>
      <c r="M1890" s="7">
        <f t="shared" si="692"/>
        <v>9.6264263391234817</v>
      </c>
      <c r="N1890" s="7">
        <f t="shared" si="692"/>
        <v>0.65290597669404271</v>
      </c>
      <c r="O1890" s="7">
        <f t="shared" si="692"/>
        <v>8.1437604477069563</v>
      </c>
      <c r="P1890" s="7">
        <f t="shared" si="692"/>
        <v>69.26012064830293</v>
      </c>
      <c r="Q1890" s="7">
        <f t="shared" si="692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93">E685/$Q685*100</f>
        <v>6.2642236276307965</v>
      </c>
      <c r="F1891" s="7">
        <f t="shared" si="693"/>
        <v>9.167530563547027</v>
      </c>
      <c r="G1891" s="7">
        <f t="shared" si="693"/>
        <v>1.8770587838376651</v>
      </c>
      <c r="H1891" s="7">
        <f t="shared" si="693"/>
        <v>0.3484213690260764</v>
      </c>
      <c r="I1891" s="7">
        <f t="shared" si="693"/>
        <v>5.384582354420596</v>
      </c>
      <c r="J1891" s="7">
        <f t="shared" si="693"/>
        <v>2.7683549972089487</v>
      </c>
      <c r="K1891" s="7">
        <f t="shared" si="693"/>
        <v>0.85694481079124785</v>
      </c>
      <c r="L1891" s="7">
        <f t="shared" si="693"/>
        <v>1.2759092386870403</v>
      </c>
      <c r="M1891" s="7">
        <f t="shared" si="693"/>
        <v>7.8670846087313908</v>
      </c>
      <c r="N1891" s="7">
        <f t="shared" si="693"/>
        <v>0.74100882708362725</v>
      </c>
      <c r="O1891" s="7">
        <f t="shared" si="693"/>
        <v>7.5303181798663976</v>
      </c>
      <c r="P1891" s="7">
        <f t="shared" si="693"/>
        <v>70.780451598260356</v>
      </c>
      <c r="Q1891" s="7">
        <f t="shared" si="693"/>
        <v>100</v>
      </c>
      <c r="R1891"/>
    </row>
    <row r="1892" spans="1:18" ht="14.25" x14ac:dyDescent="0.45">
      <c r="A1892" s="6">
        <v>676</v>
      </c>
      <c r="B1892" s="4" t="s">
        <v>56</v>
      </c>
      <c r="C1892" s="4" t="s">
        <v>6</v>
      </c>
      <c r="D1892" s="4" t="s">
        <v>7</v>
      </c>
      <c r="E1892" s="7">
        <f t="shared" ref="E1892:Q1892" si="694">E686/$Q686*100</f>
        <v>0</v>
      </c>
      <c r="F1892" s="7">
        <f t="shared" si="694"/>
        <v>11.25395152792413</v>
      </c>
      <c r="G1892" s="7">
        <f t="shared" si="694"/>
        <v>0.16859852476290835</v>
      </c>
      <c r="H1892" s="7">
        <f t="shared" si="694"/>
        <v>0</v>
      </c>
      <c r="I1892" s="7">
        <f t="shared" si="694"/>
        <v>6.3224446786090613E-2</v>
      </c>
      <c r="J1892" s="7">
        <f t="shared" si="694"/>
        <v>0.31612223393045313</v>
      </c>
      <c r="K1892" s="7">
        <f t="shared" si="694"/>
        <v>0.25289778714436245</v>
      </c>
      <c r="L1892" s="7">
        <f t="shared" si="694"/>
        <v>0.23182297154899895</v>
      </c>
      <c r="M1892" s="7">
        <f t="shared" si="694"/>
        <v>2.0442571127502633</v>
      </c>
      <c r="N1892" s="7">
        <f t="shared" si="694"/>
        <v>0</v>
      </c>
      <c r="O1892" s="7">
        <f t="shared" si="694"/>
        <v>5.2476290832455215</v>
      </c>
      <c r="P1892" s="7">
        <f t="shared" si="694"/>
        <v>82.086406743940984</v>
      </c>
      <c r="Q1892" s="7">
        <f t="shared" si="694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8</v>
      </c>
      <c r="E1893" s="7">
        <f t="shared" ref="E1893:Q1893" si="695">E687/$Q687*100</f>
        <v>0.17497812773403326</v>
      </c>
      <c r="F1893" s="7">
        <f t="shared" si="695"/>
        <v>7.9177602799650044</v>
      </c>
      <c r="G1893" s="7">
        <f t="shared" si="695"/>
        <v>6.5616797900262466E-2</v>
      </c>
      <c r="H1893" s="7">
        <f t="shared" si="695"/>
        <v>0</v>
      </c>
      <c r="I1893" s="7">
        <f t="shared" si="695"/>
        <v>0.32808398950131235</v>
      </c>
      <c r="J1893" s="7">
        <f t="shared" si="695"/>
        <v>0.26246719160104987</v>
      </c>
      <c r="K1893" s="7">
        <f t="shared" si="695"/>
        <v>0</v>
      </c>
      <c r="L1893" s="7">
        <f t="shared" si="695"/>
        <v>0.13123359580052493</v>
      </c>
      <c r="M1893" s="7">
        <f t="shared" si="695"/>
        <v>2.6027996500437447</v>
      </c>
      <c r="N1893" s="7">
        <f t="shared" si="695"/>
        <v>0</v>
      </c>
      <c r="O1893" s="7">
        <f t="shared" si="695"/>
        <v>4.286964129483815</v>
      </c>
      <c r="P1893" s="7">
        <f t="shared" si="695"/>
        <v>85.979877515310591</v>
      </c>
      <c r="Q1893" s="7">
        <f t="shared" si="695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96">E688/$Q688*100</f>
        <v>9.6618357487922704E-2</v>
      </c>
      <c r="F1894" s="7">
        <f t="shared" si="696"/>
        <v>9.5974235104669887</v>
      </c>
      <c r="G1894" s="7">
        <f t="shared" si="696"/>
        <v>0.1610305958132045</v>
      </c>
      <c r="H1894" s="7">
        <f t="shared" si="696"/>
        <v>0</v>
      </c>
      <c r="I1894" s="7">
        <f t="shared" si="696"/>
        <v>0.22544283413848631</v>
      </c>
      <c r="J1894" s="7">
        <f t="shared" si="696"/>
        <v>0.28985507246376813</v>
      </c>
      <c r="K1894" s="7">
        <f t="shared" si="696"/>
        <v>0.1610305958132045</v>
      </c>
      <c r="L1894" s="7">
        <f t="shared" si="696"/>
        <v>0.1610305958132045</v>
      </c>
      <c r="M1894" s="7">
        <f t="shared" si="696"/>
        <v>2.3939881910896403</v>
      </c>
      <c r="N1894" s="7">
        <f t="shared" si="696"/>
        <v>0</v>
      </c>
      <c r="O1894" s="7">
        <f t="shared" si="696"/>
        <v>4.745034889962426</v>
      </c>
      <c r="P1894" s="7">
        <f t="shared" si="696"/>
        <v>84.090177133655402</v>
      </c>
      <c r="Q1894" s="7">
        <f t="shared" si="696"/>
        <v>100</v>
      </c>
      <c r="R1894"/>
    </row>
    <row r="1895" spans="1:18" ht="14.25" x14ac:dyDescent="0.45">
      <c r="A1895" s="6">
        <v>679</v>
      </c>
      <c r="B1895" s="4"/>
      <c r="C1895" s="4" t="s">
        <v>9</v>
      </c>
      <c r="D1895" s="4" t="s">
        <v>7</v>
      </c>
      <c r="E1895" s="7">
        <f t="shared" ref="E1895:Q1895" si="697">E689/$Q689*100</f>
        <v>0.27054447074737908</v>
      </c>
      <c r="F1895" s="7">
        <f t="shared" si="697"/>
        <v>11.836320595197837</v>
      </c>
      <c r="G1895" s="7">
        <f t="shared" si="697"/>
        <v>0.16909029421711194</v>
      </c>
      <c r="H1895" s="7">
        <f t="shared" si="697"/>
        <v>0.13527223537368954</v>
      </c>
      <c r="I1895" s="7">
        <f t="shared" si="697"/>
        <v>0.71017923571187014</v>
      </c>
      <c r="J1895" s="7">
        <f t="shared" si="697"/>
        <v>0.33818058843422388</v>
      </c>
      <c r="K1895" s="7">
        <f t="shared" si="697"/>
        <v>0.13527223537368954</v>
      </c>
      <c r="L1895" s="7">
        <f t="shared" si="697"/>
        <v>0.20290835306053431</v>
      </c>
      <c r="M1895" s="7">
        <f t="shared" si="697"/>
        <v>8.5897869462292853</v>
      </c>
      <c r="N1895" s="7">
        <f t="shared" si="697"/>
        <v>0</v>
      </c>
      <c r="O1895" s="7">
        <f t="shared" si="697"/>
        <v>5.6814338856949611</v>
      </c>
      <c r="P1895" s="7">
        <f t="shared" si="697"/>
        <v>76.83462969225566</v>
      </c>
      <c r="Q1895" s="7">
        <f t="shared" si="697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8</v>
      </c>
      <c r="E1896" s="7">
        <f t="shared" ref="E1896:Q1896" si="698">E690/$Q690*100</f>
        <v>1.0068320747932398</v>
      </c>
      <c r="F1896" s="7">
        <f t="shared" si="698"/>
        <v>13.160733549083064</v>
      </c>
      <c r="G1896" s="7">
        <f t="shared" si="698"/>
        <v>0.14383315354189141</v>
      </c>
      <c r="H1896" s="7">
        <f t="shared" si="698"/>
        <v>0</v>
      </c>
      <c r="I1896" s="7">
        <f t="shared" si="698"/>
        <v>0.93491549802229412</v>
      </c>
      <c r="J1896" s="7">
        <f t="shared" si="698"/>
        <v>0.50341603739661989</v>
      </c>
      <c r="K1896" s="7">
        <f t="shared" si="698"/>
        <v>0.14383315354189141</v>
      </c>
      <c r="L1896" s="7">
        <f t="shared" si="698"/>
        <v>0.10787486515641855</v>
      </c>
      <c r="M1896" s="7">
        <f t="shared" si="698"/>
        <v>16.2891046386192</v>
      </c>
      <c r="N1896" s="7">
        <f t="shared" si="698"/>
        <v>0</v>
      </c>
      <c r="O1896" s="7">
        <f t="shared" si="698"/>
        <v>5.9690758719884931</v>
      </c>
      <c r="P1896" s="7">
        <f t="shared" si="698"/>
        <v>69.651204602660911</v>
      </c>
      <c r="Q1896" s="7">
        <f t="shared" si="698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99">E691/$Q691*100</f>
        <v>0.69759330310429024</v>
      </c>
      <c r="F1897" s="7">
        <f t="shared" si="699"/>
        <v>12.539239623299617</v>
      </c>
      <c r="G1897" s="7">
        <f t="shared" si="699"/>
        <v>0.26159748866410881</v>
      </c>
      <c r="H1897" s="7">
        <f t="shared" si="699"/>
        <v>0</v>
      </c>
      <c r="I1897" s="7">
        <f t="shared" si="699"/>
        <v>0.76735263341471927</v>
      </c>
      <c r="J1897" s="7">
        <f t="shared" si="699"/>
        <v>0.47087547959539588</v>
      </c>
      <c r="K1897" s="7">
        <f t="shared" si="699"/>
        <v>0.13951866062085805</v>
      </c>
      <c r="L1897" s="7">
        <f t="shared" si="699"/>
        <v>0.2267178235088943</v>
      </c>
      <c r="M1897" s="7">
        <f t="shared" si="699"/>
        <v>12.399720962678758</v>
      </c>
      <c r="N1897" s="7">
        <f t="shared" si="699"/>
        <v>0</v>
      </c>
      <c r="O1897" s="7">
        <f t="shared" si="699"/>
        <v>5.7551447506103939</v>
      </c>
      <c r="P1897" s="7">
        <f t="shared" si="699"/>
        <v>73.439134984304161</v>
      </c>
      <c r="Q1897" s="7">
        <f t="shared" si="699"/>
        <v>100</v>
      </c>
      <c r="R1897"/>
    </row>
    <row r="1898" spans="1:18" ht="14.25" x14ac:dyDescent="0.45">
      <c r="A1898" s="6">
        <v>682</v>
      </c>
      <c r="B1898" s="4"/>
      <c r="C1898" s="4" t="s">
        <v>10</v>
      </c>
      <c r="D1898" s="4" t="s">
        <v>7</v>
      </c>
      <c r="E1898" s="7">
        <f t="shared" ref="E1898:Q1898" si="700">E692/$Q692*100</f>
        <v>6.7593480345158188</v>
      </c>
      <c r="F1898" s="7">
        <f t="shared" si="700"/>
        <v>9.443911792905082</v>
      </c>
      <c r="G1898" s="7">
        <f t="shared" si="700"/>
        <v>2.0693512304250561</v>
      </c>
      <c r="H1898" s="7">
        <f t="shared" si="700"/>
        <v>0.13582614253755193</v>
      </c>
      <c r="I1898" s="7">
        <f t="shared" si="700"/>
        <v>5.9124320869287308</v>
      </c>
      <c r="J1898" s="7">
        <f t="shared" si="700"/>
        <v>4.1227229146692235</v>
      </c>
      <c r="K1898" s="7">
        <f t="shared" si="700"/>
        <v>0.74304889741131352</v>
      </c>
      <c r="L1898" s="7">
        <f t="shared" si="700"/>
        <v>1.5260466602748481</v>
      </c>
      <c r="M1898" s="7">
        <f t="shared" si="700"/>
        <v>11.697027804410356</v>
      </c>
      <c r="N1898" s="7">
        <f t="shared" si="700"/>
        <v>0.82294662831575582</v>
      </c>
      <c r="O1898" s="7">
        <f t="shared" si="700"/>
        <v>7.6941514860977946</v>
      </c>
      <c r="P1898" s="7">
        <f t="shared" si="700"/>
        <v>65.116650687120483</v>
      </c>
      <c r="Q1898" s="7">
        <f t="shared" si="700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8</v>
      </c>
      <c r="E1899" s="7">
        <f t="shared" ref="E1899:Q1899" si="701">E693/$Q693*100</f>
        <v>10.437989163154725</v>
      </c>
      <c r="F1899" s="7">
        <f t="shared" si="701"/>
        <v>13.470800722456353</v>
      </c>
      <c r="G1899" s="7">
        <f t="shared" si="701"/>
        <v>2.8597230583985551</v>
      </c>
      <c r="H1899" s="7">
        <f t="shared" si="701"/>
        <v>0.16556291390728478</v>
      </c>
      <c r="I1899" s="7">
        <f t="shared" si="701"/>
        <v>5.0346177001806138</v>
      </c>
      <c r="J1899" s="7">
        <f t="shared" si="701"/>
        <v>2.3856110776640578</v>
      </c>
      <c r="K1899" s="7">
        <f t="shared" si="701"/>
        <v>0.84286574352799515</v>
      </c>
      <c r="L1899" s="7">
        <f t="shared" si="701"/>
        <v>1.7233594220349189</v>
      </c>
      <c r="M1899" s="7">
        <f t="shared" si="701"/>
        <v>17.331426851294403</v>
      </c>
      <c r="N1899" s="7">
        <f t="shared" si="701"/>
        <v>0.87296809151113797</v>
      </c>
      <c r="O1899" s="7">
        <f t="shared" si="701"/>
        <v>10.167068031306442</v>
      </c>
      <c r="P1899" s="7">
        <f t="shared" si="701"/>
        <v>58.910295003010241</v>
      </c>
      <c r="Q1899" s="7">
        <f t="shared" si="701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702">E694/$Q694*100</f>
        <v>8.6498217330646412</v>
      </c>
      <c r="F1900" s="7">
        <f t="shared" si="702"/>
        <v>11.517594171446287</v>
      </c>
      <c r="G1900" s="7">
        <f t="shared" si="702"/>
        <v>2.4841109905441017</v>
      </c>
      <c r="H1900" s="7">
        <f t="shared" si="702"/>
        <v>0.13951325375910711</v>
      </c>
      <c r="I1900" s="7">
        <f t="shared" si="702"/>
        <v>5.4642691055650294</v>
      </c>
      <c r="J1900" s="7">
        <f t="shared" si="702"/>
        <v>3.2553092543791662</v>
      </c>
      <c r="K1900" s="7">
        <f t="shared" si="702"/>
        <v>0.82157804991474181</v>
      </c>
      <c r="L1900" s="7">
        <f t="shared" si="702"/>
        <v>1.6121531545496823</v>
      </c>
      <c r="M1900" s="7">
        <f t="shared" si="702"/>
        <v>14.594636490466595</v>
      </c>
      <c r="N1900" s="7">
        <f t="shared" si="702"/>
        <v>0.87195783599441945</v>
      </c>
      <c r="O1900" s="7">
        <f t="shared" si="702"/>
        <v>8.9637265540226316</v>
      </c>
      <c r="P1900" s="7">
        <f t="shared" si="702"/>
        <v>61.909006355603779</v>
      </c>
      <c r="Q1900" s="7">
        <f t="shared" si="702"/>
        <v>100</v>
      </c>
      <c r="R1900"/>
    </row>
    <row r="1901" spans="1:18" ht="14.25" x14ac:dyDescent="0.45">
      <c r="A1901" s="6">
        <v>685</v>
      </c>
      <c r="B1901" s="4"/>
      <c r="C1901" s="4" t="s">
        <v>11</v>
      </c>
      <c r="D1901" s="4" t="s">
        <v>7</v>
      </c>
      <c r="E1901" s="7">
        <f t="shared" ref="E1901:Q1901" si="703">E695/$Q695*100</f>
        <v>25.255754475703323</v>
      </c>
      <c r="F1901" s="7">
        <f t="shared" si="703"/>
        <v>8.2480818414322261</v>
      </c>
      <c r="G1901" s="7">
        <f t="shared" si="703"/>
        <v>11.871270247229326</v>
      </c>
      <c r="H1901" s="7">
        <f t="shared" si="703"/>
        <v>3.0903665814151746</v>
      </c>
      <c r="I1901" s="7">
        <f t="shared" si="703"/>
        <v>19.842284739982947</v>
      </c>
      <c r="J1901" s="7">
        <f t="shared" si="703"/>
        <v>23.103154305200341</v>
      </c>
      <c r="K1901" s="7">
        <f t="shared" si="703"/>
        <v>4.880647911338448</v>
      </c>
      <c r="L1901" s="7">
        <f t="shared" si="703"/>
        <v>8.8448422847399826</v>
      </c>
      <c r="M1901" s="7">
        <f t="shared" si="703"/>
        <v>8.2480818414322261</v>
      </c>
      <c r="N1901" s="7">
        <f t="shared" si="703"/>
        <v>4.6462063086104006</v>
      </c>
      <c r="O1901" s="7">
        <f t="shared" si="703"/>
        <v>11.146632566069906</v>
      </c>
      <c r="P1901" s="7">
        <f t="shared" si="703"/>
        <v>32.693947144075018</v>
      </c>
      <c r="Q1901" s="7">
        <f t="shared" si="703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8</v>
      </c>
      <c r="E1902" s="7">
        <f t="shared" ref="E1902:Q1902" si="704">E696/$Q696*100</f>
        <v>39.159917121868524</v>
      </c>
      <c r="F1902" s="7">
        <f t="shared" si="704"/>
        <v>13.147485402147296</v>
      </c>
      <c r="G1902" s="7">
        <f t="shared" si="704"/>
        <v>10.039555471840272</v>
      </c>
      <c r="H1902" s="7">
        <f t="shared" si="704"/>
        <v>4.3699378414013941</v>
      </c>
      <c r="I1902" s="7">
        <f t="shared" si="704"/>
        <v>13.54304012055001</v>
      </c>
      <c r="J1902" s="7">
        <f t="shared" si="704"/>
        <v>14.239969862497645</v>
      </c>
      <c r="K1902" s="7">
        <f t="shared" si="704"/>
        <v>4.8031644377472222</v>
      </c>
      <c r="L1902" s="7">
        <f t="shared" si="704"/>
        <v>7.0823130533057066</v>
      </c>
      <c r="M1902" s="7">
        <f t="shared" si="704"/>
        <v>10.774157091731022</v>
      </c>
      <c r="N1902" s="7">
        <f t="shared" si="704"/>
        <v>3.3339611979657189</v>
      </c>
      <c r="O1902" s="7">
        <f t="shared" si="704"/>
        <v>14.258805801469205</v>
      </c>
      <c r="P1902" s="7">
        <f t="shared" si="704"/>
        <v>30.608400828781313</v>
      </c>
      <c r="Q1902" s="7">
        <f t="shared" si="704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705">E697/$Q697*100</f>
        <v>32.696730326967305</v>
      </c>
      <c r="F1903" s="7">
        <f t="shared" si="705"/>
        <v>10.878912108789121</v>
      </c>
      <c r="G1903" s="7">
        <f t="shared" si="705"/>
        <v>10.848915108489152</v>
      </c>
      <c r="H1903" s="7">
        <f t="shared" si="705"/>
        <v>3.8096190380961903</v>
      </c>
      <c r="I1903" s="7">
        <f t="shared" si="705"/>
        <v>16.548345165483454</v>
      </c>
      <c r="J1903" s="7">
        <f t="shared" si="705"/>
        <v>18.398160183981602</v>
      </c>
      <c r="K1903" s="7">
        <f t="shared" si="705"/>
        <v>4.7995200479952</v>
      </c>
      <c r="L1903" s="7">
        <f t="shared" si="705"/>
        <v>7.8792120787921212</v>
      </c>
      <c r="M1903" s="7">
        <f t="shared" si="705"/>
        <v>9.6190380961903816</v>
      </c>
      <c r="N1903" s="7">
        <f t="shared" si="705"/>
        <v>3.9896010398960104</v>
      </c>
      <c r="O1903" s="7">
        <f t="shared" si="705"/>
        <v>12.818718128187182</v>
      </c>
      <c r="P1903" s="7">
        <f t="shared" si="705"/>
        <v>31.616838316168383</v>
      </c>
      <c r="Q1903" s="7">
        <f t="shared" si="705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7</v>
      </c>
      <c r="E1904" s="7">
        <f t="shared" ref="E1904:Q1904" si="706">E698/$Q698*100</f>
        <v>8.2282547586539234</v>
      </c>
      <c r="F1904" s="7">
        <f t="shared" si="706"/>
        <v>9.8787246004336993</v>
      </c>
      <c r="G1904" s="7">
        <f t="shared" si="706"/>
        <v>3.3531443257569675</v>
      </c>
      <c r="H1904" s="7">
        <f t="shared" si="706"/>
        <v>0.67464460685888683</v>
      </c>
      <c r="I1904" s="7">
        <f t="shared" si="706"/>
        <v>6.8066821942012687</v>
      </c>
      <c r="J1904" s="7">
        <f t="shared" si="706"/>
        <v>6.5135330495542529</v>
      </c>
      <c r="K1904" s="7">
        <f t="shared" si="706"/>
        <v>1.3693679222552406</v>
      </c>
      <c r="L1904" s="7">
        <f t="shared" si="706"/>
        <v>2.4857441169383989</v>
      </c>
      <c r="M1904" s="7">
        <f t="shared" si="706"/>
        <v>8.8747891735603552</v>
      </c>
      <c r="N1904" s="7">
        <f t="shared" si="706"/>
        <v>1.3131475383503333</v>
      </c>
      <c r="O1904" s="7">
        <f t="shared" si="706"/>
        <v>7.6459722110673836</v>
      </c>
      <c r="P1904" s="7">
        <f t="shared" si="706"/>
        <v>63.657537547184958</v>
      </c>
      <c r="Q1904" s="7">
        <f t="shared" si="706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8</v>
      </c>
      <c r="E1905" s="7">
        <f t="shared" ref="E1905:Q1905" si="707">E699/$Q699*100</f>
        <v>13.482063730589914</v>
      </c>
      <c r="F1905" s="7">
        <f t="shared" si="707"/>
        <v>12.391631025314991</v>
      </c>
      <c r="G1905" s="7">
        <f t="shared" si="707"/>
        <v>3.5487226910183791</v>
      </c>
      <c r="H1905" s="7">
        <f t="shared" si="707"/>
        <v>0.98254537047740143</v>
      </c>
      <c r="I1905" s="7">
        <f t="shared" si="707"/>
        <v>5.5215196701730047</v>
      </c>
      <c r="J1905" s="7">
        <f t="shared" si="707"/>
        <v>4.2615497245019851</v>
      </c>
      <c r="K1905" s="7">
        <f t="shared" si="707"/>
        <v>1.4372134242669441</v>
      </c>
      <c r="L1905" s="7">
        <f t="shared" si="707"/>
        <v>2.3735213655454088</v>
      </c>
      <c r="M1905" s="7">
        <f t="shared" si="707"/>
        <v>13.281701537394522</v>
      </c>
      <c r="N1905" s="7">
        <f t="shared" si="707"/>
        <v>1.1520826108735021</v>
      </c>
      <c r="O1905" s="7">
        <f t="shared" si="707"/>
        <v>9.5172041767811049</v>
      </c>
      <c r="P1905" s="7">
        <f t="shared" si="707"/>
        <v>59.045197087041956</v>
      </c>
      <c r="Q1905" s="7">
        <f t="shared" si="707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708">E700/$Q700*100</f>
        <v>10.904872389791183</v>
      </c>
      <c r="F1906" s="7">
        <f t="shared" si="708"/>
        <v>11.16048605922372</v>
      </c>
      <c r="G1906" s="7">
        <f t="shared" si="708"/>
        <v>3.4429195013567186</v>
      </c>
      <c r="H1906" s="7">
        <f t="shared" si="708"/>
        <v>0.82582877816666012</v>
      </c>
      <c r="I1906" s="7">
        <f t="shared" si="708"/>
        <v>6.1445593613590779</v>
      </c>
      <c r="J1906" s="7">
        <f t="shared" si="708"/>
        <v>5.3501907271225768</v>
      </c>
      <c r="K1906" s="7">
        <f t="shared" si="708"/>
        <v>1.4078414408745921</v>
      </c>
      <c r="L1906" s="7">
        <f t="shared" si="708"/>
        <v>2.4342286365960124</v>
      </c>
      <c r="M1906" s="7">
        <f t="shared" si="708"/>
        <v>11.130992174289197</v>
      </c>
      <c r="N1906" s="7">
        <f t="shared" si="708"/>
        <v>1.2308781312674506</v>
      </c>
      <c r="O1906" s="7">
        <f t="shared" si="708"/>
        <v>8.6004168469070752</v>
      </c>
      <c r="P1906" s="7">
        <f t="shared" si="708"/>
        <v>61.300090447913803</v>
      </c>
      <c r="Q1906" s="7">
        <f t="shared" si="708"/>
        <v>100</v>
      </c>
      <c r="R1906"/>
    </row>
    <row r="1907" spans="1:18" ht="14.25" x14ac:dyDescent="0.45">
      <c r="A1907" s="6">
        <v>691</v>
      </c>
      <c r="B1907" s="4" t="s">
        <v>57</v>
      </c>
      <c r="C1907" s="4" t="s">
        <v>6</v>
      </c>
      <c r="D1907" s="4" t="s">
        <v>7</v>
      </c>
      <c r="E1907" s="7">
        <f t="shared" ref="E1907:Q1907" si="709">E701/$Q701*100</f>
        <v>6.1614294516327793E-2</v>
      </c>
      <c r="F1907" s="7">
        <f t="shared" si="709"/>
        <v>9.6529061408913535</v>
      </c>
      <c r="G1907" s="7">
        <f t="shared" si="709"/>
        <v>0.12322858903265559</v>
      </c>
      <c r="H1907" s="7">
        <f t="shared" si="709"/>
        <v>0</v>
      </c>
      <c r="I1907" s="7">
        <f t="shared" si="709"/>
        <v>0.2259190798932019</v>
      </c>
      <c r="J1907" s="7">
        <f t="shared" si="709"/>
        <v>0.24645717806531117</v>
      </c>
      <c r="K1907" s="7">
        <f t="shared" si="709"/>
        <v>0.1643047853768741</v>
      </c>
      <c r="L1907" s="7">
        <f t="shared" si="709"/>
        <v>0.24645717806531117</v>
      </c>
      <c r="M1907" s="7">
        <f t="shared" si="709"/>
        <v>3.6968576709796674</v>
      </c>
      <c r="N1907" s="7">
        <f t="shared" si="709"/>
        <v>0.12322858903265559</v>
      </c>
      <c r="O1907" s="7">
        <f t="shared" si="709"/>
        <v>5.7506674881905937</v>
      </c>
      <c r="P1907" s="7">
        <f t="shared" si="709"/>
        <v>82.54261655370712</v>
      </c>
      <c r="Q1907" s="7">
        <f t="shared" si="709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8</v>
      </c>
      <c r="E1908" s="7">
        <f t="shared" ref="E1908:Q1908" si="710">E702/$Q702*100</f>
        <v>8.9565606806986109E-2</v>
      </c>
      <c r="F1908" s="7">
        <f t="shared" si="710"/>
        <v>7.0756829377519033</v>
      </c>
      <c r="G1908" s="7">
        <f t="shared" si="710"/>
        <v>0.22391401701746527</v>
      </c>
      <c r="H1908" s="7">
        <f t="shared" si="710"/>
        <v>0</v>
      </c>
      <c r="I1908" s="7">
        <f t="shared" si="710"/>
        <v>0.15673981191222569</v>
      </c>
      <c r="J1908" s="7">
        <f t="shared" si="710"/>
        <v>0.15673981191222569</v>
      </c>
      <c r="K1908" s="7">
        <f t="shared" si="710"/>
        <v>6.7174205105239582E-2</v>
      </c>
      <c r="L1908" s="7">
        <f t="shared" si="710"/>
        <v>6.7174205105239582E-2</v>
      </c>
      <c r="M1908" s="7">
        <f t="shared" si="710"/>
        <v>2.3958799820868784</v>
      </c>
      <c r="N1908" s="7">
        <f t="shared" si="710"/>
        <v>6.7174205105239582E-2</v>
      </c>
      <c r="O1908" s="7">
        <f t="shared" si="710"/>
        <v>4.2095835199283478</v>
      </c>
      <c r="P1908" s="7">
        <f t="shared" si="710"/>
        <v>86.811464397671287</v>
      </c>
      <c r="Q1908" s="7">
        <f t="shared" si="710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711">E703/$Q703*100</f>
        <v>0.11786135219114968</v>
      </c>
      <c r="F1909" s="7">
        <f t="shared" si="711"/>
        <v>8.4217293474766954</v>
      </c>
      <c r="G1909" s="7">
        <f t="shared" si="711"/>
        <v>0.12857602057216327</v>
      </c>
      <c r="H1909" s="7">
        <f t="shared" si="711"/>
        <v>4.2858673524054432E-2</v>
      </c>
      <c r="I1909" s="7">
        <f t="shared" si="711"/>
        <v>0.20357869923925856</v>
      </c>
      <c r="J1909" s="7">
        <f t="shared" si="711"/>
        <v>0.23572270438229936</v>
      </c>
      <c r="K1909" s="7">
        <f t="shared" si="711"/>
        <v>0.12857602057216327</v>
      </c>
      <c r="L1909" s="7">
        <f t="shared" si="711"/>
        <v>0.16072002571520413</v>
      </c>
      <c r="M1909" s="7">
        <f t="shared" si="711"/>
        <v>3.0965391621129328</v>
      </c>
      <c r="N1909" s="7">
        <f t="shared" si="711"/>
        <v>3.2144005143040819E-2</v>
      </c>
      <c r="O1909" s="7">
        <f t="shared" si="711"/>
        <v>5.068038144219436</v>
      </c>
      <c r="P1909" s="7">
        <f t="shared" si="711"/>
        <v>84.645880210007491</v>
      </c>
      <c r="Q1909" s="7">
        <f t="shared" si="711"/>
        <v>100</v>
      </c>
      <c r="R1909"/>
    </row>
    <row r="1910" spans="1:18" ht="14.25" x14ac:dyDescent="0.45">
      <c r="A1910" s="6">
        <v>694</v>
      </c>
      <c r="B1910" s="4"/>
      <c r="C1910" s="4" t="s">
        <v>9</v>
      </c>
      <c r="D1910" s="4" t="s">
        <v>7</v>
      </c>
      <c r="E1910" s="7">
        <f t="shared" ref="E1910:Q1910" si="712">E704/$Q704*100</f>
        <v>0.51724137931034486</v>
      </c>
      <c r="F1910" s="7">
        <f t="shared" si="712"/>
        <v>9.6551724137931032</v>
      </c>
      <c r="G1910" s="7">
        <f t="shared" si="712"/>
        <v>0.31034482758620691</v>
      </c>
      <c r="H1910" s="7">
        <f t="shared" si="712"/>
        <v>0.10344827586206896</v>
      </c>
      <c r="I1910" s="7">
        <f t="shared" si="712"/>
        <v>0.96551724137931039</v>
      </c>
      <c r="J1910" s="7">
        <f t="shared" si="712"/>
        <v>0.27586206896551724</v>
      </c>
      <c r="K1910" s="7">
        <f t="shared" si="712"/>
        <v>0.37931034482758619</v>
      </c>
      <c r="L1910" s="7">
        <f t="shared" si="712"/>
        <v>0.2413793103448276</v>
      </c>
      <c r="M1910" s="7">
        <f t="shared" si="712"/>
        <v>7.4482758620689644</v>
      </c>
      <c r="N1910" s="7">
        <f t="shared" si="712"/>
        <v>0.17241379310344829</v>
      </c>
      <c r="O1910" s="7">
        <f t="shared" si="712"/>
        <v>5.068965517241379</v>
      </c>
      <c r="P1910" s="7">
        <f t="shared" si="712"/>
        <v>79</v>
      </c>
      <c r="Q1910" s="7">
        <f t="shared" si="712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8</v>
      </c>
      <c r="E1911" s="7">
        <f t="shared" ref="E1911:Q1911" si="713">E705/$Q705*100</f>
        <v>0.65979381443298968</v>
      </c>
      <c r="F1911" s="7">
        <f t="shared" si="713"/>
        <v>10.597938144329897</v>
      </c>
      <c r="G1911" s="7">
        <f t="shared" si="713"/>
        <v>0.16494845360824742</v>
      </c>
      <c r="H1911" s="7">
        <f t="shared" si="713"/>
        <v>0.12371134020618556</v>
      </c>
      <c r="I1911" s="7">
        <f t="shared" si="713"/>
        <v>0.45360824742268041</v>
      </c>
      <c r="J1911" s="7">
        <f t="shared" si="713"/>
        <v>0.41237113402061859</v>
      </c>
      <c r="K1911" s="7">
        <f t="shared" si="713"/>
        <v>0.24742268041237112</v>
      </c>
      <c r="L1911" s="7">
        <f t="shared" si="713"/>
        <v>0.32989690721649484</v>
      </c>
      <c r="M1911" s="7">
        <f t="shared" si="713"/>
        <v>17.237113402061855</v>
      </c>
      <c r="N1911" s="7">
        <f t="shared" si="713"/>
        <v>0</v>
      </c>
      <c r="O1911" s="7">
        <f t="shared" si="713"/>
        <v>6.3505154639175263</v>
      </c>
      <c r="P1911" s="7">
        <f t="shared" si="713"/>
        <v>70.268041237113394</v>
      </c>
      <c r="Q1911" s="7">
        <f t="shared" si="713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714">E706/$Q706*100</f>
        <v>0.60105184072126228</v>
      </c>
      <c r="F1912" s="7">
        <f t="shared" si="714"/>
        <v>10.142749812171299</v>
      </c>
      <c r="G1912" s="7">
        <f t="shared" si="714"/>
        <v>0.28174305033809166</v>
      </c>
      <c r="H1912" s="7">
        <f t="shared" si="714"/>
        <v>5.6348610067618328E-2</v>
      </c>
      <c r="I1912" s="7">
        <f t="shared" si="714"/>
        <v>0.6949661908339595</v>
      </c>
      <c r="J1912" s="7">
        <f t="shared" si="714"/>
        <v>0.33809166040570998</v>
      </c>
      <c r="K1912" s="7">
        <f t="shared" si="714"/>
        <v>0.33809166040570998</v>
      </c>
      <c r="L1912" s="7">
        <f t="shared" si="714"/>
        <v>0.18782870022539444</v>
      </c>
      <c r="M1912" s="7">
        <f t="shared" si="714"/>
        <v>11.964688204357627</v>
      </c>
      <c r="N1912" s="7">
        <f t="shared" si="714"/>
        <v>9.391435011269722E-2</v>
      </c>
      <c r="O1912" s="7">
        <f t="shared" si="714"/>
        <v>5.6724267468069121</v>
      </c>
      <c r="P1912" s="7">
        <f t="shared" si="714"/>
        <v>75.093914350112698</v>
      </c>
      <c r="Q1912" s="7">
        <f t="shared" si="714"/>
        <v>100</v>
      </c>
      <c r="R1912"/>
    </row>
    <row r="1913" spans="1:18" ht="14.25" x14ac:dyDescent="0.45">
      <c r="A1913" s="6">
        <v>697</v>
      </c>
      <c r="B1913" s="4"/>
      <c r="C1913" s="4" t="s">
        <v>10</v>
      </c>
      <c r="D1913" s="4" t="s">
        <v>7</v>
      </c>
      <c r="E1913" s="7">
        <f t="shared" ref="E1913:Q1913" si="715">E707/$Q707*100</f>
        <v>7.0725388601036263</v>
      </c>
      <c r="F1913" s="7">
        <f t="shared" si="715"/>
        <v>9.5854922279792731</v>
      </c>
      <c r="G1913" s="7">
        <f t="shared" si="715"/>
        <v>1.8998272884283247</v>
      </c>
      <c r="H1913" s="7">
        <f t="shared" si="715"/>
        <v>0.10362694300518134</v>
      </c>
      <c r="I1913" s="7">
        <f t="shared" si="715"/>
        <v>6.1053540587219342</v>
      </c>
      <c r="J1913" s="7">
        <f t="shared" si="715"/>
        <v>3.7823834196891193</v>
      </c>
      <c r="K1913" s="7">
        <f t="shared" si="715"/>
        <v>0.82037996545768577</v>
      </c>
      <c r="L1913" s="7">
        <f t="shared" si="715"/>
        <v>1.5630397236614852</v>
      </c>
      <c r="M1913" s="7">
        <f t="shared" si="715"/>
        <v>10.379965457685666</v>
      </c>
      <c r="N1913" s="7">
        <f t="shared" si="715"/>
        <v>0.64766839378238339</v>
      </c>
      <c r="O1913" s="7">
        <f t="shared" si="715"/>
        <v>8.5924006908462864</v>
      </c>
      <c r="P1913" s="7">
        <f t="shared" si="715"/>
        <v>65.164075993091544</v>
      </c>
      <c r="Q1913" s="7">
        <f t="shared" si="715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8</v>
      </c>
      <c r="E1914" s="7">
        <f t="shared" ref="E1914:Q1914" si="716">E708/$Q708*100</f>
        <v>10.617776669161055</v>
      </c>
      <c r="F1914" s="7">
        <f t="shared" si="716"/>
        <v>13.428120063191153</v>
      </c>
      <c r="G1914" s="7">
        <f t="shared" si="716"/>
        <v>2.8519165211607218</v>
      </c>
      <c r="H1914" s="7">
        <f t="shared" si="716"/>
        <v>4.9887752556747322E-2</v>
      </c>
      <c r="I1914" s="7">
        <f t="shared" si="716"/>
        <v>4.7892242454477421</v>
      </c>
      <c r="J1914" s="7">
        <f t="shared" si="716"/>
        <v>1.9456223497131455</v>
      </c>
      <c r="K1914" s="7">
        <f t="shared" si="716"/>
        <v>0.65685540866383973</v>
      </c>
      <c r="L1914" s="7">
        <f t="shared" si="716"/>
        <v>1.4467448241456722</v>
      </c>
      <c r="M1914" s="7">
        <f t="shared" si="716"/>
        <v>17.593747401679554</v>
      </c>
      <c r="N1914" s="7">
        <f t="shared" si="716"/>
        <v>0.706743161220587</v>
      </c>
      <c r="O1914" s="7">
        <f t="shared" si="716"/>
        <v>11.407666084642887</v>
      </c>
      <c r="P1914" s="7">
        <f t="shared" si="716"/>
        <v>57.911366092957515</v>
      </c>
      <c r="Q1914" s="7">
        <f t="shared" si="716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717">E709/$Q709*100</f>
        <v>8.8733587462939418</v>
      </c>
      <c r="F1915" s="7">
        <f t="shared" si="717"/>
        <v>11.537484116899618</v>
      </c>
      <c r="G1915" s="7">
        <f t="shared" si="717"/>
        <v>2.388818297331639</v>
      </c>
      <c r="H1915" s="7">
        <f t="shared" si="717"/>
        <v>8.4709868699703511E-2</v>
      </c>
      <c r="I1915" s="7">
        <f t="shared" si="717"/>
        <v>5.4044896230410844</v>
      </c>
      <c r="J1915" s="7">
        <f t="shared" si="717"/>
        <v>2.8547225751800083</v>
      </c>
      <c r="K1915" s="7">
        <f t="shared" si="717"/>
        <v>0.75815332486234643</v>
      </c>
      <c r="L1915" s="7">
        <f t="shared" si="717"/>
        <v>1.5120711562897078</v>
      </c>
      <c r="M1915" s="7">
        <f t="shared" si="717"/>
        <v>14.027954256670903</v>
      </c>
      <c r="N1915" s="7">
        <f t="shared" si="717"/>
        <v>0.67767894959762809</v>
      </c>
      <c r="O1915" s="7">
        <f t="shared" si="717"/>
        <v>9.9957645065650151</v>
      </c>
      <c r="P1915" s="7">
        <f t="shared" si="717"/>
        <v>61.465480728504872</v>
      </c>
      <c r="Q1915" s="7">
        <f t="shared" si="717"/>
        <v>100</v>
      </c>
      <c r="R1915"/>
    </row>
    <row r="1916" spans="1:18" ht="14.25" x14ac:dyDescent="0.45">
      <c r="A1916" s="6">
        <v>700</v>
      </c>
      <c r="B1916" s="4"/>
      <c r="C1916" s="4" t="s">
        <v>11</v>
      </c>
      <c r="D1916" s="4" t="s">
        <v>7</v>
      </c>
      <c r="E1916" s="7">
        <f t="shared" ref="E1916:Q1916" si="718">E710/$Q710*100</f>
        <v>27.710843373493976</v>
      </c>
      <c r="F1916" s="7">
        <f t="shared" si="718"/>
        <v>8.7048192771084327</v>
      </c>
      <c r="G1916" s="7">
        <f t="shared" si="718"/>
        <v>13.373493975903614</v>
      </c>
      <c r="H1916" s="7">
        <f t="shared" si="718"/>
        <v>2.6204819277108435</v>
      </c>
      <c r="I1916" s="7">
        <f t="shared" si="718"/>
        <v>20.963855421686748</v>
      </c>
      <c r="J1916" s="7">
        <f t="shared" si="718"/>
        <v>23.102409638554217</v>
      </c>
      <c r="K1916" s="7">
        <f t="shared" si="718"/>
        <v>4.30722891566265</v>
      </c>
      <c r="L1916" s="7">
        <f t="shared" si="718"/>
        <v>9.4277108433734931</v>
      </c>
      <c r="M1916" s="7">
        <f t="shared" si="718"/>
        <v>9.6385542168674707</v>
      </c>
      <c r="N1916" s="7">
        <f t="shared" si="718"/>
        <v>4.9397590361445785</v>
      </c>
      <c r="O1916" s="7">
        <f t="shared" si="718"/>
        <v>11.506024096385541</v>
      </c>
      <c r="P1916" s="7">
        <f t="shared" si="718"/>
        <v>29.759036144578317</v>
      </c>
      <c r="Q1916" s="7">
        <f t="shared" si="718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8</v>
      </c>
      <c r="E1917" s="7">
        <f t="shared" ref="E1917:Q1917" si="719">E711/$Q711*100</f>
        <v>41.071428571428569</v>
      </c>
      <c r="F1917" s="7">
        <f t="shared" si="719"/>
        <v>13.853686635944701</v>
      </c>
      <c r="G1917" s="7">
        <f t="shared" si="719"/>
        <v>10.339861751152075</v>
      </c>
      <c r="H1917" s="7">
        <f t="shared" si="719"/>
        <v>3.6578341013824884</v>
      </c>
      <c r="I1917" s="7">
        <f t="shared" si="719"/>
        <v>15.985023041474655</v>
      </c>
      <c r="J1917" s="7">
        <f t="shared" si="719"/>
        <v>13.853686635944701</v>
      </c>
      <c r="K1917" s="7">
        <f t="shared" si="719"/>
        <v>3.9458525345622122</v>
      </c>
      <c r="L1917" s="7">
        <f t="shared" si="719"/>
        <v>8.2949308755760374</v>
      </c>
      <c r="M1917" s="7">
        <f t="shared" si="719"/>
        <v>11.261520737327189</v>
      </c>
      <c r="N1917" s="7">
        <f t="shared" si="719"/>
        <v>3.6002304147465436</v>
      </c>
      <c r="O1917" s="7">
        <f t="shared" si="719"/>
        <v>15.552995391705068</v>
      </c>
      <c r="P1917" s="7">
        <f t="shared" si="719"/>
        <v>29.061059907834103</v>
      </c>
      <c r="Q1917" s="7">
        <f t="shared" si="719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20">E712/$Q712*100</f>
        <v>34.633500147188698</v>
      </c>
      <c r="F1918" s="7">
        <f t="shared" si="720"/>
        <v>11.407123932881955</v>
      </c>
      <c r="G1918" s="7">
        <f t="shared" si="720"/>
        <v>11.730939063879894</v>
      </c>
      <c r="H1918" s="7">
        <f t="shared" si="720"/>
        <v>3.0173682661171619</v>
      </c>
      <c r="I1918" s="7">
        <f t="shared" si="720"/>
        <v>18.383868118928469</v>
      </c>
      <c r="J1918" s="7">
        <f t="shared" si="720"/>
        <v>18.369149249337653</v>
      </c>
      <c r="K1918" s="7">
        <f t="shared" si="720"/>
        <v>4.1507212246099501</v>
      </c>
      <c r="L1918" s="7">
        <f t="shared" si="720"/>
        <v>8.8607594936708853</v>
      </c>
      <c r="M1918" s="7">
        <f t="shared" si="720"/>
        <v>10.332646452752428</v>
      </c>
      <c r="N1918" s="7">
        <f t="shared" si="720"/>
        <v>4.1801589637915813</v>
      </c>
      <c r="O1918" s="7">
        <f t="shared" si="720"/>
        <v>13.600235501913453</v>
      </c>
      <c r="P1918" s="7">
        <f t="shared" si="720"/>
        <v>29.364144833676775</v>
      </c>
      <c r="Q1918" s="7">
        <f t="shared" si="720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7</v>
      </c>
      <c r="E1919" s="7">
        <f t="shared" ref="E1919:Q1919" si="721">E713/$Q713*100</f>
        <v>7.7717007762879318</v>
      </c>
      <c r="F1919" s="7">
        <f t="shared" si="721"/>
        <v>9.4786520818630908</v>
      </c>
      <c r="G1919" s="7">
        <f t="shared" si="721"/>
        <v>2.9640084685956247</v>
      </c>
      <c r="H1919" s="7">
        <f t="shared" si="721"/>
        <v>0.43225123500352858</v>
      </c>
      <c r="I1919" s="7">
        <f t="shared" si="721"/>
        <v>6.364678899082568</v>
      </c>
      <c r="J1919" s="7">
        <f t="shared" si="721"/>
        <v>5.4296047988708542</v>
      </c>
      <c r="K1919" s="7">
        <f t="shared" si="721"/>
        <v>1.1335568101623148</v>
      </c>
      <c r="L1919" s="7">
        <f t="shared" si="721"/>
        <v>2.2759350741002118</v>
      </c>
      <c r="M1919" s="7">
        <f t="shared" si="721"/>
        <v>8.4377205363443899</v>
      </c>
      <c r="N1919" s="7">
        <f t="shared" si="721"/>
        <v>1.0718066337332393</v>
      </c>
      <c r="O1919" s="7">
        <f t="shared" si="721"/>
        <v>7.9966478475652787</v>
      </c>
      <c r="P1919" s="7">
        <f t="shared" si="721"/>
        <v>65.477240649258988</v>
      </c>
      <c r="Q1919" s="7">
        <f t="shared" si="721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8</v>
      </c>
      <c r="E1920" s="7">
        <f t="shared" ref="E1920:Q1920" si="722">E714/$Q714*100</f>
        <v>12.167894619334673</v>
      </c>
      <c r="F1920" s="7">
        <f t="shared" si="722"/>
        <v>11.940165215449877</v>
      </c>
      <c r="G1920" s="7">
        <f t="shared" si="722"/>
        <v>3.1703505246706856</v>
      </c>
      <c r="H1920" s="7">
        <f t="shared" si="722"/>
        <v>0.59388256307211429</v>
      </c>
      <c r="I1920" s="7">
        <f t="shared" si="722"/>
        <v>5.121678946193347</v>
      </c>
      <c r="J1920" s="7">
        <f t="shared" si="722"/>
        <v>3.2730520205402991</v>
      </c>
      <c r="K1920" s="7">
        <f t="shared" si="722"/>
        <v>1.0180843938379103</v>
      </c>
      <c r="L1920" s="7">
        <f t="shared" si="722"/>
        <v>2.1299397186872069</v>
      </c>
      <c r="M1920" s="7">
        <f t="shared" si="722"/>
        <v>13.507479348068765</v>
      </c>
      <c r="N1920" s="7">
        <f t="shared" si="722"/>
        <v>0.93770931011386471</v>
      </c>
      <c r="O1920" s="7">
        <f t="shared" si="722"/>
        <v>10.037954900647465</v>
      </c>
      <c r="P1920" s="7">
        <f t="shared" si="722"/>
        <v>60.567090868497431</v>
      </c>
      <c r="Q1920" s="7">
        <f t="shared" si="722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23">E715/$Q715*100</f>
        <v>9.9578339991122942</v>
      </c>
      <c r="F1921" s="7">
        <f t="shared" si="723"/>
        <v>10.694629383044829</v>
      </c>
      <c r="G1921" s="7">
        <f t="shared" si="723"/>
        <v>3.0825565912117177</v>
      </c>
      <c r="H1921" s="7">
        <f t="shared" si="723"/>
        <v>0.52152685308477587</v>
      </c>
      <c r="I1921" s="7">
        <f t="shared" si="723"/>
        <v>5.7434531735463823</v>
      </c>
      <c r="J1921" s="7">
        <f t="shared" si="723"/>
        <v>4.3630714602751883</v>
      </c>
      <c r="K1921" s="7">
        <f t="shared" si="723"/>
        <v>1.0630270750110964</v>
      </c>
      <c r="L1921" s="7">
        <f t="shared" si="723"/>
        <v>2.1970705725699067</v>
      </c>
      <c r="M1921" s="7">
        <f t="shared" si="723"/>
        <v>10.965379494007989</v>
      </c>
      <c r="N1921" s="7">
        <f t="shared" si="723"/>
        <v>1.0053262316910787</v>
      </c>
      <c r="O1921" s="7">
        <f t="shared" si="723"/>
        <v>9.005770084332001</v>
      </c>
      <c r="P1921" s="7">
        <f t="shared" si="723"/>
        <v>63.040390590324016</v>
      </c>
      <c r="Q1921" s="7">
        <f t="shared" si="723"/>
        <v>100</v>
      </c>
      <c r="R1921"/>
    </row>
    <row r="1922" spans="1:18" ht="14.25" x14ac:dyDescent="0.45">
      <c r="A1922" s="6">
        <v>706</v>
      </c>
      <c r="B1922" s="4" t="s">
        <v>58</v>
      </c>
      <c r="C1922" s="4" t="s">
        <v>6</v>
      </c>
      <c r="D1922" s="4" t="s">
        <v>7</v>
      </c>
      <c r="E1922" s="7">
        <f t="shared" ref="E1922:Q1922" si="724">E716/$Q716*100</f>
        <v>0.30527692978630616</v>
      </c>
      <c r="F1922" s="7">
        <f t="shared" si="724"/>
        <v>11.338857392062799</v>
      </c>
      <c r="G1922" s="7">
        <f t="shared" si="724"/>
        <v>0</v>
      </c>
      <c r="H1922" s="7">
        <f t="shared" si="724"/>
        <v>0</v>
      </c>
      <c r="I1922" s="7">
        <f t="shared" si="724"/>
        <v>0.43610989969472302</v>
      </c>
      <c r="J1922" s="7">
        <f t="shared" si="724"/>
        <v>0.39249890972525076</v>
      </c>
      <c r="K1922" s="7">
        <f t="shared" si="724"/>
        <v>0</v>
      </c>
      <c r="L1922" s="7">
        <f t="shared" si="724"/>
        <v>0</v>
      </c>
      <c r="M1922" s="7">
        <f t="shared" si="724"/>
        <v>3.3144352376798953</v>
      </c>
      <c r="N1922" s="7">
        <f t="shared" si="724"/>
        <v>0</v>
      </c>
      <c r="O1922" s="7">
        <f t="shared" si="724"/>
        <v>4.9280418665503705</v>
      </c>
      <c r="P1922" s="7">
        <f t="shared" si="724"/>
        <v>81.945050152638458</v>
      </c>
      <c r="Q1922" s="7">
        <f t="shared" si="724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8</v>
      </c>
      <c r="E1923" s="7">
        <f t="shared" ref="E1923:Q1923" si="725">E717/$Q717*100</f>
        <v>0.18365472910927455</v>
      </c>
      <c r="F1923" s="7">
        <f t="shared" si="725"/>
        <v>8.4022038567493116</v>
      </c>
      <c r="G1923" s="7">
        <f t="shared" si="725"/>
        <v>0.18365472910927455</v>
      </c>
      <c r="H1923" s="7">
        <f t="shared" si="725"/>
        <v>0</v>
      </c>
      <c r="I1923" s="7">
        <f t="shared" si="725"/>
        <v>0.18365472910927455</v>
      </c>
      <c r="J1923" s="7">
        <f t="shared" si="725"/>
        <v>0.13774104683195593</v>
      </c>
      <c r="K1923" s="7">
        <f t="shared" si="725"/>
        <v>0</v>
      </c>
      <c r="L1923" s="7">
        <f t="shared" si="725"/>
        <v>0</v>
      </c>
      <c r="M1923" s="7">
        <f t="shared" si="725"/>
        <v>2.9843893480257115</v>
      </c>
      <c r="N1923" s="7">
        <f t="shared" si="725"/>
        <v>0</v>
      </c>
      <c r="O1923" s="7">
        <f t="shared" si="725"/>
        <v>4.2699724517906334</v>
      </c>
      <c r="P1923" s="7">
        <f t="shared" si="725"/>
        <v>85.399449035812665</v>
      </c>
      <c r="Q1923" s="7">
        <f t="shared" si="725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26">E718/$Q718*100</f>
        <v>0.22386389075442131</v>
      </c>
      <c r="F1924" s="7">
        <f t="shared" si="726"/>
        <v>9.8947839713454222</v>
      </c>
      <c r="G1924" s="7">
        <f t="shared" si="726"/>
        <v>0.20147750167897915</v>
      </c>
      <c r="H1924" s="7">
        <f t="shared" si="726"/>
        <v>0</v>
      </c>
      <c r="I1924" s="7">
        <f t="shared" si="726"/>
        <v>0.20147750167897915</v>
      </c>
      <c r="J1924" s="7">
        <f t="shared" si="726"/>
        <v>0.31340944705618984</v>
      </c>
      <c r="K1924" s="7">
        <f t="shared" si="726"/>
        <v>0</v>
      </c>
      <c r="L1924" s="7">
        <f t="shared" si="726"/>
        <v>6.7159167226326394E-2</v>
      </c>
      <c r="M1924" s="7">
        <f t="shared" si="726"/>
        <v>3.0669353033355722</v>
      </c>
      <c r="N1924" s="7">
        <f t="shared" si="726"/>
        <v>0</v>
      </c>
      <c r="O1924" s="7">
        <f t="shared" si="726"/>
        <v>4.4548914260129839</v>
      </c>
      <c r="P1924" s="7">
        <f t="shared" si="726"/>
        <v>83.792254309379899</v>
      </c>
      <c r="Q1924" s="7">
        <f t="shared" si="726"/>
        <v>100</v>
      </c>
      <c r="R1924"/>
    </row>
    <row r="1925" spans="1:18" ht="14.25" x14ac:dyDescent="0.45">
      <c r="A1925" s="6">
        <v>709</v>
      </c>
      <c r="B1925" s="4"/>
      <c r="C1925" s="4" t="s">
        <v>9</v>
      </c>
      <c r="D1925" s="4" t="s">
        <v>7</v>
      </c>
      <c r="E1925" s="7">
        <f t="shared" ref="E1925:Q1925" si="727">E719/$Q719*100</f>
        <v>0.50872093023255816</v>
      </c>
      <c r="F1925" s="7">
        <f t="shared" si="727"/>
        <v>11.700581395348838</v>
      </c>
      <c r="G1925" s="7">
        <f t="shared" si="727"/>
        <v>0</v>
      </c>
      <c r="H1925" s="7">
        <f t="shared" si="727"/>
        <v>0</v>
      </c>
      <c r="I1925" s="7">
        <f t="shared" si="727"/>
        <v>0.58139534883720934</v>
      </c>
      <c r="J1925" s="7">
        <f t="shared" si="727"/>
        <v>0.29069767441860467</v>
      </c>
      <c r="K1925" s="7">
        <f t="shared" si="727"/>
        <v>0</v>
      </c>
      <c r="L1925" s="7">
        <f t="shared" si="727"/>
        <v>0</v>
      </c>
      <c r="M1925" s="7">
        <f t="shared" si="727"/>
        <v>11.119186046511627</v>
      </c>
      <c r="N1925" s="7">
        <f t="shared" si="727"/>
        <v>0</v>
      </c>
      <c r="O1925" s="7">
        <f t="shared" si="727"/>
        <v>5.0145348837209305</v>
      </c>
      <c r="P1925" s="7">
        <f t="shared" si="727"/>
        <v>75.436046511627907</v>
      </c>
      <c r="Q1925" s="7">
        <f t="shared" si="727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8</v>
      </c>
      <c r="E1926" s="7">
        <f t="shared" ref="E1926:Q1926" si="728">E720/$Q720*100</f>
        <v>0.39556962025316456</v>
      </c>
      <c r="F1926" s="7">
        <f t="shared" si="728"/>
        <v>11.313291139240507</v>
      </c>
      <c r="G1926" s="7">
        <f t="shared" si="728"/>
        <v>0.23734177215189875</v>
      </c>
      <c r="H1926" s="7">
        <f t="shared" si="728"/>
        <v>0</v>
      </c>
      <c r="I1926" s="7">
        <f t="shared" si="728"/>
        <v>1.0284810126582278</v>
      </c>
      <c r="J1926" s="7">
        <f t="shared" si="728"/>
        <v>0.4746835443037975</v>
      </c>
      <c r="K1926" s="7">
        <f t="shared" si="728"/>
        <v>0.31645569620253167</v>
      </c>
      <c r="L1926" s="7">
        <f t="shared" si="728"/>
        <v>0</v>
      </c>
      <c r="M1926" s="7">
        <f t="shared" si="728"/>
        <v>16.61392405063291</v>
      </c>
      <c r="N1926" s="7">
        <f t="shared" si="728"/>
        <v>0</v>
      </c>
      <c r="O1926" s="7">
        <f t="shared" si="728"/>
        <v>4.9841772151898738</v>
      </c>
      <c r="P1926" s="7">
        <f t="shared" si="728"/>
        <v>72.23101265822784</v>
      </c>
      <c r="Q1926" s="7">
        <f t="shared" si="728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29">E721/$Q721*100</f>
        <v>0.60606060606060608</v>
      </c>
      <c r="F1927" s="7">
        <f t="shared" si="729"/>
        <v>11.553030303030303</v>
      </c>
      <c r="G1927" s="7">
        <f t="shared" si="729"/>
        <v>0.30303030303030304</v>
      </c>
      <c r="H1927" s="7">
        <f t="shared" si="729"/>
        <v>0</v>
      </c>
      <c r="I1927" s="7">
        <f t="shared" si="729"/>
        <v>0.68181818181818177</v>
      </c>
      <c r="J1927" s="7">
        <f t="shared" si="729"/>
        <v>0.53030303030303039</v>
      </c>
      <c r="K1927" s="7">
        <f t="shared" si="729"/>
        <v>0.22727272727272727</v>
      </c>
      <c r="L1927" s="7">
        <f t="shared" si="729"/>
        <v>0.11363636363636363</v>
      </c>
      <c r="M1927" s="7">
        <f t="shared" si="729"/>
        <v>13.863636363636363</v>
      </c>
      <c r="N1927" s="7">
        <f t="shared" si="729"/>
        <v>0.26515151515151519</v>
      </c>
      <c r="O1927" s="7">
        <f t="shared" si="729"/>
        <v>5.1515151515151514</v>
      </c>
      <c r="P1927" s="7">
        <f t="shared" si="729"/>
        <v>73.901515151515156</v>
      </c>
      <c r="Q1927" s="7">
        <f t="shared" si="729"/>
        <v>100</v>
      </c>
      <c r="R1927"/>
    </row>
    <row r="1928" spans="1:18" ht="14.25" x14ac:dyDescent="0.45">
      <c r="A1928" s="6">
        <v>712</v>
      </c>
      <c r="B1928" s="4"/>
      <c r="C1928" s="4" t="s">
        <v>10</v>
      </c>
      <c r="D1928" s="4" t="s">
        <v>7</v>
      </c>
      <c r="E1928" s="7">
        <f t="shared" ref="E1928:Q1928" si="730">E722/$Q722*100</f>
        <v>8.7330677290836647</v>
      </c>
      <c r="F1928" s="7">
        <f t="shared" si="730"/>
        <v>9.3227091633466141</v>
      </c>
      <c r="G1928" s="7">
        <f t="shared" si="730"/>
        <v>2.6135458167330676</v>
      </c>
      <c r="H1928" s="7">
        <f t="shared" si="730"/>
        <v>0.20717131474103584</v>
      </c>
      <c r="I1928" s="7">
        <f t="shared" si="730"/>
        <v>6.1035856573705178</v>
      </c>
      <c r="J1928" s="7">
        <f t="shared" si="730"/>
        <v>4.6533864541832672</v>
      </c>
      <c r="K1928" s="7">
        <f t="shared" si="730"/>
        <v>0.63745019920318724</v>
      </c>
      <c r="L1928" s="7">
        <f t="shared" si="730"/>
        <v>2.0717131474103585</v>
      </c>
      <c r="M1928" s="7">
        <f t="shared" si="730"/>
        <v>12.97211155378486</v>
      </c>
      <c r="N1928" s="7">
        <f t="shared" si="730"/>
        <v>1.0517928286852589</v>
      </c>
      <c r="O1928" s="7">
        <f t="shared" si="730"/>
        <v>8.2709163346613543</v>
      </c>
      <c r="P1928" s="7">
        <f t="shared" si="730"/>
        <v>62.374501992031874</v>
      </c>
      <c r="Q1928" s="7">
        <f t="shared" si="730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8</v>
      </c>
      <c r="E1929" s="7">
        <f t="shared" ref="E1929:Q1929" si="731">E723/$Q723*100</f>
        <v>12.962678544002456</v>
      </c>
      <c r="F1929" s="7">
        <f t="shared" si="731"/>
        <v>13.239133773613885</v>
      </c>
      <c r="G1929" s="7">
        <f t="shared" si="731"/>
        <v>3.3635386269390262</v>
      </c>
      <c r="H1929" s="7">
        <f t="shared" si="731"/>
        <v>0.12286899093841193</v>
      </c>
      <c r="I1929" s="7">
        <f t="shared" si="731"/>
        <v>4.7458147749961608</v>
      </c>
      <c r="J1929" s="7">
        <f t="shared" si="731"/>
        <v>2.703117800645062</v>
      </c>
      <c r="K1929" s="7">
        <f t="shared" si="731"/>
        <v>1.0751036707111044</v>
      </c>
      <c r="L1929" s="7">
        <f t="shared" si="731"/>
        <v>2.3805866994317308</v>
      </c>
      <c r="M1929" s="7">
        <f t="shared" si="731"/>
        <v>18.875748732913529</v>
      </c>
      <c r="N1929" s="7">
        <f t="shared" si="731"/>
        <v>1.0136691752418983</v>
      </c>
      <c r="O1929" s="7">
        <f t="shared" si="731"/>
        <v>10.674243587774535</v>
      </c>
      <c r="P1929" s="7">
        <f t="shared" si="731"/>
        <v>55.644294271233299</v>
      </c>
      <c r="Q1929" s="7">
        <f t="shared" si="731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32">E724/$Q724*100</f>
        <v>10.897435897435898</v>
      </c>
      <c r="F1930" s="7">
        <f t="shared" si="732"/>
        <v>11.31957473420888</v>
      </c>
      <c r="G1930" s="7">
        <f t="shared" si="732"/>
        <v>2.9862414008755471</v>
      </c>
      <c r="H1930" s="7">
        <f t="shared" si="732"/>
        <v>0.18761726078799248</v>
      </c>
      <c r="I1930" s="7">
        <f t="shared" si="732"/>
        <v>5.3783614759224516</v>
      </c>
      <c r="J1930" s="7">
        <f t="shared" si="732"/>
        <v>3.674171357098186</v>
      </c>
      <c r="K1930" s="7">
        <f t="shared" si="732"/>
        <v>0.87554721701063165</v>
      </c>
      <c r="L1930" s="7">
        <f t="shared" si="732"/>
        <v>2.2201375859912447</v>
      </c>
      <c r="M1930" s="7">
        <f t="shared" si="732"/>
        <v>15.939649781113197</v>
      </c>
      <c r="N1930" s="7">
        <f t="shared" si="732"/>
        <v>0.98499061913696062</v>
      </c>
      <c r="O1930" s="7">
        <f t="shared" si="732"/>
        <v>9.4824890556597872</v>
      </c>
      <c r="P1930" s="7">
        <f t="shared" si="732"/>
        <v>58.950906816760472</v>
      </c>
      <c r="Q1930" s="7">
        <f t="shared" si="732"/>
        <v>100</v>
      </c>
      <c r="R1930"/>
    </row>
    <row r="1931" spans="1:18" ht="14.25" x14ac:dyDescent="0.45">
      <c r="A1931" s="6">
        <v>715</v>
      </c>
      <c r="B1931" s="4"/>
      <c r="C1931" s="4" t="s">
        <v>11</v>
      </c>
      <c r="D1931" s="4" t="s">
        <v>7</v>
      </c>
      <c r="E1931" s="7">
        <f t="shared" ref="E1931:Q1931" si="733">E725/$Q725*100</f>
        <v>31.161169214266561</v>
      </c>
      <c r="F1931" s="7">
        <f t="shared" si="733"/>
        <v>8.3400375435773668</v>
      </c>
      <c r="G1931" s="7">
        <f t="shared" si="733"/>
        <v>12.764816304639314</v>
      </c>
      <c r="H1931" s="7">
        <f t="shared" si="733"/>
        <v>3.3521051220166265</v>
      </c>
      <c r="I1931" s="7">
        <f t="shared" si="733"/>
        <v>18.77178868329311</v>
      </c>
      <c r="J1931" s="7">
        <f t="shared" si="733"/>
        <v>20.783051756503085</v>
      </c>
      <c r="K1931" s="7">
        <f t="shared" si="733"/>
        <v>3.9420756234915526</v>
      </c>
      <c r="L1931" s="7">
        <f t="shared" si="733"/>
        <v>10.270850093858943</v>
      </c>
      <c r="M1931" s="7">
        <f t="shared" si="733"/>
        <v>8.3936712255296317</v>
      </c>
      <c r="N1931" s="7">
        <f t="shared" si="733"/>
        <v>4.9611155805846074</v>
      </c>
      <c r="O1931" s="7">
        <f t="shared" si="733"/>
        <v>11.1289890050952</v>
      </c>
      <c r="P1931" s="7">
        <f t="shared" si="733"/>
        <v>31.375703942075621</v>
      </c>
      <c r="Q1931" s="7">
        <f t="shared" si="733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8</v>
      </c>
      <c r="E1932" s="7">
        <f t="shared" ref="E1932:Q1932" si="734">E726/$Q726*100</f>
        <v>42.617449664429529</v>
      </c>
      <c r="F1932" s="7">
        <f t="shared" si="734"/>
        <v>13.138874548270522</v>
      </c>
      <c r="G1932" s="7">
        <f t="shared" si="734"/>
        <v>10.144553433144036</v>
      </c>
      <c r="H1932" s="7">
        <f t="shared" si="734"/>
        <v>4.4656685596282912</v>
      </c>
      <c r="I1932" s="7">
        <f t="shared" si="734"/>
        <v>12.648425400103253</v>
      </c>
      <c r="J1932" s="7">
        <f t="shared" si="734"/>
        <v>14.352090862157976</v>
      </c>
      <c r="K1932" s="7">
        <f t="shared" si="734"/>
        <v>4.0526587506453282</v>
      </c>
      <c r="L1932" s="7">
        <f t="shared" si="734"/>
        <v>9.4475993804852862</v>
      </c>
      <c r="M1932" s="7">
        <f t="shared" si="734"/>
        <v>11.822405782137325</v>
      </c>
      <c r="N1932" s="7">
        <f t="shared" si="734"/>
        <v>3.3040784718637068</v>
      </c>
      <c r="O1932" s="7">
        <f t="shared" si="734"/>
        <v>13.422818791946309</v>
      </c>
      <c r="P1932" s="7">
        <f t="shared" si="734"/>
        <v>28.652555498193085</v>
      </c>
      <c r="Q1932" s="7">
        <f t="shared" si="734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35">E727/$Q727*100</f>
        <v>36.977111286503551</v>
      </c>
      <c r="F1933" s="7">
        <f t="shared" si="735"/>
        <v>10.799789529071296</v>
      </c>
      <c r="G1933" s="7">
        <f t="shared" si="735"/>
        <v>11.41804788213628</v>
      </c>
      <c r="H1933" s="7">
        <f t="shared" si="735"/>
        <v>3.9200210470928707</v>
      </c>
      <c r="I1933" s="7">
        <f t="shared" si="735"/>
        <v>15.614312023151802</v>
      </c>
      <c r="J1933" s="7">
        <f t="shared" si="735"/>
        <v>17.482241515390687</v>
      </c>
      <c r="K1933" s="7">
        <f t="shared" si="735"/>
        <v>4.0384109444882927</v>
      </c>
      <c r="L1933" s="7">
        <f t="shared" si="735"/>
        <v>9.94475138121547</v>
      </c>
      <c r="M1933" s="7">
        <f t="shared" si="735"/>
        <v>10.220994475138122</v>
      </c>
      <c r="N1933" s="7">
        <f t="shared" si="735"/>
        <v>4.1173375427519074</v>
      </c>
      <c r="O1933" s="7">
        <f t="shared" si="735"/>
        <v>12.194159431728492</v>
      </c>
      <c r="P1933" s="7">
        <f t="shared" si="735"/>
        <v>30.018416206261513</v>
      </c>
      <c r="Q1933" s="7">
        <f t="shared" si="735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7</v>
      </c>
      <c r="E1934" s="7">
        <f t="shared" ref="E1934:Q1934" si="736">E728/$Q728*100</f>
        <v>12.579536312440576</v>
      </c>
      <c r="F1934" s="7">
        <f t="shared" si="736"/>
        <v>9.6248080157975568</v>
      </c>
      <c r="G1934" s="7">
        <f t="shared" si="736"/>
        <v>4.6953850654574714</v>
      </c>
      <c r="H1934" s="7">
        <f t="shared" si="736"/>
        <v>0.99466101075111524</v>
      </c>
      <c r="I1934" s="7">
        <f t="shared" si="736"/>
        <v>8.0304249250347404</v>
      </c>
      <c r="J1934" s="7">
        <f t="shared" si="736"/>
        <v>7.9060922986908508</v>
      </c>
      <c r="K1934" s="7">
        <f t="shared" si="736"/>
        <v>1.4407957288086009</v>
      </c>
      <c r="L1934" s="7">
        <f t="shared" si="736"/>
        <v>3.751919842024428</v>
      </c>
      <c r="M1934" s="7">
        <f t="shared" si="736"/>
        <v>9.8881006362904991</v>
      </c>
      <c r="N1934" s="7">
        <f t="shared" si="736"/>
        <v>1.813793607840269</v>
      </c>
      <c r="O1934" s="7">
        <f t="shared" si="736"/>
        <v>8.1913259708915387</v>
      </c>
      <c r="P1934" s="7">
        <f t="shared" si="736"/>
        <v>58.509471220653843</v>
      </c>
      <c r="Q1934" s="7">
        <f t="shared" si="736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8</v>
      </c>
      <c r="E1935" s="7">
        <f t="shared" ref="E1935:Q1935" si="737">E729/$Q729*100</f>
        <v>18.126582278481013</v>
      </c>
      <c r="F1935" s="7">
        <f t="shared" si="737"/>
        <v>12.30379746835443</v>
      </c>
      <c r="G1935" s="7">
        <f t="shared" si="737"/>
        <v>4.4990958408679926</v>
      </c>
      <c r="H1935" s="7">
        <f t="shared" si="737"/>
        <v>1.3092224231464737</v>
      </c>
      <c r="I1935" s="7">
        <f t="shared" si="737"/>
        <v>5.9095840867992768</v>
      </c>
      <c r="J1935" s="7">
        <f t="shared" si="737"/>
        <v>5.3960216998191681</v>
      </c>
      <c r="K1935" s="7">
        <f t="shared" si="737"/>
        <v>1.6564195298372515</v>
      </c>
      <c r="L1935" s="7">
        <f t="shared" si="737"/>
        <v>3.8119349005424956</v>
      </c>
      <c r="M1935" s="7">
        <f t="shared" si="737"/>
        <v>14.206148282097649</v>
      </c>
      <c r="N1935" s="7">
        <f t="shared" si="737"/>
        <v>1.3960216998191681</v>
      </c>
      <c r="O1935" s="7">
        <f t="shared" si="737"/>
        <v>9.9023508137432188</v>
      </c>
      <c r="P1935" s="7">
        <f t="shared" si="737"/>
        <v>54.321880650994572</v>
      </c>
      <c r="Q1935" s="7">
        <f t="shared" si="737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38">E730/$Q730*100</f>
        <v>15.363636363636363</v>
      </c>
      <c r="F1936" s="7">
        <f t="shared" si="738"/>
        <v>10.978181818181818</v>
      </c>
      <c r="G1936" s="7">
        <f t="shared" si="738"/>
        <v>4.5890909090909098</v>
      </c>
      <c r="H1936" s="7">
        <f t="shared" si="738"/>
        <v>1.1672727272727272</v>
      </c>
      <c r="I1936" s="7">
        <f t="shared" si="738"/>
        <v>6.9490909090909092</v>
      </c>
      <c r="J1936" s="7">
        <f t="shared" si="738"/>
        <v>6.6290909090909098</v>
      </c>
      <c r="K1936" s="7">
        <f t="shared" si="738"/>
        <v>1.5454545454545454</v>
      </c>
      <c r="L1936" s="7">
        <f t="shared" si="738"/>
        <v>3.8036363636363637</v>
      </c>
      <c r="M1936" s="7">
        <f t="shared" si="738"/>
        <v>12.054545454545455</v>
      </c>
      <c r="N1936" s="7">
        <f t="shared" si="738"/>
        <v>1.6181818181818182</v>
      </c>
      <c r="O1936" s="7">
        <f t="shared" si="738"/>
        <v>9.0509090909090908</v>
      </c>
      <c r="P1936" s="7">
        <f t="shared" si="738"/>
        <v>56.38909090909091</v>
      </c>
      <c r="Q1936" s="7">
        <f t="shared" si="738"/>
        <v>100</v>
      </c>
      <c r="R1936"/>
    </row>
    <row r="1937" spans="1:18" ht="14.25" x14ac:dyDescent="0.45">
      <c r="A1937" s="6">
        <v>721</v>
      </c>
      <c r="B1937" s="4" t="s">
        <v>59</v>
      </c>
      <c r="C1937" s="4" t="s">
        <v>6</v>
      </c>
      <c r="D1937" s="4" t="s">
        <v>7</v>
      </c>
      <c r="E1937" s="7">
        <f t="shared" ref="E1937:Q1937" si="739">E731/$Q731*100</f>
        <v>6.1945075366508361E-2</v>
      </c>
      <c r="F1937" s="7">
        <f t="shared" si="739"/>
        <v>6.7451304287975775</v>
      </c>
      <c r="G1937" s="7">
        <f t="shared" si="739"/>
        <v>4.1296716911005574E-2</v>
      </c>
      <c r="H1937" s="7">
        <f t="shared" si="739"/>
        <v>0</v>
      </c>
      <c r="I1937" s="7">
        <f t="shared" si="739"/>
        <v>0.15830408149218803</v>
      </c>
      <c r="J1937" s="7">
        <f t="shared" si="739"/>
        <v>0.26154587376970195</v>
      </c>
      <c r="K1937" s="7">
        <f t="shared" si="739"/>
        <v>5.5062289214674098E-2</v>
      </c>
      <c r="L1937" s="7">
        <f t="shared" si="739"/>
        <v>7.5710647670176892E-2</v>
      </c>
      <c r="M1937" s="7">
        <f t="shared" si="739"/>
        <v>1.1907220042673274</v>
      </c>
      <c r="N1937" s="7">
        <f t="shared" si="739"/>
        <v>4.1296716911005574E-2</v>
      </c>
      <c r="O1937" s="7">
        <f t="shared" si="739"/>
        <v>3.6272283020166567</v>
      </c>
      <c r="P1937" s="7">
        <f t="shared" si="739"/>
        <v>88.746644641750976</v>
      </c>
      <c r="Q1937" s="7">
        <f t="shared" si="739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8</v>
      </c>
      <c r="E1938" s="7">
        <f t="shared" ref="E1938:Q1938" si="740">E732/$Q732*100</f>
        <v>8.1457345971563982E-2</v>
      </c>
      <c r="F1938" s="7">
        <f t="shared" si="740"/>
        <v>4.5319905213270149</v>
      </c>
      <c r="G1938" s="7">
        <f t="shared" si="740"/>
        <v>7.4052132701421802E-2</v>
      </c>
      <c r="H1938" s="7">
        <f t="shared" si="740"/>
        <v>0</v>
      </c>
      <c r="I1938" s="7">
        <f t="shared" si="740"/>
        <v>0.16291469194312796</v>
      </c>
      <c r="J1938" s="7">
        <f t="shared" si="740"/>
        <v>0.17772511848341233</v>
      </c>
      <c r="K1938" s="7">
        <f t="shared" si="740"/>
        <v>8.8862559241706163E-2</v>
      </c>
      <c r="L1938" s="7">
        <f t="shared" si="740"/>
        <v>5.9241706161137442E-2</v>
      </c>
      <c r="M1938" s="7">
        <f t="shared" si="740"/>
        <v>1.236670616113744</v>
      </c>
      <c r="N1938" s="7">
        <f t="shared" si="740"/>
        <v>0</v>
      </c>
      <c r="O1938" s="7">
        <f t="shared" si="740"/>
        <v>2.8139810426540284</v>
      </c>
      <c r="P1938" s="7">
        <f t="shared" si="740"/>
        <v>91.617298578199041</v>
      </c>
      <c r="Q1938" s="7">
        <f t="shared" si="740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41">E733/$Q733*100</f>
        <v>6.0631999429345891E-2</v>
      </c>
      <c r="F1939" s="7">
        <f t="shared" si="741"/>
        <v>5.6851415935516085</v>
      </c>
      <c r="G1939" s="7">
        <f t="shared" si="741"/>
        <v>7.1331764034524583E-2</v>
      </c>
      <c r="H1939" s="7">
        <f t="shared" si="741"/>
        <v>0</v>
      </c>
      <c r="I1939" s="7">
        <f t="shared" si="741"/>
        <v>0.15336329267422782</v>
      </c>
      <c r="J1939" s="7">
        <f t="shared" si="741"/>
        <v>0.21399529210357374</v>
      </c>
      <c r="K1939" s="7">
        <f t="shared" si="741"/>
        <v>6.4198587631072113E-2</v>
      </c>
      <c r="L1939" s="7">
        <f t="shared" si="741"/>
        <v>6.7765175832798341E-2</v>
      </c>
      <c r="M1939" s="7">
        <f t="shared" si="741"/>
        <v>1.1983736357800128</v>
      </c>
      <c r="N1939" s="7">
        <f t="shared" si="741"/>
        <v>2.1399529210357371E-2</v>
      </c>
      <c r="O1939" s="7">
        <f t="shared" si="741"/>
        <v>3.256295028176047</v>
      </c>
      <c r="P1939" s="7">
        <f t="shared" si="741"/>
        <v>90.109850916613169</v>
      </c>
      <c r="Q1939" s="7">
        <f t="shared" si="741"/>
        <v>100</v>
      </c>
      <c r="R1939"/>
    </row>
    <row r="1940" spans="1:18" ht="14.25" x14ac:dyDescent="0.45">
      <c r="A1940" s="6">
        <v>724</v>
      </c>
      <c r="B1940" s="4"/>
      <c r="C1940" s="4" t="s">
        <v>9</v>
      </c>
      <c r="D1940" s="4" t="s">
        <v>7</v>
      </c>
      <c r="E1940" s="7">
        <f t="shared" ref="E1940:Q1940" si="742">E734/$Q734*100</f>
        <v>0.20708527475778418</v>
      </c>
      <c r="F1940" s="7">
        <f t="shared" si="742"/>
        <v>7.2036092005029211</v>
      </c>
      <c r="G1940" s="7">
        <f t="shared" si="742"/>
        <v>0.17010576140817987</v>
      </c>
      <c r="H1940" s="7">
        <f t="shared" si="742"/>
        <v>0</v>
      </c>
      <c r="I1940" s="7">
        <f t="shared" si="742"/>
        <v>0.31062791213667629</v>
      </c>
      <c r="J1940" s="7">
        <f t="shared" si="742"/>
        <v>0.11093854004881294</v>
      </c>
      <c r="K1940" s="7">
        <f t="shared" si="742"/>
        <v>8.1354929369129497E-2</v>
      </c>
      <c r="L1940" s="7">
        <f t="shared" si="742"/>
        <v>8.8750832039050376E-2</v>
      </c>
      <c r="M1940" s="7">
        <f t="shared" si="742"/>
        <v>5.3028622143332598</v>
      </c>
      <c r="N1940" s="7">
        <f t="shared" si="742"/>
        <v>6.6563124029287782E-2</v>
      </c>
      <c r="O1940" s="7">
        <f t="shared" si="742"/>
        <v>3.801493972339324</v>
      </c>
      <c r="P1940" s="7">
        <f t="shared" si="742"/>
        <v>84.734856889283336</v>
      </c>
      <c r="Q1940" s="7">
        <f t="shared" si="742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8</v>
      </c>
      <c r="E1941" s="7">
        <f t="shared" ref="E1941:Q1941" si="743">E735/$Q735*100</f>
        <v>0.51636545348546681</v>
      </c>
      <c r="F1941" s="7">
        <f t="shared" si="743"/>
        <v>7.7787957025068719</v>
      </c>
      <c r="G1941" s="7">
        <f t="shared" si="743"/>
        <v>0.18322645123677855</v>
      </c>
      <c r="H1941" s="7">
        <f t="shared" si="743"/>
        <v>0</v>
      </c>
      <c r="I1941" s="7">
        <f t="shared" si="743"/>
        <v>0.35812442741733985</v>
      </c>
      <c r="J1941" s="7">
        <f t="shared" si="743"/>
        <v>9.1613225618389277E-2</v>
      </c>
      <c r="K1941" s="7">
        <f t="shared" si="743"/>
        <v>0.14158407595569253</v>
      </c>
      <c r="L1941" s="7">
        <f t="shared" si="743"/>
        <v>4.9970850337303238E-2</v>
      </c>
      <c r="M1941" s="7">
        <f t="shared" si="743"/>
        <v>12.109602731739818</v>
      </c>
      <c r="N1941" s="7">
        <f t="shared" si="743"/>
        <v>7.4956275505954864E-2</v>
      </c>
      <c r="O1941" s="7">
        <f t="shared" si="743"/>
        <v>5.5467643874406596</v>
      </c>
      <c r="P1941" s="7">
        <f t="shared" si="743"/>
        <v>78.512534354959612</v>
      </c>
      <c r="Q1941" s="7">
        <f t="shared" si="743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44">E736/$Q736*100</f>
        <v>0.3525540582889376</v>
      </c>
      <c r="F1942" s="7">
        <f t="shared" si="744"/>
        <v>7.4663115010968353</v>
      </c>
      <c r="G1942" s="7">
        <f t="shared" si="744"/>
        <v>0.17235976183014728</v>
      </c>
      <c r="H1942" s="7">
        <f t="shared" si="744"/>
        <v>0</v>
      </c>
      <c r="I1942" s="7">
        <f t="shared" si="744"/>
        <v>0.34080225634597305</v>
      </c>
      <c r="J1942" s="7">
        <f t="shared" si="744"/>
        <v>0.10576621748668129</v>
      </c>
      <c r="K1942" s="7">
        <f t="shared" si="744"/>
        <v>0.13710435600125354</v>
      </c>
      <c r="L1942" s="7">
        <f t="shared" si="744"/>
        <v>8.6179880915073642E-2</v>
      </c>
      <c r="M1942" s="7">
        <f t="shared" si="744"/>
        <v>8.5122218740206819</v>
      </c>
      <c r="N1942" s="7">
        <f t="shared" si="744"/>
        <v>5.4841742400501409E-2</v>
      </c>
      <c r="O1942" s="7">
        <f t="shared" si="744"/>
        <v>4.5988718270134754</v>
      </c>
      <c r="P1942" s="7">
        <f t="shared" si="744"/>
        <v>81.812127859605141</v>
      </c>
      <c r="Q1942" s="7">
        <f t="shared" si="744"/>
        <v>100</v>
      </c>
      <c r="R1942"/>
    </row>
    <row r="1943" spans="1:18" ht="14.25" x14ac:dyDescent="0.45">
      <c r="A1943" s="6">
        <v>727</v>
      </c>
      <c r="B1943" s="4"/>
      <c r="C1943" s="4" t="s">
        <v>10</v>
      </c>
      <c r="D1943" s="4" t="s">
        <v>7</v>
      </c>
      <c r="E1943" s="7">
        <f t="shared" ref="E1943:Q1943" si="745">E737/$Q737*100</f>
        <v>2.8480399543624739</v>
      </c>
      <c r="F1943" s="7">
        <f t="shared" si="745"/>
        <v>6.1395388887692937</v>
      </c>
      <c r="G1943" s="7">
        <f t="shared" si="745"/>
        <v>1.2679482487675715</v>
      </c>
      <c r="H1943" s="7">
        <f t="shared" si="745"/>
        <v>8.61085398144361E-2</v>
      </c>
      <c r="I1943" s="7">
        <f t="shared" si="745"/>
        <v>4.509934772781091</v>
      </c>
      <c r="J1943" s="7">
        <f t="shared" si="745"/>
        <v>2.3550685639248274</v>
      </c>
      <c r="K1943" s="7">
        <f t="shared" si="745"/>
        <v>0.51880395238197752</v>
      </c>
      <c r="L1943" s="7">
        <f t="shared" si="745"/>
        <v>0.49727681742836843</v>
      </c>
      <c r="M1943" s="7">
        <f t="shared" si="745"/>
        <v>5.952252814672895</v>
      </c>
      <c r="N1943" s="7">
        <f t="shared" si="745"/>
        <v>0.42193184509073683</v>
      </c>
      <c r="O1943" s="7">
        <f t="shared" si="745"/>
        <v>6.778894796891481</v>
      </c>
      <c r="P1943" s="7">
        <f t="shared" si="745"/>
        <v>76.139323617419763</v>
      </c>
      <c r="Q1943" s="7">
        <f t="shared" si="745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8</v>
      </c>
      <c r="E1944" s="7">
        <f t="shared" ref="E1944:Q1944" si="746">E738/$Q738*100</f>
        <v>4.8776817575992091</v>
      </c>
      <c r="F1944" s="7">
        <f t="shared" si="746"/>
        <v>6.881207274603379</v>
      </c>
      <c r="G1944" s="7">
        <f t="shared" si="746"/>
        <v>2.0035255170041704</v>
      </c>
      <c r="H1944" s="7">
        <f t="shared" si="746"/>
        <v>6.6640870200782493E-2</v>
      </c>
      <c r="I1944" s="7">
        <f t="shared" si="746"/>
        <v>3.1342706049271252</v>
      </c>
      <c r="J1944" s="7">
        <f t="shared" si="746"/>
        <v>1.0984995055677371</v>
      </c>
      <c r="K1944" s="7">
        <f t="shared" si="746"/>
        <v>0.42994109806956443</v>
      </c>
      <c r="L1944" s="7">
        <f t="shared" si="746"/>
        <v>0.46648609140547742</v>
      </c>
      <c r="M1944" s="7">
        <f t="shared" si="746"/>
        <v>8.4053484672599854</v>
      </c>
      <c r="N1944" s="7">
        <f t="shared" si="746"/>
        <v>0.28376112472591253</v>
      </c>
      <c r="O1944" s="7">
        <f t="shared" si="746"/>
        <v>8.284964959800508</v>
      </c>
      <c r="P1944" s="7">
        <f t="shared" si="746"/>
        <v>73.683305387161951</v>
      </c>
      <c r="Q1944" s="7">
        <f t="shared" si="746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47">E739/$Q739*100</f>
        <v>3.8593924791326049</v>
      </c>
      <c r="F1945" s="7">
        <f t="shared" si="747"/>
        <v>6.5054642457619831</v>
      </c>
      <c r="G1945" s="7">
        <f t="shared" si="747"/>
        <v>1.6360468118062128</v>
      </c>
      <c r="H1945" s="7">
        <f t="shared" si="747"/>
        <v>8.0672919714310301E-2</v>
      </c>
      <c r="I1945" s="7">
        <f t="shared" si="747"/>
        <v>3.8238963944583078</v>
      </c>
      <c r="J1945" s="7">
        <f t="shared" si="747"/>
        <v>1.7264004818862404</v>
      </c>
      <c r="K1945" s="7">
        <f t="shared" si="747"/>
        <v>0.47865932363824115</v>
      </c>
      <c r="L1945" s="7">
        <f t="shared" si="747"/>
        <v>0.47865932363824115</v>
      </c>
      <c r="M1945" s="7">
        <f t="shared" si="747"/>
        <v>7.1723603820669473</v>
      </c>
      <c r="N1945" s="7">
        <f t="shared" si="747"/>
        <v>0.35926340246106186</v>
      </c>
      <c r="O1945" s="7">
        <f t="shared" si="747"/>
        <v>7.5348507013165822</v>
      </c>
      <c r="P1945" s="7">
        <f t="shared" si="747"/>
        <v>74.913948885638064</v>
      </c>
      <c r="Q1945" s="7">
        <f t="shared" si="747"/>
        <v>100</v>
      </c>
      <c r="R1945"/>
    </row>
    <row r="1946" spans="1:18" ht="14.25" x14ac:dyDescent="0.45">
      <c r="A1946" s="6">
        <v>730</v>
      </c>
      <c r="B1946" s="4"/>
      <c r="C1946" s="4" t="s">
        <v>11</v>
      </c>
      <c r="D1946" s="4" t="s">
        <v>7</v>
      </c>
      <c r="E1946" s="7">
        <f t="shared" ref="E1946:Q1946" si="748">E740/$Q740*100</f>
        <v>18.993339284488087</v>
      </c>
      <c r="F1946" s="7">
        <f t="shared" si="748"/>
        <v>6.4409805671908265</v>
      </c>
      <c r="G1946" s="7">
        <f t="shared" si="748"/>
        <v>11.089747991485272</v>
      </c>
      <c r="H1946" s="7">
        <f t="shared" si="748"/>
        <v>4.7792350477236827</v>
      </c>
      <c r="I1946" s="7">
        <f t="shared" si="748"/>
        <v>19.645677401634281</v>
      </c>
      <c r="J1946" s="7">
        <f t="shared" si="748"/>
        <v>20.813019295474831</v>
      </c>
      <c r="K1946" s="7">
        <f t="shared" si="748"/>
        <v>3.9964293071482526</v>
      </c>
      <c r="L1946" s="7">
        <f t="shared" si="748"/>
        <v>5.1294376158758492</v>
      </c>
      <c r="M1946" s="7">
        <f t="shared" si="748"/>
        <v>6.296779509716405</v>
      </c>
      <c r="N1946" s="7">
        <f t="shared" si="748"/>
        <v>4.5595001030007554</v>
      </c>
      <c r="O1946" s="7">
        <f t="shared" si="748"/>
        <v>14.303371558058092</v>
      </c>
      <c r="P1946" s="7">
        <f t="shared" si="748"/>
        <v>35.555860742978787</v>
      </c>
      <c r="Q1946" s="7">
        <f t="shared" si="748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8</v>
      </c>
      <c r="E1947" s="7">
        <f t="shared" ref="E1947:Q1947" si="749">E741/$Q741*100</f>
        <v>33.166360549897036</v>
      </c>
      <c r="F1947" s="7">
        <f t="shared" si="749"/>
        <v>9.0499248622474529</v>
      </c>
      <c r="G1947" s="7">
        <f t="shared" si="749"/>
        <v>9.1389770134134807</v>
      </c>
      <c r="H1947" s="7">
        <f t="shared" si="749"/>
        <v>6.2002560249346024</v>
      </c>
      <c r="I1947" s="7">
        <f t="shared" si="749"/>
        <v>14.148160516502475</v>
      </c>
      <c r="J1947" s="7">
        <f t="shared" si="749"/>
        <v>13.407914509934882</v>
      </c>
      <c r="K1947" s="7">
        <f t="shared" si="749"/>
        <v>2.7272221294595651</v>
      </c>
      <c r="L1947" s="7">
        <f t="shared" si="749"/>
        <v>4.1353592697723602</v>
      </c>
      <c r="M1947" s="7">
        <f t="shared" si="749"/>
        <v>9.4562253019424496</v>
      </c>
      <c r="N1947" s="7">
        <f t="shared" si="749"/>
        <v>3.5565202871931878</v>
      </c>
      <c r="O1947" s="7">
        <f t="shared" si="749"/>
        <v>17.682417765904155</v>
      </c>
      <c r="P1947" s="7">
        <f t="shared" si="749"/>
        <v>33.845383202537988</v>
      </c>
      <c r="Q1947" s="7">
        <f t="shared" si="749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50">E742/$Q742*100</f>
        <v>26.819145992806419</v>
      </c>
      <c r="F1948" s="7">
        <f t="shared" si="750"/>
        <v>7.8821974238371908</v>
      </c>
      <c r="G1948" s="7">
        <f t="shared" si="750"/>
        <v>10.003381597958745</v>
      </c>
      <c r="H1948" s="7">
        <f t="shared" si="750"/>
        <v>5.5704140920409486</v>
      </c>
      <c r="I1948" s="7">
        <f t="shared" si="750"/>
        <v>16.615942697285497</v>
      </c>
      <c r="J1948" s="7">
        <f t="shared" si="750"/>
        <v>16.711242276122846</v>
      </c>
      <c r="K1948" s="7">
        <f t="shared" si="750"/>
        <v>3.29859509975714</v>
      </c>
      <c r="L1948" s="7">
        <f t="shared" si="750"/>
        <v>4.5651572443050821</v>
      </c>
      <c r="M1948" s="7">
        <f t="shared" si="750"/>
        <v>8.0297580620369509</v>
      </c>
      <c r="N1948" s="7">
        <f t="shared" si="750"/>
        <v>3.9872114113560211</v>
      </c>
      <c r="O1948" s="7">
        <f t="shared" si="750"/>
        <v>16.151741522948754</v>
      </c>
      <c r="P1948" s="7">
        <f t="shared" si="750"/>
        <v>34.618340557656246</v>
      </c>
      <c r="Q1948" s="7">
        <f t="shared" si="750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7</v>
      </c>
      <c r="E1949" s="7">
        <f t="shared" ref="E1949:Q1949" si="751">E743/$Q743*100</f>
        <v>4.6284963562662114</v>
      </c>
      <c r="F1949" s="7">
        <f t="shared" si="751"/>
        <v>6.4498018123224448</v>
      </c>
      <c r="G1949" s="7">
        <f t="shared" si="751"/>
        <v>2.5152430465881404</v>
      </c>
      <c r="H1949" s="7">
        <f t="shared" si="751"/>
        <v>0.83766576462265729</v>
      </c>
      <c r="I1949" s="7">
        <f t="shared" si="751"/>
        <v>5.6435765857821396</v>
      </c>
      <c r="J1949" s="7">
        <f t="shared" si="751"/>
        <v>4.6913774324309143</v>
      </c>
      <c r="K1949" s="7">
        <f t="shared" si="751"/>
        <v>0.95219915335122451</v>
      </c>
      <c r="L1949" s="7">
        <f t="shared" si="751"/>
        <v>1.1161391019234872</v>
      </c>
      <c r="M1949" s="7">
        <f t="shared" si="751"/>
        <v>5.1315449655838394</v>
      </c>
      <c r="N1949" s="7">
        <f t="shared" si="751"/>
        <v>0.97577955691298834</v>
      </c>
      <c r="O1949" s="7">
        <f t="shared" si="751"/>
        <v>7.0415576540867084</v>
      </c>
      <c r="P1949" s="7">
        <f t="shared" si="751"/>
        <v>72.869061387650603</v>
      </c>
      <c r="Q1949" s="7">
        <f t="shared" si="751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8</v>
      </c>
      <c r="E1950" s="7">
        <f t="shared" ref="E1950:Q1950" si="752">E744/$Q744*100</f>
        <v>9.2247355790596401</v>
      </c>
      <c r="F1950" s="7">
        <f t="shared" si="752"/>
        <v>7.0749266731846063</v>
      </c>
      <c r="G1950" s="7">
        <f t="shared" si="752"/>
        <v>2.890854146298107</v>
      </c>
      <c r="H1950" s="7">
        <f t="shared" si="752"/>
        <v>1.2765531952715314</v>
      </c>
      <c r="I1950" s="7">
        <f t="shared" si="752"/>
        <v>4.5195982579326284</v>
      </c>
      <c r="J1950" s="7">
        <f t="shared" si="752"/>
        <v>3.2841525197760202</v>
      </c>
      <c r="K1950" s="7">
        <f t="shared" si="752"/>
        <v>0.78992978401919833</v>
      </c>
      <c r="L1950" s="7">
        <f t="shared" si="752"/>
        <v>1.0887921073682341</v>
      </c>
      <c r="M1950" s="7">
        <f t="shared" si="752"/>
        <v>8.0259532486001248</v>
      </c>
      <c r="N1950" s="7">
        <f t="shared" si="752"/>
        <v>0.87214469824904461</v>
      </c>
      <c r="O1950" s="7">
        <f t="shared" si="752"/>
        <v>8.9736467869522709</v>
      </c>
      <c r="P1950" s="7">
        <f t="shared" si="752"/>
        <v>69.063860990134202</v>
      </c>
      <c r="Q1950" s="7">
        <f t="shared" si="752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53">E745/$Q745*100</f>
        <v>6.9349119034987288</v>
      </c>
      <c r="F1951" s="7">
        <f t="shared" si="753"/>
        <v>6.7640242370089076</v>
      </c>
      <c r="G1951" s="7">
        <f t="shared" si="753"/>
        <v>2.7018121911037891</v>
      </c>
      <c r="H1951" s="7">
        <f t="shared" si="753"/>
        <v>1.0582749280987351</v>
      </c>
      <c r="I1951" s="7">
        <f t="shared" si="753"/>
        <v>5.076368916315305</v>
      </c>
      <c r="J1951" s="7">
        <f t="shared" si="753"/>
        <v>3.981794320498143</v>
      </c>
      <c r="K1951" s="7">
        <f t="shared" si="753"/>
        <v>0.87063356881579312</v>
      </c>
      <c r="L1951" s="7">
        <f t="shared" si="753"/>
        <v>1.1018345293608467</v>
      </c>
      <c r="M1951" s="7">
        <f t="shared" si="753"/>
        <v>6.5847597241225255</v>
      </c>
      <c r="N1951" s="7">
        <f t="shared" si="753"/>
        <v>0.92312847290090194</v>
      </c>
      <c r="O1951" s="7">
        <f t="shared" si="753"/>
        <v>8.0132912629492079</v>
      </c>
      <c r="P1951" s="7">
        <f t="shared" si="753"/>
        <v>70.956356630273916</v>
      </c>
      <c r="Q1951" s="7">
        <f t="shared" si="753"/>
        <v>100</v>
      </c>
      <c r="R1951"/>
    </row>
    <row r="1952" spans="1:18" ht="14.25" x14ac:dyDescent="0.45">
      <c r="A1952" s="6">
        <v>736</v>
      </c>
      <c r="B1952" s="4" t="s">
        <v>60</v>
      </c>
      <c r="C1952" s="4" t="s">
        <v>6</v>
      </c>
      <c r="D1952" s="4" t="s">
        <v>7</v>
      </c>
      <c r="E1952" s="7">
        <f t="shared" ref="E1952:Q1952" si="754">E746/$Q746*100</f>
        <v>6.3545858928193186E-2</v>
      </c>
      <c r="F1952" s="7">
        <f t="shared" si="754"/>
        <v>7.1912730353738619</v>
      </c>
      <c r="G1952" s="7">
        <f t="shared" si="754"/>
        <v>0.15886464732048294</v>
      </c>
      <c r="H1952" s="7">
        <f t="shared" si="754"/>
        <v>0</v>
      </c>
      <c r="I1952" s="7">
        <f t="shared" si="754"/>
        <v>0.19063757678457952</v>
      </c>
      <c r="J1952" s="7">
        <f t="shared" si="754"/>
        <v>0.26477441220080489</v>
      </c>
      <c r="K1952" s="7">
        <f t="shared" si="754"/>
        <v>0.14827367083245074</v>
      </c>
      <c r="L1952" s="7">
        <f t="shared" si="754"/>
        <v>0.16945562380851514</v>
      </c>
      <c r="M1952" s="7">
        <f t="shared" si="754"/>
        <v>1.4509637788604111</v>
      </c>
      <c r="N1952" s="7">
        <f t="shared" si="754"/>
        <v>0</v>
      </c>
      <c r="O1952" s="7">
        <f t="shared" si="754"/>
        <v>4.1834357127727175</v>
      </c>
      <c r="P1952" s="7">
        <f t="shared" si="754"/>
        <v>87.566193603050209</v>
      </c>
      <c r="Q1952" s="7">
        <f t="shared" si="754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8</v>
      </c>
      <c r="E1953" s="7">
        <f t="shared" ref="E1953:Q1953" si="755">E747/$Q747*100</f>
        <v>8.9665994171710381E-2</v>
      </c>
      <c r="F1953" s="7">
        <f t="shared" si="755"/>
        <v>5.0100874243443174</v>
      </c>
      <c r="G1953" s="7">
        <f t="shared" si="755"/>
        <v>8.9665994171710381E-2</v>
      </c>
      <c r="H1953" s="7">
        <f t="shared" si="755"/>
        <v>0</v>
      </c>
      <c r="I1953" s="7">
        <f t="shared" si="755"/>
        <v>0.10087424344317418</v>
      </c>
      <c r="J1953" s="7">
        <f t="shared" si="755"/>
        <v>0.20174848688634836</v>
      </c>
      <c r="K1953" s="7">
        <f t="shared" si="755"/>
        <v>7.8457744900246582E-2</v>
      </c>
      <c r="L1953" s="7">
        <f t="shared" si="755"/>
        <v>3.3624747814391391E-2</v>
      </c>
      <c r="M1953" s="7">
        <f t="shared" si="755"/>
        <v>1.3898229096615109</v>
      </c>
      <c r="N1953" s="7">
        <f t="shared" si="755"/>
        <v>4.483299708585519E-2</v>
      </c>
      <c r="O1953" s="7">
        <f t="shared" si="755"/>
        <v>2.936561309123515</v>
      </c>
      <c r="P1953" s="7">
        <f t="shared" si="755"/>
        <v>90.91010984084285</v>
      </c>
      <c r="Q1953" s="7">
        <f t="shared" si="755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56">E748/$Q748*100</f>
        <v>7.0813814140973957E-2</v>
      </c>
      <c r="F1954" s="7">
        <f t="shared" si="756"/>
        <v>6.1063296655409083</v>
      </c>
      <c r="G1954" s="7">
        <f t="shared" si="756"/>
        <v>0.10349711297526965</v>
      </c>
      <c r="H1954" s="7">
        <f t="shared" si="756"/>
        <v>0</v>
      </c>
      <c r="I1954" s="7">
        <f t="shared" si="756"/>
        <v>0.13073319533718269</v>
      </c>
      <c r="J1954" s="7">
        <f t="shared" si="756"/>
        <v>0.21788865889530448</v>
      </c>
      <c r="K1954" s="7">
        <f t="shared" si="756"/>
        <v>9.2602680030504411E-2</v>
      </c>
      <c r="L1954" s="7">
        <f t="shared" si="756"/>
        <v>0.10349711297526965</v>
      </c>
      <c r="M1954" s="7">
        <f t="shared" si="756"/>
        <v>1.4053818498747139</v>
      </c>
      <c r="N1954" s="7">
        <f t="shared" si="756"/>
        <v>1.6341649417147837E-2</v>
      </c>
      <c r="O1954" s="7">
        <f t="shared" si="756"/>
        <v>3.6223989541344368</v>
      </c>
      <c r="P1954" s="7">
        <f t="shared" si="756"/>
        <v>89.241747467044348</v>
      </c>
      <c r="Q1954" s="7">
        <f t="shared" si="756"/>
        <v>100</v>
      </c>
      <c r="R1954"/>
    </row>
    <row r="1955" spans="1:18" ht="14.25" x14ac:dyDescent="0.45">
      <c r="A1955" s="6">
        <v>739</v>
      </c>
      <c r="B1955" s="4"/>
      <c r="C1955" s="4" t="s">
        <v>9</v>
      </c>
      <c r="D1955" s="4" t="s">
        <v>7</v>
      </c>
      <c r="E1955" s="7">
        <f t="shared" ref="E1955:Q1955" si="757">E749/$Q749*100</f>
        <v>0.33958364092721099</v>
      </c>
      <c r="F1955" s="7">
        <f t="shared" si="757"/>
        <v>9.1097002805256171</v>
      </c>
      <c r="G1955" s="7">
        <f t="shared" si="757"/>
        <v>0.25099660416359071</v>
      </c>
      <c r="H1955" s="7">
        <f t="shared" si="757"/>
        <v>0</v>
      </c>
      <c r="I1955" s="7">
        <f t="shared" si="757"/>
        <v>0.56105123283626168</v>
      </c>
      <c r="J1955" s="7">
        <f t="shared" si="757"/>
        <v>0.16240956739997048</v>
      </c>
      <c r="K1955" s="7">
        <f t="shared" si="757"/>
        <v>5.9058024509080174E-2</v>
      </c>
      <c r="L1955" s="7">
        <f t="shared" si="757"/>
        <v>0.13288055514543037</v>
      </c>
      <c r="M1955" s="7">
        <f t="shared" si="757"/>
        <v>6.9540823859441909</v>
      </c>
      <c r="N1955" s="7">
        <f t="shared" si="757"/>
        <v>5.9058024509080174E-2</v>
      </c>
      <c r="O1955" s="7">
        <f t="shared" si="757"/>
        <v>5.0346965893990845</v>
      </c>
      <c r="P1955" s="7">
        <f t="shared" si="757"/>
        <v>80.628967961021701</v>
      </c>
      <c r="Q1955" s="7">
        <f t="shared" si="757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8</v>
      </c>
      <c r="E1956" s="7">
        <f t="shared" ref="E1956:Q1956" si="758">E750/$Q750*100</f>
        <v>0.61823802163833075</v>
      </c>
      <c r="F1956" s="7">
        <f t="shared" si="758"/>
        <v>8.3925811437403386</v>
      </c>
      <c r="G1956" s="7">
        <f t="shared" si="758"/>
        <v>0.30911901081916537</v>
      </c>
      <c r="H1956" s="7">
        <f t="shared" si="758"/>
        <v>0</v>
      </c>
      <c r="I1956" s="7">
        <f t="shared" si="758"/>
        <v>0.51004636785162294</v>
      </c>
      <c r="J1956" s="7">
        <f t="shared" si="758"/>
        <v>0.21638330757341576</v>
      </c>
      <c r="K1956" s="7">
        <f t="shared" si="758"/>
        <v>0.20092735703245751</v>
      </c>
      <c r="L1956" s="7">
        <f t="shared" si="758"/>
        <v>0</v>
      </c>
      <c r="M1956" s="7">
        <f t="shared" si="758"/>
        <v>14.837712519319938</v>
      </c>
      <c r="N1956" s="7">
        <f t="shared" si="758"/>
        <v>0</v>
      </c>
      <c r="O1956" s="7">
        <f t="shared" si="758"/>
        <v>6.4605873261205566</v>
      </c>
      <c r="P1956" s="7">
        <f t="shared" si="758"/>
        <v>74.482225656877901</v>
      </c>
      <c r="Q1956" s="7">
        <f t="shared" si="758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59">E751/$Q751*100</f>
        <v>0.49089947889132235</v>
      </c>
      <c r="F1957" s="7">
        <f t="shared" si="759"/>
        <v>8.7984291216675476</v>
      </c>
      <c r="G1957" s="7">
        <f t="shared" si="759"/>
        <v>0.27188278830904011</v>
      </c>
      <c r="H1957" s="7">
        <f t="shared" si="759"/>
        <v>0</v>
      </c>
      <c r="I1957" s="7">
        <f t="shared" si="759"/>
        <v>0.52110867759232682</v>
      </c>
      <c r="J1957" s="7">
        <f t="shared" si="759"/>
        <v>0.18880749188127785</v>
      </c>
      <c r="K1957" s="7">
        <f t="shared" si="759"/>
        <v>0.1057321954535156</v>
      </c>
      <c r="L1957" s="7">
        <f t="shared" si="759"/>
        <v>6.7970697077260028E-2</v>
      </c>
      <c r="M1957" s="7">
        <f t="shared" si="759"/>
        <v>10.762027037232839</v>
      </c>
      <c r="N1957" s="7">
        <f t="shared" si="759"/>
        <v>5.2866097726757801E-2</v>
      </c>
      <c r="O1957" s="7">
        <f t="shared" si="759"/>
        <v>5.7473000528660982</v>
      </c>
      <c r="P1957" s="7">
        <f t="shared" si="759"/>
        <v>77.660297560607205</v>
      </c>
      <c r="Q1957" s="7">
        <f t="shared" si="759"/>
        <v>100</v>
      </c>
      <c r="R1957"/>
    </row>
    <row r="1958" spans="1:18" ht="14.25" x14ac:dyDescent="0.45">
      <c r="A1958" s="6">
        <v>742</v>
      </c>
      <c r="B1958" s="4"/>
      <c r="C1958" s="4" t="s">
        <v>10</v>
      </c>
      <c r="D1958" s="4" t="s">
        <v>7</v>
      </c>
      <c r="E1958" s="7">
        <f t="shared" ref="E1958:Q1958" si="760">E752/$Q752*100</f>
        <v>3.744093057070156</v>
      </c>
      <c r="F1958" s="7">
        <f t="shared" si="760"/>
        <v>8.3639007303129436</v>
      </c>
      <c r="G1958" s="7">
        <f t="shared" si="760"/>
        <v>1.8076071511186016</v>
      </c>
      <c r="H1958" s="7">
        <f t="shared" si="760"/>
        <v>6.6091669145104254E-2</v>
      </c>
      <c r="I1958" s="7">
        <f t="shared" si="760"/>
        <v>3.8234030600442814</v>
      </c>
      <c r="J1958" s="7">
        <f t="shared" si="760"/>
        <v>2.6667988500049566</v>
      </c>
      <c r="K1958" s="7">
        <f t="shared" si="760"/>
        <v>0.51551501933181321</v>
      </c>
      <c r="L1958" s="7">
        <f t="shared" si="760"/>
        <v>0.57169293810515187</v>
      </c>
      <c r="M1958" s="7">
        <f t="shared" si="760"/>
        <v>8.8463699150722057</v>
      </c>
      <c r="N1958" s="7">
        <f t="shared" si="760"/>
        <v>0.41307293215690161</v>
      </c>
      <c r="O1958" s="7">
        <f t="shared" si="760"/>
        <v>6.9891940120947753</v>
      </c>
      <c r="P1958" s="7">
        <f t="shared" si="760"/>
        <v>71.35587059251182</v>
      </c>
      <c r="Q1958" s="7">
        <f t="shared" si="760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8</v>
      </c>
      <c r="E1959" s="7">
        <f t="shared" ref="E1959:Q1959" si="761">E753/$Q753*100</f>
        <v>6.0787167497600096</v>
      </c>
      <c r="F1959" s="7">
        <f t="shared" si="761"/>
        <v>9.7761124701947804</v>
      </c>
      <c r="G1959" s="7">
        <f t="shared" si="761"/>
        <v>2.3348713343449043</v>
      </c>
      <c r="H1959" s="7">
        <f t="shared" si="761"/>
        <v>5.883628030842597E-2</v>
      </c>
      <c r="I1959" s="7">
        <f t="shared" si="761"/>
        <v>2.4525438949617566</v>
      </c>
      <c r="J1959" s="7">
        <f t="shared" si="761"/>
        <v>1.1024060941999814</v>
      </c>
      <c r="K1959" s="7">
        <f t="shared" si="761"/>
        <v>0.55739633976403558</v>
      </c>
      <c r="L1959" s="7">
        <f t="shared" si="761"/>
        <v>0.61313597374043916</v>
      </c>
      <c r="M1959" s="7">
        <f t="shared" si="761"/>
        <v>12.609543863995293</v>
      </c>
      <c r="N1959" s="7">
        <f t="shared" si="761"/>
        <v>0.31276127953426436</v>
      </c>
      <c r="O1959" s="7">
        <f t="shared" si="761"/>
        <v>9.5934103366054568</v>
      </c>
      <c r="P1959" s="7">
        <f t="shared" si="761"/>
        <v>67.07335955160562</v>
      </c>
      <c r="Q1959" s="7">
        <f t="shared" si="761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62">E754/$Q754*100</f>
        <v>4.952283517432102</v>
      </c>
      <c r="F1960" s="7">
        <f t="shared" si="762"/>
        <v>9.0973032594274024</v>
      </c>
      <c r="G1960" s="7">
        <f t="shared" si="762"/>
        <v>2.0781047684511726</v>
      </c>
      <c r="H1960" s="7">
        <f t="shared" si="762"/>
        <v>5.75475166648017E-2</v>
      </c>
      <c r="I1960" s="7">
        <f t="shared" si="762"/>
        <v>3.1139600684176032</v>
      </c>
      <c r="J1960" s="7">
        <f t="shared" si="762"/>
        <v>1.8670972073468997</v>
      </c>
      <c r="K1960" s="7">
        <f t="shared" si="762"/>
        <v>0.53231452914941579</v>
      </c>
      <c r="L1960" s="7">
        <f t="shared" si="762"/>
        <v>0.58826350368463964</v>
      </c>
      <c r="M1960" s="7">
        <f t="shared" si="762"/>
        <v>10.785363748261585</v>
      </c>
      <c r="N1960" s="7">
        <f t="shared" si="762"/>
        <v>0.37086177406205539</v>
      </c>
      <c r="O1960" s="7">
        <f t="shared" si="762"/>
        <v>8.3300030372300462</v>
      </c>
      <c r="P1960" s="7">
        <f t="shared" si="762"/>
        <v>69.132151477852204</v>
      </c>
      <c r="Q1960" s="7">
        <f t="shared" si="762"/>
        <v>100</v>
      </c>
      <c r="R1960"/>
    </row>
    <row r="1961" spans="1:18" ht="14.25" x14ac:dyDescent="0.45">
      <c r="A1961" s="6">
        <v>745</v>
      </c>
      <c r="B1961" s="4"/>
      <c r="C1961" s="4" t="s">
        <v>11</v>
      </c>
      <c r="D1961" s="4" t="s">
        <v>7</v>
      </c>
      <c r="E1961" s="7">
        <f t="shared" ref="E1961:Q1961" si="763">E755/$Q755*100</f>
        <v>21.822323462414577</v>
      </c>
      <c r="F1961" s="7">
        <f t="shared" si="763"/>
        <v>6.6628701594533029</v>
      </c>
      <c r="G1961" s="7">
        <f t="shared" si="763"/>
        <v>12.619589977220958</v>
      </c>
      <c r="H1961" s="7">
        <f t="shared" si="763"/>
        <v>4.4419134396355346</v>
      </c>
      <c r="I1961" s="7">
        <f t="shared" si="763"/>
        <v>17.744874715261961</v>
      </c>
      <c r="J1961" s="7">
        <f t="shared" si="763"/>
        <v>21.207289293849659</v>
      </c>
      <c r="K1961" s="7">
        <f t="shared" si="763"/>
        <v>3.6788154897494305</v>
      </c>
      <c r="L1961" s="7">
        <f t="shared" si="763"/>
        <v>5.9225512528473807</v>
      </c>
      <c r="M1961" s="7">
        <f t="shared" si="763"/>
        <v>7.4715261958997718</v>
      </c>
      <c r="N1961" s="7">
        <f t="shared" si="763"/>
        <v>4.9658314350797266</v>
      </c>
      <c r="O1961" s="7">
        <f t="shared" si="763"/>
        <v>14.453302961275627</v>
      </c>
      <c r="P1961" s="7">
        <f t="shared" si="763"/>
        <v>33.359908883826876</v>
      </c>
      <c r="Q1961" s="7">
        <f t="shared" si="763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8</v>
      </c>
      <c r="E1962" s="7">
        <f t="shared" ref="E1962:Q1962" si="764">E756/$Q756*100</f>
        <v>37.656675749318801</v>
      </c>
      <c r="F1962" s="7">
        <f t="shared" si="764"/>
        <v>10.136239782016348</v>
      </c>
      <c r="G1962" s="7">
        <f t="shared" si="764"/>
        <v>9.0554041780199821</v>
      </c>
      <c r="H1962" s="7">
        <f t="shared" si="764"/>
        <v>5.9945504087193457</v>
      </c>
      <c r="I1962" s="7">
        <f t="shared" si="764"/>
        <v>14.91371480472298</v>
      </c>
      <c r="J1962" s="7">
        <f t="shared" si="764"/>
        <v>12.98819255222525</v>
      </c>
      <c r="K1962" s="7">
        <f t="shared" si="764"/>
        <v>3.4332425068119892</v>
      </c>
      <c r="L1962" s="7">
        <f t="shared" si="764"/>
        <v>4.7138964577656681</v>
      </c>
      <c r="M1962" s="7">
        <f t="shared" si="764"/>
        <v>10.644868301544051</v>
      </c>
      <c r="N1962" s="7">
        <f t="shared" si="764"/>
        <v>3.569482288828338</v>
      </c>
      <c r="O1962" s="7">
        <f t="shared" si="764"/>
        <v>17.720254314259765</v>
      </c>
      <c r="P1962" s="7">
        <f t="shared" si="764"/>
        <v>30.372388737511351</v>
      </c>
      <c r="Q1962" s="7">
        <f t="shared" si="764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65">E757/$Q757*100</f>
        <v>30.637824724552715</v>
      </c>
      <c r="F1963" s="7">
        <f t="shared" si="765"/>
        <v>8.5717173759223684</v>
      </c>
      <c r="G1963" s="7">
        <f t="shared" si="765"/>
        <v>10.618619225715152</v>
      </c>
      <c r="H1963" s="7">
        <f t="shared" si="765"/>
        <v>5.296674416253917</v>
      </c>
      <c r="I1963" s="7">
        <f t="shared" si="765"/>
        <v>16.183159809966643</v>
      </c>
      <c r="J1963" s="7">
        <f t="shared" si="765"/>
        <v>16.653189123622763</v>
      </c>
      <c r="K1963" s="7">
        <f t="shared" si="765"/>
        <v>3.5226928131001722</v>
      </c>
      <c r="L1963" s="7">
        <f t="shared" si="765"/>
        <v>5.2208632366319616</v>
      </c>
      <c r="M1963" s="7">
        <f t="shared" si="765"/>
        <v>9.2388557565955729</v>
      </c>
      <c r="N1963" s="7">
        <f t="shared" si="765"/>
        <v>4.1797230364904481</v>
      </c>
      <c r="O1963" s="7">
        <f t="shared" si="765"/>
        <v>16.264025068230062</v>
      </c>
      <c r="P1963" s="7">
        <f t="shared" si="765"/>
        <v>31.70928939654301</v>
      </c>
      <c r="Q1963" s="7">
        <f t="shared" si="765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7</v>
      </c>
      <c r="E1964" s="7">
        <f t="shared" ref="E1964:Q1964" si="766">E758/$Q758*100</f>
        <v>5.5671185275007691</v>
      </c>
      <c r="F1964" s="7">
        <f t="shared" si="766"/>
        <v>7.9760375002262327</v>
      </c>
      <c r="G1964" s="7">
        <f t="shared" si="766"/>
        <v>3.0622771614210995</v>
      </c>
      <c r="H1964" s="7">
        <f t="shared" si="766"/>
        <v>0.74747072557146221</v>
      </c>
      <c r="I1964" s="7">
        <f t="shared" si="766"/>
        <v>5.0042531627241962</v>
      </c>
      <c r="J1964" s="7">
        <f t="shared" si="766"/>
        <v>4.899281486978083</v>
      </c>
      <c r="K1964" s="7">
        <f t="shared" si="766"/>
        <v>0.89949866975548831</v>
      </c>
      <c r="L1964" s="7">
        <f t="shared" si="766"/>
        <v>1.2795685302155539</v>
      </c>
      <c r="M1964" s="7">
        <f t="shared" si="766"/>
        <v>7.1199753859518946</v>
      </c>
      <c r="N1964" s="7">
        <f t="shared" si="766"/>
        <v>1.0279984797205581</v>
      </c>
      <c r="O1964" s="7">
        <f t="shared" si="766"/>
        <v>7.4566086909308087</v>
      </c>
      <c r="P1964" s="7">
        <f t="shared" si="766"/>
        <v>69.237869436953645</v>
      </c>
      <c r="Q1964" s="7">
        <f t="shared" si="766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8</v>
      </c>
      <c r="E1965" s="7">
        <f t="shared" ref="E1965:Q1965" si="767">E759/$Q759*100</f>
        <v>10.497529391719203</v>
      </c>
      <c r="F1965" s="7">
        <f t="shared" si="767"/>
        <v>8.9708638609643891</v>
      </c>
      <c r="G1965" s="7">
        <f t="shared" si="767"/>
        <v>3.0175498381325609</v>
      </c>
      <c r="H1965" s="7">
        <f t="shared" si="767"/>
        <v>1.1620378258647128</v>
      </c>
      <c r="I1965" s="7">
        <f t="shared" si="767"/>
        <v>4.21536888737434</v>
      </c>
      <c r="J1965" s="7">
        <f t="shared" si="767"/>
        <v>3.1010393593457151</v>
      </c>
      <c r="K1965" s="7">
        <f t="shared" si="767"/>
        <v>0.97120463452036121</v>
      </c>
      <c r="L1965" s="7">
        <f t="shared" si="767"/>
        <v>1.223377065939683</v>
      </c>
      <c r="M1965" s="7">
        <f t="shared" si="767"/>
        <v>10.785483046515591</v>
      </c>
      <c r="N1965" s="7">
        <f t="shared" si="767"/>
        <v>0.84852615437042089</v>
      </c>
      <c r="O1965" s="7">
        <f t="shared" si="767"/>
        <v>9.7631623785994197</v>
      </c>
      <c r="P1965" s="7">
        <f t="shared" si="767"/>
        <v>64.643039700119274</v>
      </c>
      <c r="Q1965" s="7">
        <f t="shared" si="767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68">E760/$Q760*100</f>
        <v>8.1109307121857022</v>
      </c>
      <c r="F1966" s="7">
        <f t="shared" si="768"/>
        <v>8.4962043090964947</v>
      </c>
      <c r="G1966" s="7">
        <f t="shared" si="768"/>
        <v>3.0347974900171137</v>
      </c>
      <c r="H1966" s="7">
        <f t="shared" si="768"/>
        <v>0.95660186932291902</v>
      </c>
      <c r="I1966" s="7">
        <f t="shared" si="768"/>
        <v>4.6022203694765018</v>
      </c>
      <c r="J1966" s="7">
        <f t="shared" si="768"/>
        <v>3.9738470314625478</v>
      </c>
      <c r="K1966" s="7">
        <f t="shared" si="768"/>
        <v>0.93904954144543429</v>
      </c>
      <c r="L1966" s="7">
        <f t="shared" si="768"/>
        <v>1.2549914432401599</v>
      </c>
      <c r="M1966" s="7">
        <f t="shared" si="768"/>
        <v>9.0087322831190484</v>
      </c>
      <c r="N1966" s="7">
        <f t="shared" si="768"/>
        <v>0.93992715783930847</v>
      </c>
      <c r="O1966" s="7">
        <f t="shared" si="768"/>
        <v>8.648909561630612</v>
      </c>
      <c r="P1966" s="7">
        <f t="shared" si="768"/>
        <v>66.869981131247542</v>
      </c>
      <c r="Q1966" s="7">
        <f t="shared" si="768"/>
        <v>100</v>
      </c>
      <c r="R1966"/>
    </row>
    <row r="1967" spans="1:18" ht="14.25" x14ac:dyDescent="0.45">
      <c r="A1967" s="6">
        <v>751</v>
      </c>
      <c r="B1967" s="4" t="s">
        <v>61</v>
      </c>
      <c r="C1967" s="4" t="s">
        <v>6</v>
      </c>
      <c r="D1967" s="4" t="s">
        <v>7</v>
      </c>
      <c r="E1967" s="7">
        <f t="shared" ref="E1967:Q1967" si="769">E761/$Q761*100</f>
        <v>8.3892617449664433E-2</v>
      </c>
      <c r="F1967" s="7">
        <f t="shared" si="769"/>
        <v>9.6196868008948542</v>
      </c>
      <c r="G1967" s="7">
        <f t="shared" si="769"/>
        <v>0.2796420581655481</v>
      </c>
      <c r="H1967" s="7">
        <f t="shared" si="769"/>
        <v>0</v>
      </c>
      <c r="I1967" s="7">
        <f t="shared" si="769"/>
        <v>8.3892617449664433E-2</v>
      </c>
      <c r="J1967" s="7">
        <f t="shared" si="769"/>
        <v>0.19574944071588368</v>
      </c>
      <c r="K1967" s="7">
        <f t="shared" si="769"/>
        <v>0.11185682326621924</v>
      </c>
      <c r="L1967" s="7">
        <f t="shared" si="769"/>
        <v>0.25167785234899326</v>
      </c>
      <c r="M1967" s="7">
        <f t="shared" si="769"/>
        <v>3.0480984340044741</v>
      </c>
      <c r="N1967" s="7">
        <f t="shared" si="769"/>
        <v>0</v>
      </c>
      <c r="O1967" s="7">
        <f t="shared" si="769"/>
        <v>6.9630872483221475</v>
      </c>
      <c r="P1967" s="7">
        <f t="shared" si="769"/>
        <v>82.466442953020135</v>
      </c>
      <c r="Q1967" s="7">
        <f t="shared" si="769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8</v>
      </c>
      <c r="E1968" s="7">
        <f t="shared" ref="E1968:Q1968" si="770">E762/$Q762*100</f>
        <v>0.20858164481525626</v>
      </c>
      <c r="F1968" s="7">
        <f t="shared" si="770"/>
        <v>7.1513706793802143</v>
      </c>
      <c r="G1968" s="7">
        <f t="shared" si="770"/>
        <v>0.14898688915375446</v>
      </c>
      <c r="H1968" s="7">
        <f t="shared" si="770"/>
        <v>0</v>
      </c>
      <c r="I1968" s="7">
        <f t="shared" si="770"/>
        <v>0.44696066746126339</v>
      </c>
      <c r="J1968" s="7">
        <f t="shared" si="770"/>
        <v>8.9392133492252682E-2</v>
      </c>
      <c r="K1968" s="7">
        <f t="shared" si="770"/>
        <v>0</v>
      </c>
      <c r="L1968" s="7">
        <f t="shared" si="770"/>
        <v>0.17878426698450536</v>
      </c>
      <c r="M1968" s="7">
        <f t="shared" si="770"/>
        <v>3.0393325387365913</v>
      </c>
      <c r="N1968" s="7">
        <f t="shared" si="770"/>
        <v>0</v>
      </c>
      <c r="O1968" s="7">
        <f t="shared" si="770"/>
        <v>4.171632896305125</v>
      </c>
      <c r="P1968" s="7">
        <f t="shared" si="770"/>
        <v>86.561382598331349</v>
      </c>
      <c r="Q1968" s="7">
        <f t="shared" si="770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71">E763/$Q763*100</f>
        <v>0.15882183078255846</v>
      </c>
      <c r="F1969" s="7">
        <f t="shared" si="771"/>
        <v>8.4175570314755994</v>
      </c>
      <c r="G1969" s="7">
        <f t="shared" si="771"/>
        <v>0.11550678602367889</v>
      </c>
      <c r="H1969" s="7">
        <f t="shared" si="771"/>
        <v>0</v>
      </c>
      <c r="I1969" s="7">
        <f t="shared" si="771"/>
        <v>0.27432861680623738</v>
      </c>
      <c r="J1969" s="7">
        <f t="shared" si="771"/>
        <v>0.17326017903551832</v>
      </c>
      <c r="K1969" s="7">
        <f t="shared" si="771"/>
        <v>4.3315044758879581E-2</v>
      </c>
      <c r="L1969" s="7">
        <f t="shared" si="771"/>
        <v>0.12994513427663876</v>
      </c>
      <c r="M1969" s="7">
        <f t="shared" si="771"/>
        <v>3.032053133121571</v>
      </c>
      <c r="N1969" s="7">
        <f t="shared" si="771"/>
        <v>0</v>
      </c>
      <c r="O1969" s="7">
        <f t="shared" si="771"/>
        <v>5.6020791221484263</v>
      </c>
      <c r="P1969" s="7">
        <f t="shared" si="771"/>
        <v>84.507652324574067</v>
      </c>
      <c r="Q1969" s="7">
        <f t="shared" si="771"/>
        <v>100</v>
      </c>
      <c r="R1969"/>
    </row>
    <row r="1970" spans="1:18" ht="14.25" x14ac:dyDescent="0.45">
      <c r="A1970" s="6">
        <v>754</v>
      </c>
      <c r="B1970" s="4"/>
      <c r="C1970" s="4" t="s">
        <v>9</v>
      </c>
      <c r="D1970" s="4" t="s">
        <v>7</v>
      </c>
      <c r="E1970" s="7">
        <f t="shared" ref="E1970:Q1970" si="772">E764/$Q764*100</f>
        <v>0.62305295950155759</v>
      </c>
      <c r="F1970" s="7">
        <f t="shared" si="772"/>
        <v>9.9169262720664584</v>
      </c>
      <c r="G1970" s="7">
        <f t="shared" si="772"/>
        <v>0</v>
      </c>
      <c r="H1970" s="7">
        <f t="shared" si="772"/>
        <v>0</v>
      </c>
      <c r="I1970" s="7">
        <f t="shared" si="772"/>
        <v>1.0903426791277258</v>
      </c>
      <c r="J1970" s="7">
        <f t="shared" si="772"/>
        <v>0.46728971962616817</v>
      </c>
      <c r="K1970" s="7">
        <f t="shared" si="772"/>
        <v>0</v>
      </c>
      <c r="L1970" s="7">
        <f t="shared" si="772"/>
        <v>0.3115264797507788</v>
      </c>
      <c r="M1970" s="7">
        <f t="shared" si="772"/>
        <v>8.6188992731048817</v>
      </c>
      <c r="N1970" s="7">
        <f t="shared" si="772"/>
        <v>0</v>
      </c>
      <c r="O1970" s="7">
        <f t="shared" si="772"/>
        <v>6.6978193146417437</v>
      </c>
      <c r="P1970" s="7">
        <f t="shared" si="772"/>
        <v>77.258566978193144</v>
      </c>
      <c r="Q1970" s="7">
        <f t="shared" si="772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8</v>
      </c>
      <c r="E1971" s="7">
        <f t="shared" ref="E1971:Q1971" si="773">E765/$Q765*100</f>
        <v>0.66225165562913912</v>
      </c>
      <c r="F1971" s="7">
        <f t="shared" si="773"/>
        <v>10.209713024282561</v>
      </c>
      <c r="G1971" s="7">
        <f t="shared" si="773"/>
        <v>0.33112582781456956</v>
      </c>
      <c r="H1971" s="7">
        <f t="shared" si="773"/>
        <v>0</v>
      </c>
      <c r="I1971" s="7">
        <f t="shared" si="773"/>
        <v>0.33112582781456956</v>
      </c>
      <c r="J1971" s="7">
        <f t="shared" si="773"/>
        <v>0.33112582781456956</v>
      </c>
      <c r="K1971" s="7">
        <f t="shared" si="773"/>
        <v>0</v>
      </c>
      <c r="L1971" s="7">
        <f t="shared" si="773"/>
        <v>0.22075055187637968</v>
      </c>
      <c r="M1971" s="7">
        <f t="shared" si="773"/>
        <v>17.549668874172188</v>
      </c>
      <c r="N1971" s="7">
        <f t="shared" si="773"/>
        <v>0</v>
      </c>
      <c r="O1971" s="7">
        <f t="shared" si="773"/>
        <v>7.3399558498896251</v>
      </c>
      <c r="P1971" s="7">
        <f t="shared" si="773"/>
        <v>70.033112582781456</v>
      </c>
      <c r="Q1971" s="7">
        <f t="shared" si="773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74">E766/$Q766*100</f>
        <v>0.72173215717722528</v>
      </c>
      <c r="F1972" s="7">
        <f t="shared" si="774"/>
        <v>10.104250200481154</v>
      </c>
      <c r="G1972" s="7">
        <f t="shared" si="774"/>
        <v>0.18711574445335472</v>
      </c>
      <c r="H1972" s="7">
        <f t="shared" si="774"/>
        <v>0</v>
      </c>
      <c r="I1972" s="7">
        <f t="shared" si="774"/>
        <v>0.72173215717722528</v>
      </c>
      <c r="J1972" s="7">
        <f t="shared" si="774"/>
        <v>0.3475006682705159</v>
      </c>
      <c r="K1972" s="7">
        <f t="shared" si="774"/>
        <v>0</v>
      </c>
      <c r="L1972" s="7">
        <f t="shared" si="774"/>
        <v>0.24057738572574178</v>
      </c>
      <c r="M1972" s="7">
        <f t="shared" si="774"/>
        <v>12.884255546645281</v>
      </c>
      <c r="N1972" s="7">
        <f t="shared" si="774"/>
        <v>0.13365410318096765</v>
      </c>
      <c r="O1972" s="7">
        <f t="shared" si="774"/>
        <v>7.1905907511360594</v>
      </c>
      <c r="P1972" s="7">
        <f t="shared" si="774"/>
        <v>73.723603314621755</v>
      </c>
      <c r="Q1972" s="7">
        <f t="shared" si="774"/>
        <v>100</v>
      </c>
      <c r="R1972"/>
    </row>
    <row r="1973" spans="1:18" ht="14.25" x14ac:dyDescent="0.45">
      <c r="A1973" s="6">
        <v>757</v>
      </c>
      <c r="B1973" s="4"/>
      <c r="C1973" s="4" t="s">
        <v>10</v>
      </c>
      <c r="D1973" s="4" t="s">
        <v>7</v>
      </c>
      <c r="E1973" s="7">
        <f t="shared" ref="E1973:Q1973" si="775">E767/$Q767*100</f>
        <v>6.4933590645930295</v>
      </c>
      <c r="F1973" s="7">
        <f t="shared" si="775"/>
        <v>9.4562379384720181</v>
      </c>
      <c r="G1973" s="7">
        <f t="shared" si="775"/>
        <v>2.1228289249631058</v>
      </c>
      <c r="H1973" s="7">
        <f t="shared" si="775"/>
        <v>3.4056079010103303E-2</v>
      </c>
      <c r="I1973" s="7">
        <f t="shared" si="775"/>
        <v>5.3581564309229197</v>
      </c>
      <c r="J1973" s="7">
        <f t="shared" si="775"/>
        <v>3.5645362697241461</v>
      </c>
      <c r="K1973" s="7">
        <f t="shared" si="775"/>
        <v>0.45408105346804406</v>
      </c>
      <c r="L1973" s="7">
        <f t="shared" si="775"/>
        <v>1.44170734476104</v>
      </c>
      <c r="M1973" s="7">
        <f t="shared" si="775"/>
        <v>10.421160177091611</v>
      </c>
      <c r="N1973" s="7">
        <f t="shared" si="775"/>
        <v>0.7832898172323759</v>
      </c>
      <c r="O1973" s="7">
        <f t="shared" si="775"/>
        <v>8.0145305937109779</v>
      </c>
      <c r="P1973" s="7">
        <f t="shared" si="775"/>
        <v>65.228743330684523</v>
      </c>
      <c r="Q1973" s="7">
        <f t="shared" si="775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8</v>
      </c>
      <c r="E1974" s="7">
        <f t="shared" ref="E1974:Q1974" si="776">E768/$Q768*100</f>
        <v>11.24704872290191</v>
      </c>
      <c r="F1974" s="7">
        <f t="shared" si="776"/>
        <v>13.822708735780209</v>
      </c>
      <c r="G1974" s="7">
        <f t="shared" si="776"/>
        <v>2.8868855977677614</v>
      </c>
      <c r="H1974" s="7">
        <f t="shared" si="776"/>
        <v>7.5123417042283758E-2</v>
      </c>
      <c r="I1974" s="7">
        <f t="shared" si="776"/>
        <v>4.0030049366816911</v>
      </c>
      <c r="J1974" s="7">
        <f t="shared" si="776"/>
        <v>1.5346640910066538</v>
      </c>
      <c r="K1974" s="7">
        <f t="shared" si="776"/>
        <v>0.65464691993990132</v>
      </c>
      <c r="L1974" s="7">
        <f t="shared" si="776"/>
        <v>1.663447091650569</v>
      </c>
      <c r="M1974" s="7">
        <f t="shared" si="776"/>
        <v>17.664734921657008</v>
      </c>
      <c r="N1974" s="7">
        <f t="shared" si="776"/>
        <v>0.75123417042283747</v>
      </c>
      <c r="O1974" s="7">
        <f t="shared" si="776"/>
        <v>11.93389139300279</v>
      </c>
      <c r="P1974" s="7">
        <f t="shared" si="776"/>
        <v>57.276239536381205</v>
      </c>
      <c r="Q1974" s="7">
        <f t="shared" si="776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77">E769/$Q769*100</f>
        <v>8.9118198874296439</v>
      </c>
      <c r="F1975" s="7">
        <f t="shared" si="777"/>
        <v>11.715042489791413</v>
      </c>
      <c r="G1975" s="7">
        <f t="shared" si="777"/>
        <v>2.5107604017216643</v>
      </c>
      <c r="H1975" s="7">
        <f t="shared" si="777"/>
        <v>6.0699702019644627E-2</v>
      </c>
      <c r="I1975" s="7">
        <f t="shared" si="777"/>
        <v>4.6628407460545196</v>
      </c>
      <c r="J1975" s="7">
        <f t="shared" si="777"/>
        <v>2.5107604017216643</v>
      </c>
      <c r="K1975" s="7">
        <f t="shared" si="777"/>
        <v>0.55733362763491889</v>
      </c>
      <c r="L1975" s="7">
        <f t="shared" si="777"/>
        <v>1.5119743957620571</v>
      </c>
      <c r="M1975" s="7">
        <f t="shared" si="777"/>
        <v>14.192693963138728</v>
      </c>
      <c r="N1975" s="7">
        <f t="shared" si="777"/>
        <v>0.75046904315196994</v>
      </c>
      <c r="O1975" s="7">
        <f t="shared" si="777"/>
        <v>10.043041606886657</v>
      </c>
      <c r="P1975" s="7">
        <f t="shared" si="777"/>
        <v>61.108045469594963</v>
      </c>
      <c r="Q1975" s="7">
        <f t="shared" si="777"/>
        <v>100</v>
      </c>
      <c r="R1975"/>
    </row>
    <row r="1976" spans="1:18" ht="14.25" x14ac:dyDescent="0.45">
      <c r="A1976" s="6">
        <v>760</v>
      </c>
      <c r="B1976" s="4"/>
      <c r="C1976" s="4" t="s">
        <v>11</v>
      </c>
      <c r="D1976" s="4" t="s">
        <v>7</v>
      </c>
      <c r="E1976" s="7">
        <f t="shared" ref="E1976:Q1976" si="778">E770/$Q770*100</f>
        <v>25.986491290437257</v>
      </c>
      <c r="F1976" s="7">
        <f t="shared" si="778"/>
        <v>7.9630287948809091</v>
      </c>
      <c r="G1976" s="7">
        <f t="shared" si="778"/>
        <v>12.442232492001422</v>
      </c>
      <c r="H1976" s="7">
        <f t="shared" si="778"/>
        <v>3.7682189832918591</v>
      </c>
      <c r="I1976" s="7">
        <f t="shared" si="778"/>
        <v>19.480981158905085</v>
      </c>
      <c r="J1976" s="7">
        <f t="shared" si="778"/>
        <v>23.142552435122646</v>
      </c>
      <c r="K1976" s="7">
        <f t="shared" si="778"/>
        <v>3.3060789193032347</v>
      </c>
      <c r="L1976" s="7">
        <f t="shared" si="778"/>
        <v>10.344827586206897</v>
      </c>
      <c r="M1976" s="7">
        <f t="shared" si="778"/>
        <v>8.6029150373266976</v>
      </c>
      <c r="N1976" s="7">
        <f t="shared" si="778"/>
        <v>5.3679345894063282</v>
      </c>
      <c r="O1976" s="7">
        <f t="shared" si="778"/>
        <v>14.361891219338785</v>
      </c>
      <c r="P1976" s="7">
        <f t="shared" si="778"/>
        <v>30.856736580163524</v>
      </c>
      <c r="Q1976" s="7">
        <f t="shared" si="778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8</v>
      </c>
      <c r="E1977" s="7">
        <f t="shared" ref="E1977:Q1977" si="779">E771/$Q771*100</f>
        <v>41.949015811552115</v>
      </c>
      <c r="F1977" s="7">
        <f t="shared" si="779"/>
        <v>12.39109390125847</v>
      </c>
      <c r="G1977" s="7">
        <f t="shared" si="779"/>
        <v>10.874475637302355</v>
      </c>
      <c r="H1977" s="7">
        <f t="shared" si="779"/>
        <v>4.4530493707647629</v>
      </c>
      <c r="I1977" s="7">
        <f t="shared" si="779"/>
        <v>13.552758954501451</v>
      </c>
      <c r="J1977" s="7">
        <f t="shared" si="779"/>
        <v>13.133268796385931</v>
      </c>
      <c r="K1977" s="7">
        <f t="shared" si="779"/>
        <v>3.4204582123265568</v>
      </c>
      <c r="L1977" s="7">
        <f t="shared" si="779"/>
        <v>9.6482736366569863</v>
      </c>
      <c r="M1977" s="7">
        <f t="shared" si="779"/>
        <v>11.358502742820264</v>
      </c>
      <c r="N1977" s="7">
        <f t="shared" si="779"/>
        <v>4.0980961600516297</v>
      </c>
      <c r="O1977" s="7">
        <f t="shared" si="779"/>
        <v>16.295579219102937</v>
      </c>
      <c r="P1977" s="7">
        <f t="shared" si="779"/>
        <v>28.009035172636331</v>
      </c>
      <c r="Q1977" s="7">
        <f t="shared" si="779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80">E772/$Q772*100</f>
        <v>34.348046676813802</v>
      </c>
      <c r="F1978" s="7">
        <f t="shared" si="780"/>
        <v>10.299340436326737</v>
      </c>
      <c r="G1978" s="7">
        <f t="shared" si="780"/>
        <v>11.669203450025368</v>
      </c>
      <c r="H1978" s="7">
        <f t="shared" si="780"/>
        <v>4.0419414848638588</v>
      </c>
      <c r="I1978" s="7">
        <f t="shared" si="780"/>
        <v>16.43835616438356</v>
      </c>
      <c r="J1978" s="7">
        <f t="shared" si="780"/>
        <v>17.909690512430238</v>
      </c>
      <c r="K1978" s="7">
        <f t="shared" si="780"/>
        <v>3.3147302553695246</v>
      </c>
      <c r="L1978" s="7">
        <f t="shared" si="780"/>
        <v>10.079485878572637</v>
      </c>
      <c r="M1978" s="7">
        <f t="shared" si="780"/>
        <v>10.062573989514629</v>
      </c>
      <c r="N1978" s="7">
        <f t="shared" si="780"/>
        <v>4.71841704718417</v>
      </c>
      <c r="O1978" s="7">
        <f t="shared" si="780"/>
        <v>15.30525959749704</v>
      </c>
      <c r="P1978" s="7">
        <f t="shared" si="780"/>
        <v>29.274479959411465</v>
      </c>
      <c r="Q1978" s="7">
        <f t="shared" si="780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7</v>
      </c>
      <c r="E1979" s="7">
        <f t="shared" ref="E1979:Q1979" si="781">E773/$Q773*100</f>
        <v>7.6891615541922294</v>
      </c>
      <c r="F1979" s="7">
        <f t="shared" si="781"/>
        <v>9.3193105463044112</v>
      </c>
      <c r="G1979" s="7">
        <f t="shared" si="781"/>
        <v>3.1960268770084719</v>
      </c>
      <c r="H1979" s="7">
        <f t="shared" si="781"/>
        <v>0.66608238387379493</v>
      </c>
      <c r="I1979" s="7">
        <f t="shared" si="781"/>
        <v>6.1232836692959394</v>
      </c>
      <c r="J1979" s="7">
        <f t="shared" si="781"/>
        <v>5.7201285422144315</v>
      </c>
      <c r="K1979" s="7">
        <f t="shared" si="781"/>
        <v>0.76541045866199242</v>
      </c>
      <c r="L1979" s="7">
        <f t="shared" si="781"/>
        <v>2.5065731814198071</v>
      </c>
      <c r="M1979" s="7">
        <f t="shared" si="781"/>
        <v>8.3903009056383286</v>
      </c>
      <c r="N1979" s="7">
        <f t="shared" si="781"/>
        <v>1.3087934560327199</v>
      </c>
      <c r="O1979" s="7">
        <f t="shared" si="781"/>
        <v>8.6473853345018981</v>
      </c>
      <c r="P1979" s="7">
        <f t="shared" si="781"/>
        <v>64.522348816827346</v>
      </c>
      <c r="Q1979" s="7">
        <f t="shared" si="781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8</v>
      </c>
      <c r="E1980" s="7">
        <f t="shared" ref="E1980:Q1980" si="782">E774/$Q774*100</f>
        <v>13.450491952454074</v>
      </c>
      <c r="F1980" s="7">
        <f t="shared" si="782"/>
        <v>11.954728999601889</v>
      </c>
      <c r="G1980" s="7">
        <f t="shared" si="782"/>
        <v>3.5375078200534609</v>
      </c>
      <c r="H1980" s="7">
        <f t="shared" si="782"/>
        <v>0.82466018313143374</v>
      </c>
      <c r="I1980" s="7">
        <f t="shared" si="782"/>
        <v>4.6010350907126201</v>
      </c>
      <c r="J1980" s="7">
        <f t="shared" si="782"/>
        <v>3.1621452539384634</v>
      </c>
      <c r="K1980" s="7">
        <f t="shared" si="782"/>
        <v>0.96115566171870548</v>
      </c>
      <c r="L1980" s="7">
        <f t="shared" si="782"/>
        <v>2.6275379628049822</v>
      </c>
      <c r="M1980" s="7">
        <f t="shared" si="782"/>
        <v>13.751919467667634</v>
      </c>
      <c r="N1980" s="7">
        <f t="shared" si="782"/>
        <v>1.1374623215605983</v>
      </c>
      <c r="O1980" s="7">
        <f t="shared" si="782"/>
        <v>10.766080873571063</v>
      </c>
      <c r="P1980" s="7">
        <f t="shared" si="782"/>
        <v>59.017232554171642</v>
      </c>
      <c r="Q1980" s="7">
        <f t="shared" si="782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83">E775/$Q775*100</f>
        <v>10.614138735986629</v>
      </c>
      <c r="F1981" s="7">
        <f t="shared" si="783"/>
        <v>10.648721865183434</v>
      </c>
      <c r="G1981" s="7">
        <f t="shared" si="783"/>
        <v>3.3660912418225308</v>
      </c>
      <c r="H1981" s="7">
        <f t="shared" si="783"/>
        <v>0.74065535029827945</v>
      </c>
      <c r="I1981" s="7">
        <f t="shared" si="783"/>
        <v>5.3747946626703937</v>
      </c>
      <c r="J1981" s="7">
        <f t="shared" si="783"/>
        <v>4.4496959566558116</v>
      </c>
      <c r="K1981" s="7">
        <f t="shared" si="783"/>
        <v>0.88475172195164131</v>
      </c>
      <c r="L1981" s="7">
        <f t="shared" si="783"/>
        <v>2.5620334879967723</v>
      </c>
      <c r="M1981" s="7">
        <f t="shared" si="783"/>
        <v>11.101184472174991</v>
      </c>
      <c r="N1981" s="7">
        <f t="shared" si="783"/>
        <v>1.2161733767543732</v>
      </c>
      <c r="O1981" s="7">
        <f t="shared" si="783"/>
        <v>9.732268941468055</v>
      </c>
      <c r="P1981" s="7">
        <f t="shared" si="783"/>
        <v>61.733767543733251</v>
      </c>
      <c r="Q1981" s="7">
        <f t="shared" si="783"/>
        <v>100</v>
      </c>
      <c r="R1981"/>
    </row>
    <row r="1982" spans="1:18" ht="14.25" x14ac:dyDescent="0.45">
      <c r="A1982" s="6">
        <v>766</v>
      </c>
      <c r="B1982" s="4" t="s">
        <v>62</v>
      </c>
      <c r="C1982" s="4" t="s">
        <v>6</v>
      </c>
      <c r="D1982" s="4" t="s">
        <v>7</v>
      </c>
      <c r="E1982" s="7">
        <f t="shared" ref="E1982:Q1982" si="784">E776/$Q776*100</f>
        <v>4.7600158667195559E-2</v>
      </c>
      <c r="F1982" s="7">
        <f t="shared" si="784"/>
        <v>7.5604918683062277</v>
      </c>
      <c r="G1982" s="7">
        <f t="shared" si="784"/>
        <v>8.7266957556525193E-2</v>
      </c>
      <c r="H1982" s="7">
        <f t="shared" si="784"/>
        <v>0</v>
      </c>
      <c r="I1982" s="7">
        <f t="shared" si="784"/>
        <v>0.13486711622372075</v>
      </c>
      <c r="J1982" s="7">
        <f t="shared" si="784"/>
        <v>0.20626735422451409</v>
      </c>
      <c r="K1982" s="7">
        <f t="shared" si="784"/>
        <v>0.1507338357794526</v>
      </c>
      <c r="L1982" s="7">
        <f t="shared" si="784"/>
        <v>6.3466878222927403E-2</v>
      </c>
      <c r="M1982" s="7">
        <f t="shared" si="784"/>
        <v>1.6898056326854423</v>
      </c>
      <c r="N1982" s="7">
        <f t="shared" si="784"/>
        <v>3.9666798889329634E-2</v>
      </c>
      <c r="O1982" s="7">
        <f t="shared" si="784"/>
        <v>4.3474811582705275</v>
      </c>
      <c r="P1982" s="7">
        <f t="shared" si="784"/>
        <v>87.147957159857199</v>
      </c>
      <c r="Q1982" s="7">
        <f t="shared" si="784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8</v>
      </c>
      <c r="E1983" s="7">
        <f t="shared" ref="E1983:Q1983" si="785">E777/$Q777*100</f>
        <v>6.6132098867487804E-2</v>
      </c>
      <c r="F1983" s="7">
        <f t="shared" si="785"/>
        <v>4.8772422914772262</v>
      </c>
      <c r="G1983" s="7">
        <f t="shared" si="785"/>
        <v>9.9198148301231706E-2</v>
      </c>
      <c r="H1983" s="7">
        <f t="shared" si="785"/>
        <v>0</v>
      </c>
      <c r="I1983" s="7">
        <f t="shared" si="785"/>
        <v>0.10746466065966769</v>
      </c>
      <c r="J1983" s="7">
        <f t="shared" si="785"/>
        <v>0.14879722245184757</v>
      </c>
      <c r="K1983" s="7">
        <f t="shared" si="785"/>
        <v>0.12399768537653963</v>
      </c>
      <c r="L1983" s="7">
        <f t="shared" si="785"/>
        <v>0.12399768537653963</v>
      </c>
      <c r="M1983" s="7">
        <f t="shared" si="785"/>
        <v>1.5293047863106555</v>
      </c>
      <c r="N1983" s="7">
        <f t="shared" si="785"/>
        <v>0</v>
      </c>
      <c r="O1983" s="7">
        <f t="shared" si="785"/>
        <v>3.1991402827147226</v>
      </c>
      <c r="P1983" s="7">
        <f t="shared" si="785"/>
        <v>90.567909399024543</v>
      </c>
      <c r="Q1983" s="7">
        <f t="shared" si="785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86">E778/$Q778*100</f>
        <v>7.2871543662199903E-2</v>
      </c>
      <c r="F1984" s="7">
        <f t="shared" si="786"/>
        <v>6.2629043358568479</v>
      </c>
      <c r="G1984" s="7">
        <f t="shared" si="786"/>
        <v>8.0968381846888787E-2</v>
      </c>
      <c r="H1984" s="7">
        <f t="shared" si="786"/>
        <v>1.2145257277033318E-2</v>
      </c>
      <c r="I1984" s="7">
        <f t="shared" si="786"/>
        <v>0.12550099186267763</v>
      </c>
      <c r="J1984" s="7">
        <f t="shared" si="786"/>
        <v>0.18217885915549978</v>
      </c>
      <c r="K1984" s="7">
        <f t="shared" si="786"/>
        <v>0.14574308732439981</v>
      </c>
      <c r="L1984" s="7">
        <f t="shared" si="786"/>
        <v>6.072628638516659E-2</v>
      </c>
      <c r="M1984" s="7">
        <f t="shared" si="786"/>
        <v>1.6031739605683981</v>
      </c>
      <c r="N1984" s="7">
        <f t="shared" si="786"/>
        <v>3.2387352738755516E-2</v>
      </c>
      <c r="O1984" s="7">
        <f t="shared" si="786"/>
        <v>3.7852718513420509</v>
      </c>
      <c r="P1984" s="7">
        <f t="shared" si="786"/>
        <v>88.846605400591073</v>
      </c>
      <c r="Q1984" s="7">
        <f t="shared" si="786"/>
        <v>100</v>
      </c>
      <c r="R1984"/>
    </row>
    <row r="1985" spans="1:18" ht="14.25" x14ac:dyDescent="0.45">
      <c r="A1985" s="6">
        <v>769</v>
      </c>
      <c r="B1985" s="4"/>
      <c r="C1985" s="4" t="s">
        <v>9</v>
      </c>
      <c r="D1985" s="4" t="s">
        <v>7</v>
      </c>
      <c r="E1985" s="7">
        <f t="shared" ref="E1985:Q1985" si="787">E779/$Q779*100</f>
        <v>0.26166593981683384</v>
      </c>
      <c r="F1985" s="7">
        <f t="shared" si="787"/>
        <v>9.2782381160052338</v>
      </c>
      <c r="G1985" s="7">
        <f t="shared" si="787"/>
        <v>0.17444395987788924</v>
      </c>
      <c r="H1985" s="7">
        <f t="shared" si="787"/>
        <v>0</v>
      </c>
      <c r="I1985" s="7">
        <f t="shared" si="787"/>
        <v>0.38159616223288273</v>
      </c>
      <c r="J1985" s="7">
        <f t="shared" si="787"/>
        <v>0.2398604448320977</v>
      </c>
      <c r="K1985" s="7">
        <f t="shared" si="787"/>
        <v>0.17444395987788924</v>
      </c>
      <c r="L1985" s="7">
        <f t="shared" si="787"/>
        <v>0.10902747492368076</v>
      </c>
      <c r="M1985" s="7">
        <f t="shared" si="787"/>
        <v>8.4714348015699947</v>
      </c>
      <c r="N1985" s="7">
        <f t="shared" si="787"/>
        <v>0</v>
      </c>
      <c r="O1985" s="7">
        <f t="shared" si="787"/>
        <v>4.851722634103794</v>
      </c>
      <c r="P1985" s="7">
        <f t="shared" si="787"/>
        <v>79.491931966855645</v>
      </c>
      <c r="Q1985" s="7">
        <f t="shared" si="787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8</v>
      </c>
      <c r="E1986" s="7">
        <f t="shared" ref="E1986:Q1986" si="788">E780/$Q780*100</f>
        <v>0.57030050449660008</v>
      </c>
      <c r="F1986" s="7">
        <f t="shared" si="788"/>
        <v>10.122833954814652</v>
      </c>
      <c r="G1986" s="7">
        <f t="shared" si="788"/>
        <v>0.18644439570081159</v>
      </c>
      <c r="H1986" s="7">
        <f t="shared" si="788"/>
        <v>0</v>
      </c>
      <c r="I1986" s="7">
        <f t="shared" si="788"/>
        <v>0.38385610879578858</v>
      </c>
      <c r="J1986" s="7">
        <f t="shared" si="788"/>
        <v>0.13160780872998465</v>
      </c>
      <c r="K1986" s="7">
        <f t="shared" si="788"/>
        <v>0.13160780872998465</v>
      </c>
      <c r="L1986" s="7">
        <f t="shared" si="788"/>
        <v>8.7738539153323108E-2</v>
      </c>
      <c r="M1986" s="7">
        <f t="shared" si="788"/>
        <v>19.335380565913578</v>
      </c>
      <c r="N1986" s="7">
        <f t="shared" si="788"/>
        <v>0</v>
      </c>
      <c r="O1986" s="7">
        <f t="shared" si="788"/>
        <v>7.2055275279666597</v>
      </c>
      <c r="P1986" s="7">
        <f t="shared" si="788"/>
        <v>69.806975213862685</v>
      </c>
      <c r="Q1986" s="7">
        <f t="shared" si="788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89">E781/$Q781*100</f>
        <v>0.42099507927829416</v>
      </c>
      <c r="F1987" s="7">
        <f t="shared" si="789"/>
        <v>9.6828868234007661</v>
      </c>
      <c r="G1987" s="7">
        <f t="shared" si="789"/>
        <v>0.18042646254784037</v>
      </c>
      <c r="H1987" s="7">
        <f t="shared" si="789"/>
        <v>0</v>
      </c>
      <c r="I1987" s="7">
        <f t="shared" si="789"/>
        <v>0.39365773646801533</v>
      </c>
      <c r="J1987" s="7">
        <f t="shared" si="789"/>
        <v>0.20776380535811917</v>
      </c>
      <c r="K1987" s="7">
        <f t="shared" si="789"/>
        <v>0.12575177692728268</v>
      </c>
      <c r="L1987" s="7">
        <f t="shared" si="789"/>
        <v>9.2946965554948066E-2</v>
      </c>
      <c r="M1987" s="7">
        <f t="shared" si="789"/>
        <v>13.887370147621651</v>
      </c>
      <c r="N1987" s="7">
        <f t="shared" si="789"/>
        <v>1.6402405686167305E-2</v>
      </c>
      <c r="O1987" s="7">
        <f t="shared" si="789"/>
        <v>6.0524876981957352</v>
      </c>
      <c r="P1987" s="7">
        <f t="shared" si="789"/>
        <v>74.669218151995636</v>
      </c>
      <c r="Q1987" s="7">
        <f t="shared" si="789"/>
        <v>100</v>
      </c>
      <c r="R1987"/>
    </row>
    <row r="1988" spans="1:18" ht="14.25" x14ac:dyDescent="0.45">
      <c r="A1988" s="6">
        <v>772</v>
      </c>
      <c r="B1988" s="4"/>
      <c r="C1988" s="4" t="s">
        <v>10</v>
      </c>
      <c r="D1988" s="4" t="s">
        <v>7</v>
      </c>
      <c r="E1988" s="7">
        <f t="shared" ref="E1988:Q1988" si="790">E782/$Q782*100</f>
        <v>3.4786879644657045</v>
      </c>
      <c r="F1988" s="7">
        <f t="shared" si="790"/>
        <v>8.9497736397027428</v>
      </c>
      <c r="G1988" s="7">
        <f t="shared" si="790"/>
        <v>1.3773810540702143</v>
      </c>
      <c r="H1988" s="7">
        <f t="shared" si="790"/>
        <v>7.2606133082770988E-2</v>
      </c>
      <c r="I1988" s="7">
        <f t="shared" si="790"/>
        <v>3.7349449047578371</v>
      </c>
      <c r="J1988" s="7">
        <f t="shared" si="790"/>
        <v>2.1013069103954898</v>
      </c>
      <c r="K1988" s="7">
        <f t="shared" si="790"/>
        <v>0.52959767660374135</v>
      </c>
      <c r="L1988" s="7">
        <f t="shared" si="790"/>
        <v>0.61074570769625003</v>
      </c>
      <c r="M1988" s="7">
        <f t="shared" si="790"/>
        <v>11.059622448107969</v>
      </c>
      <c r="N1988" s="7">
        <f t="shared" si="790"/>
        <v>0.45058512001366702</v>
      </c>
      <c r="O1988" s="7">
        <f t="shared" si="790"/>
        <v>7.4186384214572483</v>
      </c>
      <c r="P1988" s="7">
        <f t="shared" si="790"/>
        <v>70.020073460322891</v>
      </c>
      <c r="Q1988" s="7">
        <f t="shared" si="790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8</v>
      </c>
      <c r="E1989" s="7">
        <f t="shared" ref="E1989:Q1989" si="791">E783/$Q783*100</f>
        <v>6.0025804337586273</v>
      </c>
      <c r="F1989" s="7">
        <f t="shared" si="791"/>
        <v>10.815294189928117</v>
      </c>
      <c r="G1989" s="7">
        <f t="shared" si="791"/>
        <v>2.1175940527145753</v>
      </c>
      <c r="H1989" s="7">
        <f t="shared" si="791"/>
        <v>4.7103155911446065E-2</v>
      </c>
      <c r="I1989" s="7">
        <f t="shared" si="791"/>
        <v>2.6869278502529235</v>
      </c>
      <c r="J1989" s="7">
        <f t="shared" si="791"/>
        <v>1.0239816502488275</v>
      </c>
      <c r="K1989" s="7">
        <f t="shared" si="791"/>
        <v>0.42597636650351223</v>
      </c>
      <c r="L1989" s="7">
        <f t="shared" si="791"/>
        <v>0.6266767699522825</v>
      </c>
      <c r="M1989" s="7">
        <f t="shared" si="791"/>
        <v>17.422023797333551</v>
      </c>
      <c r="N1989" s="7">
        <f t="shared" si="791"/>
        <v>0.29285875197116468</v>
      </c>
      <c r="O1989" s="7">
        <f t="shared" si="791"/>
        <v>10.841917712834585</v>
      </c>
      <c r="P1989" s="7">
        <f t="shared" si="791"/>
        <v>62.80489053636159</v>
      </c>
      <c r="Q1989" s="7">
        <f t="shared" si="791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92">E784/$Q784*100</f>
        <v>4.773204821292298</v>
      </c>
      <c r="F1990" s="7">
        <f t="shared" si="792"/>
        <v>9.9060203430936973</v>
      </c>
      <c r="G1990" s="7">
        <f t="shared" si="792"/>
        <v>1.7604198245852454</v>
      </c>
      <c r="H1990" s="7">
        <f t="shared" si="792"/>
        <v>6.1677416657084018E-2</v>
      </c>
      <c r="I1990" s="7">
        <f t="shared" si="792"/>
        <v>3.1957264867916244</v>
      </c>
      <c r="J1990" s="7">
        <f t="shared" si="792"/>
        <v>1.5502984559738238</v>
      </c>
      <c r="K1990" s="7">
        <f t="shared" si="792"/>
        <v>0.47878401404990645</v>
      </c>
      <c r="L1990" s="7">
        <f t="shared" si="792"/>
        <v>0.62513720611756352</v>
      </c>
      <c r="M1990" s="7">
        <f t="shared" si="792"/>
        <v>14.30497914467013</v>
      </c>
      <c r="N1990" s="7">
        <f t="shared" si="792"/>
        <v>0.36692836011248287</v>
      </c>
      <c r="O1990" s="7">
        <f t="shared" si="792"/>
        <v>9.1606644434919868</v>
      </c>
      <c r="P1990" s="7">
        <f t="shared" si="792"/>
        <v>66.33458430466554</v>
      </c>
      <c r="Q1990" s="7">
        <f t="shared" si="792"/>
        <v>100</v>
      </c>
      <c r="R1990"/>
    </row>
    <row r="1991" spans="1:18" ht="14.25" x14ac:dyDescent="0.45">
      <c r="A1991" s="6">
        <v>775</v>
      </c>
      <c r="B1991" s="4"/>
      <c r="C1991" s="4" t="s">
        <v>11</v>
      </c>
      <c r="D1991" s="4" t="s">
        <v>7</v>
      </c>
      <c r="E1991" s="7">
        <f t="shared" ref="E1991:Q1991" si="793">E785/$Q785*100</f>
        <v>22.915978416473955</v>
      </c>
      <c r="F1991" s="7">
        <f t="shared" si="793"/>
        <v>7.5211981059354702</v>
      </c>
      <c r="G1991" s="7">
        <f t="shared" si="793"/>
        <v>11.353375178945051</v>
      </c>
      <c r="H1991" s="7">
        <f t="shared" si="793"/>
        <v>5.2527254707631315</v>
      </c>
      <c r="I1991" s="7">
        <f t="shared" si="793"/>
        <v>22.343354256139193</v>
      </c>
      <c r="J1991" s="7">
        <f t="shared" si="793"/>
        <v>21.462394009470323</v>
      </c>
      <c r="K1991" s="7">
        <f t="shared" si="793"/>
        <v>4.7902213412619759</v>
      </c>
      <c r="L1991" s="7">
        <f t="shared" si="793"/>
        <v>6.210769739015527</v>
      </c>
      <c r="M1991" s="7">
        <f t="shared" si="793"/>
        <v>8.6003744081048339</v>
      </c>
      <c r="N1991" s="7">
        <f t="shared" si="793"/>
        <v>5.8583856403479793</v>
      </c>
      <c r="O1991" s="7">
        <f t="shared" si="793"/>
        <v>15.119480233454466</v>
      </c>
      <c r="P1991" s="7">
        <f t="shared" si="793"/>
        <v>30.404140513159344</v>
      </c>
      <c r="Q1991" s="7">
        <f t="shared" si="793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8</v>
      </c>
      <c r="E1992" s="7">
        <f t="shared" ref="E1992:Q1992" si="794">E786/$Q786*100</f>
        <v>40.671549666694098</v>
      </c>
      <c r="F1992" s="7">
        <f t="shared" si="794"/>
        <v>10.221380956299893</v>
      </c>
      <c r="G1992" s="7">
        <f t="shared" si="794"/>
        <v>9.3078758949880669</v>
      </c>
      <c r="H1992" s="7">
        <f t="shared" si="794"/>
        <v>7.126985433297671</v>
      </c>
      <c r="I1992" s="7">
        <f t="shared" si="794"/>
        <v>18.039667517076786</v>
      </c>
      <c r="J1992" s="7">
        <f t="shared" si="794"/>
        <v>14.690148958933422</v>
      </c>
      <c r="K1992" s="7">
        <f t="shared" si="794"/>
        <v>3.5964118179573701</v>
      </c>
      <c r="L1992" s="7">
        <f t="shared" si="794"/>
        <v>4.8473376676816731</v>
      </c>
      <c r="M1992" s="7">
        <f t="shared" si="794"/>
        <v>12.410501193317423</v>
      </c>
      <c r="N1992" s="7">
        <f t="shared" si="794"/>
        <v>4.1395769895481855</v>
      </c>
      <c r="O1992" s="7">
        <f t="shared" si="794"/>
        <v>18.665130441938935</v>
      </c>
      <c r="P1992" s="7">
        <f t="shared" si="794"/>
        <v>26.516336104024361</v>
      </c>
      <c r="Q1992" s="7">
        <f t="shared" si="794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95">E787/$Q787*100</f>
        <v>33.08844306301215</v>
      </c>
      <c r="F1993" s="7">
        <f t="shared" si="795"/>
        <v>9.0326834322313267</v>
      </c>
      <c r="G1993" s="7">
        <f t="shared" si="795"/>
        <v>10.158236790053687</v>
      </c>
      <c r="H1993" s="7">
        <f t="shared" si="795"/>
        <v>6.3012150324950555</v>
      </c>
      <c r="I1993" s="7">
        <f t="shared" si="795"/>
        <v>19.869077893943675</v>
      </c>
      <c r="J1993" s="7">
        <f t="shared" si="795"/>
        <v>17.566167467269473</v>
      </c>
      <c r="K1993" s="7">
        <f t="shared" si="795"/>
        <v>4.1066214561552226</v>
      </c>
      <c r="L1993" s="7">
        <f t="shared" si="795"/>
        <v>5.4346802298201</v>
      </c>
      <c r="M1993" s="7">
        <f t="shared" si="795"/>
        <v>10.770462465856646</v>
      </c>
      <c r="N1993" s="7">
        <f t="shared" si="795"/>
        <v>4.874258265046624</v>
      </c>
      <c r="O1993" s="7">
        <f t="shared" si="795"/>
        <v>17.137609494207403</v>
      </c>
      <c r="P1993" s="7">
        <f t="shared" si="795"/>
        <v>28.181218800037676</v>
      </c>
      <c r="Q1993" s="7">
        <f t="shared" si="795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7</v>
      </c>
      <c r="E1994" s="7">
        <f t="shared" ref="E1994:Q1994" si="796">E788/$Q788*100</f>
        <v>4.8209366391184574</v>
      </c>
      <c r="F1994" s="7">
        <f t="shared" si="796"/>
        <v>8.5940114827115686</v>
      </c>
      <c r="G1994" s="7">
        <f t="shared" si="796"/>
        <v>2.198707551298885</v>
      </c>
      <c r="H1994" s="7">
        <f t="shared" si="796"/>
        <v>0.65008624906670787</v>
      </c>
      <c r="I1994" s="7">
        <f t="shared" si="796"/>
        <v>4.9316443963852628</v>
      </c>
      <c r="J1994" s="7">
        <f t="shared" si="796"/>
        <v>3.828428722226513</v>
      </c>
      <c r="K1994" s="7">
        <f t="shared" si="796"/>
        <v>0.91526994670580053</v>
      </c>
      <c r="L1994" s="7">
        <f t="shared" si="796"/>
        <v>1.1238124662083881</v>
      </c>
      <c r="M1994" s="7">
        <f t="shared" si="796"/>
        <v>8.9351458510337025</v>
      </c>
      <c r="N1994" s="7">
        <f t="shared" si="796"/>
        <v>0.95903812981128189</v>
      </c>
      <c r="O1994" s="7">
        <f t="shared" si="796"/>
        <v>7.5165417986148659</v>
      </c>
      <c r="P1994" s="7">
        <f t="shared" si="796"/>
        <v>69.295332252001757</v>
      </c>
      <c r="Q1994" s="7">
        <f t="shared" si="796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8</v>
      </c>
      <c r="E1995" s="7">
        <f t="shared" ref="E1995:Q1995" si="797">E789/$Q789*100</f>
        <v>9.6565400946552629</v>
      </c>
      <c r="F1995" s="7">
        <f t="shared" si="797"/>
        <v>9.7709050649082041</v>
      </c>
      <c r="G1995" s="7">
        <f t="shared" si="797"/>
        <v>2.6656771257893008</v>
      </c>
      <c r="H1995" s="7">
        <f t="shared" si="797"/>
        <v>1.079167325684669</v>
      </c>
      <c r="I1995" s="7">
        <f t="shared" si="797"/>
        <v>4.3239691944569492</v>
      </c>
      <c r="J1995" s="7">
        <f t="shared" si="797"/>
        <v>2.8238414463518793</v>
      </c>
      <c r="K1995" s="7">
        <f t="shared" si="797"/>
        <v>0.82123781830569509</v>
      </c>
      <c r="L1995" s="7">
        <f t="shared" si="797"/>
        <v>1.113233487036609</v>
      </c>
      <c r="M1995" s="7">
        <f t="shared" si="797"/>
        <v>14.548684194517779</v>
      </c>
      <c r="N1995" s="7">
        <f t="shared" si="797"/>
        <v>0.78838830557346729</v>
      </c>
      <c r="O1995" s="7">
        <f t="shared" si="797"/>
        <v>10.474127967101822</v>
      </c>
      <c r="P1995" s="7">
        <f t="shared" si="797"/>
        <v>62.299709220979892</v>
      </c>
      <c r="Q1995" s="7">
        <f t="shared" si="797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98">E790/$Q790*100</f>
        <v>7.3049450205781907</v>
      </c>
      <c r="F1996" s="7">
        <f t="shared" si="798"/>
        <v>9.2001401068314586</v>
      </c>
      <c r="G1996" s="7">
        <f t="shared" si="798"/>
        <v>2.4349816735260639</v>
      </c>
      <c r="H1996" s="7">
        <f t="shared" si="798"/>
        <v>0.87316578891404695</v>
      </c>
      <c r="I1996" s="7">
        <f t="shared" si="798"/>
        <v>4.6166451919588685</v>
      </c>
      <c r="J1996" s="7">
        <f t="shared" si="798"/>
        <v>3.3119003239970475</v>
      </c>
      <c r="K1996" s="7">
        <f t="shared" si="798"/>
        <v>0.86753649657864118</v>
      </c>
      <c r="L1996" s="7">
        <f t="shared" si="798"/>
        <v>1.1164763131888065</v>
      </c>
      <c r="M1996" s="7">
        <f t="shared" si="798"/>
        <v>11.824015812056693</v>
      </c>
      <c r="N1996" s="7">
        <f t="shared" si="798"/>
        <v>0.87379126584020317</v>
      </c>
      <c r="O1996" s="7">
        <f t="shared" si="798"/>
        <v>9.0362651521785367</v>
      </c>
      <c r="P1996" s="7">
        <f t="shared" si="798"/>
        <v>65.698845369594324</v>
      </c>
      <c r="Q1996" s="7">
        <f t="shared" si="798"/>
        <v>100</v>
      </c>
      <c r="R1996"/>
    </row>
    <row r="1997" spans="1:18" ht="14.25" x14ac:dyDescent="0.45">
      <c r="A1997" s="6">
        <v>781</v>
      </c>
      <c r="B1997" s="4" t="s">
        <v>63</v>
      </c>
      <c r="C1997" s="4" t="s">
        <v>6</v>
      </c>
      <c r="D1997" s="4" t="s">
        <v>7</v>
      </c>
      <c r="E1997" s="7">
        <f t="shared" ref="E1997:Q1997" si="799">E791/$Q791*100</f>
        <v>0.10787486515641855</v>
      </c>
      <c r="F1997" s="7">
        <f t="shared" si="799"/>
        <v>8.8226229002928029</v>
      </c>
      <c r="G1997" s="7">
        <f t="shared" si="799"/>
        <v>0.12328556017876408</v>
      </c>
      <c r="H1997" s="7">
        <f t="shared" si="799"/>
        <v>2.3116042533518261E-2</v>
      </c>
      <c r="I1997" s="7">
        <f t="shared" si="799"/>
        <v>0.2003390352904916</v>
      </c>
      <c r="J1997" s="7">
        <f t="shared" si="799"/>
        <v>0.23886577284635535</v>
      </c>
      <c r="K1997" s="7">
        <f t="shared" si="799"/>
        <v>0.14640160271228231</v>
      </c>
      <c r="L1997" s="7">
        <f t="shared" si="799"/>
        <v>0.19263368777931886</v>
      </c>
      <c r="M1997" s="7">
        <f t="shared" si="799"/>
        <v>3.0975496994914473</v>
      </c>
      <c r="N1997" s="7">
        <f t="shared" si="799"/>
        <v>3.852673755586377E-2</v>
      </c>
      <c r="O1997" s="7">
        <f t="shared" si="799"/>
        <v>5.4630913854214826</v>
      </c>
      <c r="P1997" s="7">
        <f t="shared" si="799"/>
        <v>83.818770226537225</v>
      </c>
      <c r="Q1997" s="7">
        <f t="shared" si="799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8</v>
      </c>
      <c r="E1998" s="7">
        <f t="shared" ref="E1998:Q1998" si="800">E792/$Q792*100</f>
        <v>7.3770491803278687E-2</v>
      </c>
      <c r="F1998" s="7">
        <f t="shared" si="800"/>
        <v>5.9344262295081966</v>
      </c>
      <c r="G1998" s="7">
        <f t="shared" si="800"/>
        <v>0.10655737704918034</v>
      </c>
      <c r="H1998" s="7">
        <f t="shared" si="800"/>
        <v>0</v>
      </c>
      <c r="I1998" s="7">
        <f t="shared" si="800"/>
        <v>0.22950819672131148</v>
      </c>
      <c r="J1998" s="7">
        <f t="shared" si="800"/>
        <v>0.19672131147540983</v>
      </c>
      <c r="K1998" s="7">
        <f t="shared" si="800"/>
        <v>0</v>
      </c>
      <c r="L1998" s="7">
        <f t="shared" si="800"/>
        <v>0.19672131147540983</v>
      </c>
      <c r="M1998" s="7">
        <f t="shared" si="800"/>
        <v>2.7131147540983607</v>
      </c>
      <c r="N1998" s="7">
        <f t="shared" si="800"/>
        <v>4.0983606557377046E-2</v>
      </c>
      <c r="O1998" s="7">
        <f t="shared" si="800"/>
        <v>3.401639344262295</v>
      </c>
      <c r="P1998" s="7">
        <f t="shared" si="800"/>
        <v>88.614754098360663</v>
      </c>
      <c r="Q1998" s="7">
        <f t="shared" si="800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801">E793/$Q793*100</f>
        <v>8.3399523431294684E-2</v>
      </c>
      <c r="F1999" s="7">
        <f t="shared" si="801"/>
        <v>7.4384432088959489</v>
      </c>
      <c r="G1999" s="7">
        <f t="shared" si="801"/>
        <v>0.11914217633042098</v>
      </c>
      <c r="H1999" s="7">
        <f t="shared" si="801"/>
        <v>1.1914217633042097E-2</v>
      </c>
      <c r="I1999" s="7">
        <f t="shared" si="801"/>
        <v>0.21445591739475775</v>
      </c>
      <c r="J1999" s="7">
        <f t="shared" si="801"/>
        <v>0.22239872915011916</v>
      </c>
      <c r="K1999" s="7">
        <f t="shared" si="801"/>
        <v>6.3542494042891182E-2</v>
      </c>
      <c r="L1999" s="7">
        <f t="shared" si="801"/>
        <v>0.16679904686258937</v>
      </c>
      <c r="M1999" s="7">
        <f t="shared" si="801"/>
        <v>2.9110405083399522</v>
      </c>
      <c r="N1999" s="7">
        <f t="shared" si="801"/>
        <v>5.9571088165210492E-2</v>
      </c>
      <c r="O1999" s="7">
        <f t="shared" si="801"/>
        <v>4.4559173947577442</v>
      </c>
      <c r="P1999" s="7">
        <f t="shared" si="801"/>
        <v>86.147736298649718</v>
      </c>
      <c r="Q1999" s="7">
        <f t="shared" si="801"/>
        <v>100</v>
      </c>
      <c r="R1999"/>
    </row>
    <row r="2000" spans="1:18" ht="14.25" x14ac:dyDescent="0.45">
      <c r="A2000" s="6">
        <v>784</v>
      </c>
      <c r="B2000" s="4"/>
      <c r="C2000" s="4" t="s">
        <v>9</v>
      </c>
      <c r="D2000" s="4" t="s">
        <v>7</v>
      </c>
      <c r="E2000" s="7">
        <f t="shared" ref="E2000:Q2000" si="802">E794/$Q794*100</f>
        <v>0.51602064082563304</v>
      </c>
      <c r="F2000" s="7">
        <f t="shared" si="802"/>
        <v>9.4563782551302058</v>
      </c>
      <c r="G2000" s="7">
        <f t="shared" si="802"/>
        <v>0.28801152046081846</v>
      </c>
      <c r="H2000" s="7">
        <f t="shared" si="802"/>
        <v>0</v>
      </c>
      <c r="I2000" s="7">
        <f t="shared" si="802"/>
        <v>0.62402496099843996</v>
      </c>
      <c r="J2000" s="7">
        <f t="shared" si="802"/>
        <v>0.34801392055682229</v>
      </c>
      <c r="K2000" s="7">
        <f t="shared" si="802"/>
        <v>0.15600624024960999</v>
      </c>
      <c r="L2000" s="7">
        <f t="shared" si="802"/>
        <v>0.21600864034561382</v>
      </c>
      <c r="M2000" s="7">
        <f t="shared" si="802"/>
        <v>8.4243369734789386</v>
      </c>
      <c r="N2000" s="7">
        <f t="shared" si="802"/>
        <v>8.4003360134405375E-2</v>
      </c>
      <c r="O2000" s="7">
        <f t="shared" si="802"/>
        <v>5.0282011280451222</v>
      </c>
      <c r="P2000" s="7">
        <f t="shared" si="802"/>
        <v>78.759150366014637</v>
      </c>
      <c r="Q2000" s="7">
        <f t="shared" si="802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8</v>
      </c>
      <c r="E2001" s="7">
        <f t="shared" ref="E2001:Q2001" si="803">E795/$Q795*100</f>
        <v>0.70884044402835367</v>
      </c>
      <c r="F2001" s="7">
        <f t="shared" si="803"/>
        <v>9.3085462083723431</v>
      </c>
      <c r="G2001" s="7">
        <f t="shared" si="803"/>
        <v>0.2541126120101645</v>
      </c>
      <c r="H2001" s="7">
        <f t="shared" si="803"/>
        <v>0</v>
      </c>
      <c r="I2001" s="7">
        <f t="shared" si="803"/>
        <v>0.72221479202888861</v>
      </c>
      <c r="J2001" s="7">
        <f t="shared" si="803"/>
        <v>0.45472783201818917</v>
      </c>
      <c r="K2001" s="7">
        <f t="shared" si="803"/>
        <v>0.12036913200481478</v>
      </c>
      <c r="L2001" s="7">
        <f t="shared" si="803"/>
        <v>0.14711782800588472</v>
      </c>
      <c r="M2001" s="7">
        <f t="shared" si="803"/>
        <v>17.828005884713118</v>
      </c>
      <c r="N2001" s="7">
        <f t="shared" si="803"/>
        <v>0.10699478400427978</v>
      </c>
      <c r="O2001" s="7">
        <f t="shared" si="803"/>
        <v>6.3260666042530431</v>
      </c>
      <c r="P2001" s="7">
        <f t="shared" si="803"/>
        <v>71.178280058847136</v>
      </c>
      <c r="Q2001" s="7">
        <f t="shared" si="803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804">E796/$Q796*100</f>
        <v>0.56907998735377796</v>
      </c>
      <c r="F2002" s="7">
        <f t="shared" si="804"/>
        <v>9.3645273474549491</v>
      </c>
      <c r="G2002" s="7">
        <f t="shared" si="804"/>
        <v>0.24027821688270631</v>
      </c>
      <c r="H2002" s="7">
        <f t="shared" si="804"/>
        <v>0</v>
      </c>
      <c r="I2002" s="7">
        <f t="shared" si="804"/>
        <v>0.63231109705975341</v>
      </c>
      <c r="J2002" s="7">
        <f t="shared" si="804"/>
        <v>0.36041732532405946</v>
      </c>
      <c r="K2002" s="7">
        <f t="shared" si="804"/>
        <v>0.15807777426493835</v>
      </c>
      <c r="L2002" s="7">
        <f t="shared" si="804"/>
        <v>0.14543155232374327</v>
      </c>
      <c r="M2002" s="7">
        <f t="shared" si="804"/>
        <v>12.867530825165982</v>
      </c>
      <c r="N2002" s="7">
        <f t="shared" si="804"/>
        <v>0.10116977552956054</v>
      </c>
      <c r="O2002" s="7">
        <f t="shared" si="804"/>
        <v>5.659184318684793</v>
      </c>
      <c r="P2002" s="7">
        <f t="shared" si="804"/>
        <v>75.1312045526399</v>
      </c>
      <c r="Q2002" s="7">
        <f t="shared" si="804"/>
        <v>100</v>
      </c>
      <c r="R2002"/>
    </row>
    <row r="2003" spans="1:18" ht="14.25" x14ac:dyDescent="0.45">
      <c r="A2003" s="6">
        <v>787</v>
      </c>
      <c r="B2003" s="4"/>
      <c r="C2003" s="4" t="s">
        <v>10</v>
      </c>
      <c r="D2003" s="4" t="s">
        <v>7</v>
      </c>
      <c r="E2003" s="7">
        <f t="shared" ref="E2003:Q2003" si="805">E797/$Q797*100</f>
        <v>6.5272310675048475</v>
      </c>
      <c r="F2003" s="7">
        <f t="shared" si="805"/>
        <v>9.1622113859350218</v>
      </c>
      <c r="G2003" s="7">
        <f t="shared" si="805"/>
        <v>2.814170730274367</v>
      </c>
      <c r="H2003" s="7">
        <f t="shared" si="805"/>
        <v>9.9876622995123676E-2</v>
      </c>
      <c r="I2003" s="7">
        <f t="shared" si="805"/>
        <v>4.159567592973386</v>
      </c>
      <c r="J2003" s="7">
        <f t="shared" si="805"/>
        <v>3.4898067093590273</v>
      </c>
      <c r="K2003" s="7">
        <f t="shared" si="805"/>
        <v>0.68444862229011227</v>
      </c>
      <c r="L2003" s="7">
        <f t="shared" si="805"/>
        <v>1.1985194759414841</v>
      </c>
      <c r="M2003" s="7">
        <f t="shared" si="805"/>
        <v>10.980553433993302</v>
      </c>
      <c r="N2003" s="7">
        <f t="shared" si="805"/>
        <v>0.73438693378767406</v>
      </c>
      <c r="O2003" s="7">
        <f t="shared" si="805"/>
        <v>7.664062041008167</v>
      </c>
      <c r="P2003" s="7">
        <f t="shared" si="805"/>
        <v>65.671817167028962</v>
      </c>
      <c r="Q2003" s="7">
        <f t="shared" si="805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8</v>
      </c>
      <c r="E2004" s="7">
        <f t="shared" ref="E2004:Q2004" si="806">E798/$Q798*100</f>
        <v>9.9781077730593726</v>
      </c>
      <c r="F2004" s="7">
        <f t="shared" si="806"/>
        <v>11.584416954606599</v>
      </c>
      <c r="G2004" s="7">
        <f t="shared" si="806"/>
        <v>3.1440403027985129</v>
      </c>
      <c r="H2004" s="7">
        <f t="shared" si="806"/>
        <v>6.8578060295940713E-2</v>
      </c>
      <c r="I2004" s="7">
        <f t="shared" si="806"/>
        <v>2.9699575343549705</v>
      </c>
      <c r="J2004" s="7">
        <f t="shared" si="806"/>
        <v>1.6194972700656767</v>
      </c>
      <c r="K2004" s="7">
        <f t="shared" si="806"/>
        <v>0.61984016036715639</v>
      </c>
      <c r="L2004" s="7">
        <f t="shared" si="806"/>
        <v>1.2264922322158627</v>
      </c>
      <c r="M2004" s="7">
        <f t="shared" si="806"/>
        <v>16.279376467174846</v>
      </c>
      <c r="N2004" s="7">
        <f t="shared" si="806"/>
        <v>0.58291351251549606</v>
      </c>
      <c r="O2004" s="7">
        <f t="shared" si="806"/>
        <v>10.925012528684093</v>
      </c>
      <c r="P2004" s="7">
        <f t="shared" si="806"/>
        <v>60.259014058502359</v>
      </c>
      <c r="Q2004" s="7">
        <f t="shared" si="806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807">E799/$Q799*100</f>
        <v>8.3450298086410317</v>
      </c>
      <c r="F2005" s="7">
        <f t="shared" si="807"/>
        <v>10.442057282619269</v>
      </c>
      <c r="G2005" s="7">
        <f t="shared" si="807"/>
        <v>2.9808641031698606</v>
      </c>
      <c r="H2005" s="7">
        <f t="shared" si="807"/>
        <v>8.3380814074681411E-2</v>
      </c>
      <c r="I2005" s="7">
        <f t="shared" si="807"/>
        <v>3.52978779582818</v>
      </c>
      <c r="J2005" s="7">
        <f t="shared" si="807"/>
        <v>2.5000347420058642</v>
      </c>
      <c r="K2005" s="7">
        <f t="shared" si="807"/>
        <v>0.64898066954793698</v>
      </c>
      <c r="L2005" s="7">
        <f t="shared" si="807"/>
        <v>1.2118011645520366</v>
      </c>
      <c r="M2005" s="7">
        <f t="shared" si="807"/>
        <v>13.771731124668213</v>
      </c>
      <c r="N2005" s="7">
        <f t="shared" si="807"/>
        <v>0.65731875095540515</v>
      </c>
      <c r="O2005" s="7">
        <f t="shared" si="807"/>
        <v>9.3845106241053937</v>
      </c>
      <c r="P2005" s="7">
        <f t="shared" si="807"/>
        <v>62.819105323864974</v>
      </c>
      <c r="Q2005" s="7">
        <f t="shared" si="807"/>
        <v>100</v>
      </c>
      <c r="R2005"/>
    </row>
    <row r="2006" spans="1:18" ht="14.25" x14ac:dyDescent="0.45">
      <c r="A2006" s="6">
        <v>790</v>
      </c>
      <c r="B2006" s="4"/>
      <c r="C2006" s="4" t="s">
        <v>11</v>
      </c>
      <c r="D2006" s="4" t="s">
        <v>7</v>
      </c>
      <c r="E2006" s="7">
        <f t="shared" ref="E2006:Q2006" si="808">E800/$Q800*100</f>
        <v>25.189006947282387</v>
      </c>
      <c r="F2006" s="7">
        <f t="shared" si="808"/>
        <v>7.5909276665304448</v>
      </c>
      <c r="G2006" s="7">
        <f t="shared" si="808"/>
        <v>16.18308132407029</v>
      </c>
      <c r="H2006" s="7">
        <f t="shared" si="808"/>
        <v>3.5655905190028605</v>
      </c>
      <c r="I2006" s="7">
        <f t="shared" si="808"/>
        <v>14.492235390273805</v>
      </c>
      <c r="J2006" s="7">
        <f t="shared" si="808"/>
        <v>22.79832447895382</v>
      </c>
      <c r="K2006" s="7">
        <f t="shared" si="808"/>
        <v>3.4991826726604005</v>
      </c>
      <c r="L2006" s="7">
        <f t="shared" si="808"/>
        <v>6.5437270126685734</v>
      </c>
      <c r="M2006" s="7">
        <f t="shared" si="808"/>
        <v>7.3099713935431145</v>
      </c>
      <c r="N2006" s="7">
        <f t="shared" si="808"/>
        <v>4.7149570903146714</v>
      </c>
      <c r="O2006" s="7">
        <f t="shared" si="808"/>
        <v>11.309767061708214</v>
      </c>
      <c r="P2006" s="7">
        <f t="shared" si="808"/>
        <v>33.643236616264815</v>
      </c>
      <c r="Q2006" s="7">
        <f t="shared" si="808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8</v>
      </c>
      <c r="E2007" s="7">
        <f t="shared" ref="E2007:Q2007" si="809">E801/$Q801*100</f>
        <v>38.542356420783122</v>
      </c>
      <c r="F2007" s="7">
        <f t="shared" si="809"/>
        <v>12.117600317838697</v>
      </c>
      <c r="G2007" s="7">
        <f t="shared" si="809"/>
        <v>10.916876351918068</v>
      </c>
      <c r="H2007" s="7">
        <f t="shared" si="809"/>
        <v>4.7234361894671792</v>
      </c>
      <c r="I2007" s="7">
        <f t="shared" si="809"/>
        <v>9.689665827925662</v>
      </c>
      <c r="J2007" s="7">
        <f t="shared" si="809"/>
        <v>13.486072484880591</v>
      </c>
      <c r="K2007" s="7">
        <f t="shared" si="809"/>
        <v>2.7855030238820468</v>
      </c>
      <c r="L2007" s="7">
        <f t="shared" si="809"/>
        <v>6.3523595108815609</v>
      </c>
      <c r="M2007" s="7">
        <f t="shared" si="809"/>
        <v>10.58137994967554</v>
      </c>
      <c r="N2007" s="7">
        <f t="shared" si="809"/>
        <v>3.6419017348695535</v>
      </c>
      <c r="O2007" s="7">
        <f t="shared" si="809"/>
        <v>14.48814726526288</v>
      </c>
      <c r="P2007" s="7">
        <f t="shared" si="809"/>
        <v>31.964861166291442</v>
      </c>
      <c r="Q2007" s="7">
        <f t="shared" si="809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810">E802/$Q802*100</f>
        <v>32.351339190565277</v>
      </c>
      <c r="F2008" s="7">
        <f t="shared" si="810"/>
        <v>10.00781490515547</v>
      </c>
      <c r="G2008" s="7">
        <f t="shared" si="810"/>
        <v>13.365855968929832</v>
      </c>
      <c r="H2008" s="7">
        <f t="shared" si="810"/>
        <v>4.1987354062566604</v>
      </c>
      <c r="I2008" s="7">
        <f t="shared" si="810"/>
        <v>11.911809979397068</v>
      </c>
      <c r="J2008" s="7">
        <f t="shared" si="810"/>
        <v>17.808511142160231</v>
      </c>
      <c r="K2008" s="7">
        <f t="shared" si="810"/>
        <v>3.1022805314135504</v>
      </c>
      <c r="L2008" s="7">
        <f t="shared" si="810"/>
        <v>6.4319037582589331</v>
      </c>
      <c r="M2008" s="7">
        <f t="shared" si="810"/>
        <v>9.0723944395765734</v>
      </c>
      <c r="N2008" s="7">
        <f t="shared" si="810"/>
        <v>4.153740497785777</v>
      </c>
      <c r="O2008" s="7">
        <f t="shared" si="810"/>
        <v>13.020105619627254</v>
      </c>
      <c r="P2008" s="7">
        <f t="shared" si="810"/>
        <v>32.739716295261324</v>
      </c>
      <c r="Q2008" s="7">
        <f t="shared" si="810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7</v>
      </c>
      <c r="E2009" s="7">
        <f t="shared" ref="E2009:Q2009" si="811">E803/$Q803*100</f>
        <v>9.6134853055014275</v>
      </c>
      <c r="F2009" s="7">
        <f t="shared" si="811"/>
        <v>8.7272775805461382</v>
      </c>
      <c r="G2009" s="7">
        <f t="shared" si="811"/>
        <v>5.5614873341697137</v>
      </c>
      <c r="H2009" s="7">
        <f t="shared" si="811"/>
        <v>0.99297974001014333</v>
      </c>
      <c r="I2009" s="7">
        <f t="shared" si="811"/>
        <v>5.7750313642794229</v>
      </c>
      <c r="J2009" s="7">
        <f t="shared" si="811"/>
        <v>7.6155139737874702</v>
      </c>
      <c r="K2009" s="7">
        <f t="shared" si="811"/>
        <v>1.2665830285882071</v>
      </c>
      <c r="L2009" s="7">
        <f t="shared" si="811"/>
        <v>2.3036062248084779</v>
      </c>
      <c r="M2009" s="7">
        <f t="shared" si="811"/>
        <v>8.3722606304887499</v>
      </c>
      <c r="N2009" s="7">
        <f t="shared" si="811"/>
        <v>1.5895683741291406</v>
      </c>
      <c r="O2009" s="7">
        <f t="shared" si="811"/>
        <v>7.9478418706457044</v>
      </c>
      <c r="P2009" s="7">
        <f t="shared" si="811"/>
        <v>61.90107572805168</v>
      </c>
      <c r="Q2009" s="7">
        <f t="shared" si="811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8</v>
      </c>
      <c r="E2010" s="7">
        <f t="shared" ref="E2010:Q2010" si="812">E804/$Q804*100</f>
        <v>15.668656456014855</v>
      </c>
      <c r="F2010" s="7">
        <f t="shared" si="812"/>
        <v>10.666350958962152</v>
      </c>
      <c r="G2010" s="7">
        <f t="shared" si="812"/>
        <v>4.5997781737970911</v>
      </c>
      <c r="H2010" s="7">
        <f t="shared" si="812"/>
        <v>1.3670974415213788</v>
      </c>
      <c r="I2010" s="7">
        <f t="shared" si="812"/>
        <v>4.2346372892339526</v>
      </c>
      <c r="J2010" s="7">
        <f t="shared" si="812"/>
        <v>4.6433956856049754</v>
      </c>
      <c r="K2010" s="7">
        <f t="shared" si="812"/>
        <v>1.0866991513278417</v>
      </c>
      <c r="L2010" s="7">
        <f t="shared" si="812"/>
        <v>2.4089328664182545</v>
      </c>
      <c r="M2010" s="7">
        <f t="shared" si="812"/>
        <v>12.757499096494399</v>
      </c>
      <c r="N2010" s="7">
        <f t="shared" si="812"/>
        <v>1.3247261443365776</v>
      </c>
      <c r="O2010" s="7">
        <f t="shared" si="812"/>
        <v>10.363520805553133</v>
      </c>
      <c r="P2010" s="7">
        <f t="shared" si="812"/>
        <v>57.606270951983355</v>
      </c>
      <c r="Q2010" s="7">
        <f t="shared" si="812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813">E805/$Q805*100</f>
        <v>12.748516153147174</v>
      </c>
      <c r="F2011" s="7">
        <f t="shared" si="813"/>
        <v>9.7273330712568722</v>
      </c>
      <c r="G2011" s="7">
        <f t="shared" si="813"/>
        <v>5.0640905839364319</v>
      </c>
      <c r="H2011" s="7">
        <f t="shared" si="813"/>
        <v>1.1851441313131963</v>
      </c>
      <c r="I2011" s="7">
        <f t="shared" si="813"/>
        <v>4.9790231422108508</v>
      </c>
      <c r="J2011" s="7">
        <f t="shared" si="813"/>
        <v>6.0797442821145706</v>
      </c>
      <c r="K2011" s="7">
        <f t="shared" si="813"/>
        <v>1.1754773765716531</v>
      </c>
      <c r="L2011" s="7">
        <f t="shared" si="813"/>
        <v>2.3593326072526439</v>
      </c>
      <c r="M2011" s="7">
        <f t="shared" si="813"/>
        <v>10.636652467278035</v>
      </c>
      <c r="N2011" s="7">
        <f t="shared" si="813"/>
        <v>1.4538799131280973</v>
      </c>
      <c r="O2011" s="7">
        <f t="shared" si="813"/>
        <v>9.1969504611042012</v>
      </c>
      <c r="P2011" s="7">
        <f t="shared" si="813"/>
        <v>59.678677072391103</v>
      </c>
      <c r="Q2011" s="7">
        <f t="shared" si="813"/>
        <v>100</v>
      </c>
      <c r="R2011"/>
    </row>
    <row r="2012" spans="1:18" ht="14.25" x14ac:dyDescent="0.45">
      <c r="A2012" s="6">
        <v>796</v>
      </c>
      <c r="B2012" s="4" t="s">
        <v>64</v>
      </c>
      <c r="C2012" s="4" t="s">
        <v>6</v>
      </c>
      <c r="D2012" s="4" t="s">
        <v>7</v>
      </c>
      <c r="E2012" s="7">
        <f t="shared" ref="E2012:Q2012" si="814">E806/$Q806*100</f>
        <v>0</v>
      </c>
      <c r="F2012" s="7">
        <f t="shared" si="814"/>
        <v>7.9062957540263543</v>
      </c>
      <c r="G2012" s="7">
        <f t="shared" si="814"/>
        <v>0.36603221083455345</v>
      </c>
      <c r="H2012" s="7">
        <f t="shared" si="814"/>
        <v>0</v>
      </c>
      <c r="I2012" s="7">
        <f t="shared" si="814"/>
        <v>0</v>
      </c>
      <c r="J2012" s="7">
        <f t="shared" si="814"/>
        <v>0</v>
      </c>
      <c r="K2012" s="7">
        <f t="shared" si="814"/>
        <v>0.29282576866764276</v>
      </c>
      <c r="L2012" s="7">
        <f t="shared" si="814"/>
        <v>0</v>
      </c>
      <c r="M2012" s="7">
        <f t="shared" si="814"/>
        <v>2.8550512445095171</v>
      </c>
      <c r="N2012" s="7">
        <f t="shared" si="814"/>
        <v>0</v>
      </c>
      <c r="O2012" s="7">
        <f t="shared" si="814"/>
        <v>4.9048316251830162</v>
      </c>
      <c r="P2012" s="7">
        <f t="shared" si="814"/>
        <v>85.651537335285511</v>
      </c>
      <c r="Q2012" s="7">
        <f t="shared" si="814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8</v>
      </c>
      <c r="E2013" s="7">
        <f t="shared" ref="E2013:Q2013" si="815">E807/$Q807*100</f>
        <v>0</v>
      </c>
      <c r="F2013" s="7">
        <f t="shared" si="815"/>
        <v>5.4471544715447155</v>
      </c>
      <c r="G2013" s="7">
        <f t="shared" si="815"/>
        <v>0</v>
      </c>
      <c r="H2013" s="7">
        <f t="shared" si="815"/>
        <v>0</v>
      </c>
      <c r="I2013" s="7">
        <f t="shared" si="815"/>
        <v>0</v>
      </c>
      <c r="J2013" s="7">
        <f t="shared" si="815"/>
        <v>0</v>
      </c>
      <c r="K2013" s="7">
        <f t="shared" si="815"/>
        <v>0</v>
      </c>
      <c r="L2013" s="7">
        <f t="shared" si="815"/>
        <v>0</v>
      </c>
      <c r="M2013" s="7">
        <f t="shared" si="815"/>
        <v>3.9024390243902438</v>
      </c>
      <c r="N2013" s="7">
        <f t="shared" si="815"/>
        <v>0</v>
      </c>
      <c r="O2013" s="7">
        <f t="shared" si="815"/>
        <v>3.0081300813008132</v>
      </c>
      <c r="P2013" s="7">
        <f t="shared" si="815"/>
        <v>89.1869918699187</v>
      </c>
      <c r="Q2013" s="7">
        <f t="shared" si="815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816">E808/$Q808*100</f>
        <v>0.15396458814472672</v>
      </c>
      <c r="F2014" s="7">
        <f t="shared" si="816"/>
        <v>6.7744418783679743</v>
      </c>
      <c r="G2014" s="7">
        <f t="shared" si="816"/>
        <v>0.23094688221709006</v>
      </c>
      <c r="H2014" s="7">
        <f t="shared" si="816"/>
        <v>0</v>
      </c>
      <c r="I2014" s="7">
        <f t="shared" si="816"/>
        <v>0.23094688221709006</v>
      </c>
      <c r="J2014" s="7">
        <f t="shared" si="816"/>
        <v>0</v>
      </c>
      <c r="K2014" s="7">
        <f t="shared" si="816"/>
        <v>0.15396458814472672</v>
      </c>
      <c r="L2014" s="7">
        <f t="shared" si="816"/>
        <v>0.11547344110854503</v>
      </c>
      <c r="M2014" s="7">
        <f t="shared" si="816"/>
        <v>3.4257120862201695</v>
      </c>
      <c r="N2014" s="7">
        <f t="shared" si="816"/>
        <v>0</v>
      </c>
      <c r="O2014" s="7">
        <f t="shared" si="816"/>
        <v>3.9645881447267128</v>
      </c>
      <c r="P2014" s="7">
        <f t="shared" si="816"/>
        <v>87.297921478060047</v>
      </c>
      <c r="Q2014" s="7">
        <f t="shared" si="816"/>
        <v>100</v>
      </c>
      <c r="R2014"/>
    </row>
    <row r="2015" spans="1:18" ht="14.25" x14ac:dyDescent="0.45">
      <c r="A2015" s="6">
        <v>799</v>
      </c>
      <c r="B2015" s="4"/>
      <c r="C2015" s="4" t="s">
        <v>9</v>
      </c>
      <c r="D2015" s="4" t="s">
        <v>7</v>
      </c>
      <c r="E2015" s="7">
        <f t="shared" ref="E2015:Q2015" si="817">E809/$Q809*100</f>
        <v>0.40376850605652759</v>
      </c>
      <c r="F2015" s="7">
        <f t="shared" si="817"/>
        <v>10.497981157469717</v>
      </c>
      <c r="G2015" s="7">
        <f t="shared" si="817"/>
        <v>0</v>
      </c>
      <c r="H2015" s="7">
        <f t="shared" si="817"/>
        <v>0</v>
      </c>
      <c r="I2015" s="7">
        <f t="shared" si="817"/>
        <v>0</v>
      </c>
      <c r="J2015" s="7">
        <f t="shared" si="817"/>
        <v>0</v>
      </c>
      <c r="K2015" s="7">
        <f t="shared" si="817"/>
        <v>0</v>
      </c>
      <c r="L2015" s="7">
        <f t="shared" si="817"/>
        <v>0</v>
      </c>
      <c r="M2015" s="7">
        <f t="shared" si="817"/>
        <v>11.036339165545089</v>
      </c>
      <c r="N2015" s="7">
        <f t="shared" si="817"/>
        <v>0</v>
      </c>
      <c r="O2015" s="7">
        <f t="shared" si="817"/>
        <v>6.4602960969044414</v>
      </c>
      <c r="P2015" s="7">
        <f t="shared" si="817"/>
        <v>75.639300134589504</v>
      </c>
      <c r="Q2015" s="7">
        <f t="shared" si="817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8</v>
      </c>
      <c r="E2016" s="7">
        <f t="shared" ref="E2016:Q2016" si="818">E810/$Q810*100</f>
        <v>1.3008130081300813</v>
      </c>
      <c r="F2016" s="7">
        <f t="shared" si="818"/>
        <v>9.7560975609756095</v>
      </c>
      <c r="G2016" s="7">
        <f t="shared" si="818"/>
        <v>0.48780487804878048</v>
      </c>
      <c r="H2016" s="7">
        <f t="shared" si="818"/>
        <v>0</v>
      </c>
      <c r="I2016" s="7">
        <f t="shared" si="818"/>
        <v>0.65040650406504064</v>
      </c>
      <c r="J2016" s="7">
        <f t="shared" si="818"/>
        <v>0</v>
      </c>
      <c r="K2016" s="7">
        <f t="shared" si="818"/>
        <v>0</v>
      </c>
      <c r="L2016" s="7">
        <f t="shared" si="818"/>
        <v>0</v>
      </c>
      <c r="M2016" s="7">
        <f t="shared" si="818"/>
        <v>22.113821138211382</v>
      </c>
      <c r="N2016" s="7">
        <f t="shared" si="818"/>
        <v>0</v>
      </c>
      <c r="O2016" s="7">
        <f t="shared" si="818"/>
        <v>8.7804878048780477</v>
      </c>
      <c r="P2016" s="7">
        <f t="shared" si="818"/>
        <v>65.203252032520325</v>
      </c>
      <c r="Q2016" s="7">
        <f t="shared" si="818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19">E811/$Q811*100</f>
        <v>0.81300813008130091</v>
      </c>
      <c r="F2017" s="7">
        <f t="shared" si="819"/>
        <v>10.495195861049519</v>
      </c>
      <c r="G2017" s="7">
        <f t="shared" si="819"/>
        <v>0.51736881005173685</v>
      </c>
      <c r="H2017" s="7">
        <f t="shared" si="819"/>
        <v>0</v>
      </c>
      <c r="I2017" s="7">
        <f t="shared" si="819"/>
        <v>0.51736881005173685</v>
      </c>
      <c r="J2017" s="7">
        <f t="shared" si="819"/>
        <v>0.36954915003695493</v>
      </c>
      <c r="K2017" s="7">
        <f t="shared" si="819"/>
        <v>0</v>
      </c>
      <c r="L2017" s="7">
        <f t="shared" si="819"/>
        <v>0</v>
      </c>
      <c r="M2017" s="7">
        <f t="shared" si="819"/>
        <v>16.334072431633405</v>
      </c>
      <c r="N2017" s="7">
        <f t="shared" si="819"/>
        <v>0</v>
      </c>
      <c r="O2017" s="7">
        <f t="shared" si="819"/>
        <v>7.1692535107169251</v>
      </c>
      <c r="P2017" s="7">
        <f t="shared" si="819"/>
        <v>71.249076127124908</v>
      </c>
      <c r="Q2017" s="7">
        <f t="shared" si="819"/>
        <v>100</v>
      </c>
      <c r="R2017"/>
    </row>
    <row r="2018" spans="1:18" ht="14.25" x14ac:dyDescent="0.45">
      <c r="A2018" s="6">
        <v>802</v>
      </c>
      <c r="B2018" s="4"/>
      <c r="C2018" s="4" t="s">
        <v>10</v>
      </c>
      <c r="D2018" s="4" t="s">
        <v>7</v>
      </c>
      <c r="E2018" s="7">
        <f t="shared" ref="E2018:Q2018" si="820">E812/$Q812*100</f>
        <v>8.2970488630865997</v>
      </c>
      <c r="F2018" s="7">
        <f t="shared" si="820"/>
        <v>9.9419448476052246</v>
      </c>
      <c r="G2018" s="7">
        <f t="shared" si="820"/>
        <v>3.1930333817126266</v>
      </c>
      <c r="H2018" s="7">
        <f t="shared" si="820"/>
        <v>0.12094823415578133</v>
      </c>
      <c r="I2018" s="7">
        <f t="shared" si="820"/>
        <v>3.483309143686502</v>
      </c>
      <c r="J2018" s="7">
        <f t="shared" si="820"/>
        <v>3.8945331398161587</v>
      </c>
      <c r="K2018" s="7">
        <f t="shared" si="820"/>
        <v>0.67731011127237539</v>
      </c>
      <c r="L2018" s="7">
        <f t="shared" si="820"/>
        <v>1.8867924528301887</v>
      </c>
      <c r="M2018" s="7">
        <f t="shared" si="820"/>
        <v>14.005805515239478</v>
      </c>
      <c r="N2018" s="7">
        <f t="shared" si="820"/>
        <v>0.8708272859216255</v>
      </c>
      <c r="O2018" s="7">
        <f t="shared" si="820"/>
        <v>10.401548137397194</v>
      </c>
      <c r="P2018" s="7">
        <f t="shared" si="820"/>
        <v>61.0062893081761</v>
      </c>
      <c r="Q2018" s="7">
        <f t="shared" si="820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8</v>
      </c>
      <c r="E2019" s="7">
        <f t="shared" ref="E2019:Q2019" si="821">E813/$Q813*100</f>
        <v>11.587335774283867</v>
      </c>
      <c r="F2019" s="7">
        <f t="shared" si="821"/>
        <v>10.962739608012061</v>
      </c>
      <c r="G2019" s="7">
        <f t="shared" si="821"/>
        <v>3.1660564290329525</v>
      </c>
      <c r="H2019" s="7">
        <f t="shared" si="821"/>
        <v>8.6151195347835455E-2</v>
      </c>
      <c r="I2019" s="7">
        <f t="shared" si="821"/>
        <v>2.8860650441524878</v>
      </c>
      <c r="J2019" s="7">
        <f t="shared" si="821"/>
        <v>1.7660995046306267</v>
      </c>
      <c r="K2019" s="7">
        <f t="shared" si="821"/>
        <v>0.58152056859788925</v>
      </c>
      <c r="L2019" s="7">
        <f t="shared" si="821"/>
        <v>1.2276545337066551</v>
      </c>
      <c r="M2019" s="7">
        <f t="shared" si="821"/>
        <v>19.900926125349987</v>
      </c>
      <c r="N2019" s="7">
        <f t="shared" si="821"/>
        <v>0.49536937325005387</v>
      </c>
      <c r="O2019" s="7">
        <f t="shared" si="821"/>
        <v>12.061167348696964</v>
      </c>
      <c r="P2019" s="7">
        <f t="shared" si="821"/>
        <v>56.665948740038765</v>
      </c>
      <c r="Q2019" s="7">
        <f t="shared" si="821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22">E814/$Q814*100</f>
        <v>10.054657253473014</v>
      </c>
      <c r="F2020" s="7">
        <f t="shared" si="822"/>
        <v>10.487360510134366</v>
      </c>
      <c r="G2020" s="7">
        <f t="shared" si="822"/>
        <v>3.1655659303120016</v>
      </c>
      <c r="H2020" s="7">
        <f t="shared" si="822"/>
        <v>0.14803006148941014</v>
      </c>
      <c r="I2020" s="7">
        <f t="shared" si="822"/>
        <v>3.1883397859257574</v>
      </c>
      <c r="J2020" s="7">
        <f t="shared" si="822"/>
        <v>2.7556365292644043</v>
      </c>
      <c r="K2020" s="7">
        <f t="shared" si="822"/>
        <v>0.67182874060578457</v>
      </c>
      <c r="L2020" s="7">
        <f t="shared" si="822"/>
        <v>1.4803006148941016</v>
      </c>
      <c r="M2020" s="7">
        <f t="shared" si="822"/>
        <v>17.11455249373719</v>
      </c>
      <c r="N2020" s="7">
        <f t="shared" si="822"/>
        <v>0.64905488499202912</v>
      </c>
      <c r="O2020" s="7">
        <f t="shared" si="822"/>
        <v>11.295832384422683</v>
      </c>
      <c r="P2020" s="7">
        <f t="shared" si="822"/>
        <v>58.665452061033932</v>
      </c>
      <c r="Q2020" s="7">
        <f t="shared" si="822"/>
        <v>100</v>
      </c>
      <c r="R2020"/>
    </row>
    <row r="2021" spans="1:18" ht="14.25" x14ac:dyDescent="0.45">
      <c r="A2021" s="6">
        <v>805</v>
      </c>
      <c r="B2021" s="4"/>
      <c r="C2021" s="4" t="s">
        <v>11</v>
      </c>
      <c r="D2021" s="4" t="s">
        <v>7</v>
      </c>
      <c r="E2021" s="7">
        <f t="shared" ref="E2021:Q2021" si="823">E815/$Q815*100</f>
        <v>23.390383048084757</v>
      </c>
      <c r="F2021" s="7">
        <f t="shared" si="823"/>
        <v>7.6609616951915243</v>
      </c>
      <c r="G2021" s="7">
        <f t="shared" si="823"/>
        <v>14.343928280358597</v>
      </c>
      <c r="H2021" s="7">
        <f t="shared" si="823"/>
        <v>1.8337408312958436</v>
      </c>
      <c r="I2021" s="7">
        <f t="shared" si="823"/>
        <v>13.651181744091279</v>
      </c>
      <c r="J2021" s="7">
        <f t="shared" si="823"/>
        <v>20.171149144254279</v>
      </c>
      <c r="K2021" s="7">
        <f t="shared" si="823"/>
        <v>3.1784841075794623</v>
      </c>
      <c r="L2021" s="7">
        <f t="shared" si="823"/>
        <v>6.6014669926650367</v>
      </c>
      <c r="M2021" s="7">
        <f t="shared" si="823"/>
        <v>7.0089649551752249</v>
      </c>
      <c r="N2021" s="7">
        <f t="shared" si="823"/>
        <v>4.3194784026079871</v>
      </c>
      <c r="O2021" s="7">
        <f t="shared" si="823"/>
        <v>12.184189079054605</v>
      </c>
      <c r="P2021" s="7">
        <f t="shared" si="823"/>
        <v>34.02607986960065</v>
      </c>
      <c r="Q2021" s="7">
        <f t="shared" si="823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8</v>
      </c>
      <c r="E2022" s="7">
        <f t="shared" ref="E2022:Q2022" si="824">E816/$Q816*100</f>
        <v>39.635958395245169</v>
      </c>
      <c r="F2022" s="7">
        <f t="shared" si="824"/>
        <v>10.698365527488855</v>
      </c>
      <c r="G2022" s="7">
        <f t="shared" si="824"/>
        <v>10.289747399702822</v>
      </c>
      <c r="H2022" s="7">
        <f t="shared" si="824"/>
        <v>2.4888558692421991</v>
      </c>
      <c r="I2022" s="7">
        <f t="shared" si="824"/>
        <v>8.4323922734026748</v>
      </c>
      <c r="J2022" s="7">
        <f t="shared" si="824"/>
        <v>12.221396731054977</v>
      </c>
      <c r="K2022" s="7">
        <f t="shared" si="824"/>
        <v>2.8974739970282317</v>
      </c>
      <c r="L2022" s="7">
        <f t="shared" si="824"/>
        <v>5.9435364041604748</v>
      </c>
      <c r="M2022" s="7">
        <f t="shared" si="824"/>
        <v>10.698365527488855</v>
      </c>
      <c r="N2022" s="7">
        <f t="shared" si="824"/>
        <v>2.823179791976226</v>
      </c>
      <c r="O2022" s="7">
        <f t="shared" si="824"/>
        <v>17.830609212481427</v>
      </c>
      <c r="P2022" s="7">
        <f t="shared" si="824"/>
        <v>31.315007429420504</v>
      </c>
      <c r="Q2022" s="7">
        <f t="shared" si="824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25">E817/$Q817*100</f>
        <v>31.986793552146047</v>
      </c>
      <c r="F2023" s="7">
        <f t="shared" si="825"/>
        <v>9.2445134977665564</v>
      </c>
      <c r="G2023" s="7">
        <f t="shared" si="825"/>
        <v>12.293649252281996</v>
      </c>
      <c r="H2023" s="7">
        <f t="shared" si="825"/>
        <v>2.1751796465333073</v>
      </c>
      <c r="I2023" s="7">
        <f t="shared" si="825"/>
        <v>10.953583220042727</v>
      </c>
      <c r="J2023" s="7">
        <f t="shared" si="825"/>
        <v>16.041949893183141</v>
      </c>
      <c r="K2023" s="7">
        <f t="shared" si="825"/>
        <v>2.9908720139832976</v>
      </c>
      <c r="L2023" s="7">
        <f t="shared" si="825"/>
        <v>6.2536414837832597</v>
      </c>
      <c r="M2023" s="7">
        <f t="shared" si="825"/>
        <v>8.836667314041561</v>
      </c>
      <c r="N2023" s="7">
        <f t="shared" si="825"/>
        <v>3.6706156535249566</v>
      </c>
      <c r="O2023" s="7">
        <f t="shared" si="825"/>
        <v>15.109730044668868</v>
      </c>
      <c r="P2023" s="7">
        <f t="shared" si="825"/>
        <v>32.588852204311522</v>
      </c>
      <c r="Q2023" s="7">
        <f t="shared" si="825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7</v>
      </c>
      <c r="E2024" s="7">
        <f t="shared" ref="E2024:Q2024" si="826">E818/$Q818*100</f>
        <v>10.720036806993329</v>
      </c>
      <c r="F2024" s="7">
        <f t="shared" si="826"/>
        <v>8.9947089947089935</v>
      </c>
      <c r="G2024" s="7">
        <f t="shared" si="826"/>
        <v>5.6705774097078443</v>
      </c>
      <c r="H2024" s="7">
        <f t="shared" si="826"/>
        <v>0.5981136415919025</v>
      </c>
      <c r="I2024" s="7">
        <f t="shared" si="826"/>
        <v>5.5555555555555554</v>
      </c>
      <c r="J2024" s="7">
        <f t="shared" si="826"/>
        <v>7.6259489302967571</v>
      </c>
      <c r="K2024" s="7">
        <f t="shared" si="826"/>
        <v>1.3227513227513228</v>
      </c>
      <c r="L2024" s="7">
        <f t="shared" si="826"/>
        <v>2.7605244996549345</v>
      </c>
      <c r="M2024" s="7">
        <f t="shared" si="826"/>
        <v>10.018403496664366</v>
      </c>
      <c r="N2024" s="7">
        <f t="shared" si="826"/>
        <v>1.6793190706234185</v>
      </c>
      <c r="O2024" s="7">
        <f t="shared" si="826"/>
        <v>9.6848401196227289</v>
      </c>
      <c r="P2024" s="7">
        <f t="shared" si="826"/>
        <v>58.580630319760751</v>
      </c>
      <c r="Q2024" s="7">
        <f t="shared" si="826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8</v>
      </c>
      <c r="E2025" s="7">
        <f t="shared" ref="E2025:Q2025" si="827">E819/$Q819*100</f>
        <v>17.570215545395165</v>
      </c>
      <c r="F2025" s="7">
        <f t="shared" si="827"/>
        <v>10.124101894186806</v>
      </c>
      <c r="G2025" s="7">
        <f t="shared" si="827"/>
        <v>4.6592640975397348</v>
      </c>
      <c r="H2025" s="7">
        <f t="shared" si="827"/>
        <v>0.82734596124537341</v>
      </c>
      <c r="I2025" s="7">
        <f t="shared" si="827"/>
        <v>3.9843239712606136</v>
      </c>
      <c r="J2025" s="7">
        <f t="shared" si="827"/>
        <v>4.5177443936424995</v>
      </c>
      <c r="K2025" s="7">
        <f t="shared" si="827"/>
        <v>1.1539298933159157</v>
      </c>
      <c r="L2025" s="7">
        <f t="shared" si="827"/>
        <v>2.4058349662529936</v>
      </c>
      <c r="M2025" s="7">
        <f t="shared" si="827"/>
        <v>15.175266710211192</v>
      </c>
      <c r="N2025" s="7">
        <f t="shared" si="827"/>
        <v>1.088613106901807</v>
      </c>
      <c r="O2025" s="7">
        <f t="shared" si="827"/>
        <v>12.323100370128456</v>
      </c>
      <c r="P2025" s="7">
        <f t="shared" si="827"/>
        <v>54.136729806226867</v>
      </c>
      <c r="Q2025" s="7">
        <f t="shared" si="827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28">E820/$Q820*100</f>
        <v>14.2290059264229</v>
      </c>
      <c r="F2026" s="7">
        <f t="shared" si="828"/>
        <v>9.5493682209549373</v>
      </c>
      <c r="G2026" s="7">
        <f t="shared" si="828"/>
        <v>5.1380968355138101</v>
      </c>
      <c r="H2026" s="7">
        <f t="shared" si="828"/>
        <v>0.70446159007044618</v>
      </c>
      <c r="I2026" s="7">
        <f t="shared" si="828"/>
        <v>4.7411383204741133</v>
      </c>
      <c r="J2026" s="7">
        <f t="shared" si="828"/>
        <v>5.9935144805993517</v>
      </c>
      <c r="K2026" s="7">
        <f t="shared" si="828"/>
        <v>1.213239405121324</v>
      </c>
      <c r="L2026" s="7">
        <f t="shared" si="828"/>
        <v>2.5494800402549482</v>
      </c>
      <c r="M2026" s="7">
        <f t="shared" si="828"/>
        <v>12.68589958626859</v>
      </c>
      <c r="N2026" s="7">
        <f t="shared" si="828"/>
        <v>1.4033322151403331</v>
      </c>
      <c r="O2026" s="7">
        <f t="shared" si="828"/>
        <v>11.019792016101979</v>
      </c>
      <c r="P2026" s="7">
        <f t="shared" si="828"/>
        <v>56.284244660628424</v>
      </c>
      <c r="Q2026" s="7">
        <f t="shared" si="828"/>
        <v>100</v>
      </c>
      <c r="R2026"/>
    </row>
    <row r="2027" spans="1:18" ht="14.25" x14ac:dyDescent="0.45">
      <c r="A2027" s="6">
        <v>811</v>
      </c>
      <c r="B2027" s="4" t="s">
        <v>65</v>
      </c>
      <c r="C2027" s="4" t="s">
        <v>6</v>
      </c>
      <c r="D2027" s="4" t="s">
        <v>7</v>
      </c>
      <c r="E2027" s="7">
        <f t="shared" ref="E2027:Q2027" si="829">E821/$Q821*100</f>
        <v>0.26126714565643372</v>
      </c>
      <c r="F2027" s="7">
        <f t="shared" si="829"/>
        <v>8.9483997387328547</v>
      </c>
      <c r="G2027" s="7">
        <f t="shared" si="829"/>
        <v>0</v>
      </c>
      <c r="H2027" s="7">
        <f t="shared" si="829"/>
        <v>0</v>
      </c>
      <c r="I2027" s="7">
        <f t="shared" si="829"/>
        <v>0</v>
      </c>
      <c r="J2027" s="7">
        <f t="shared" si="829"/>
        <v>0.26126714565643372</v>
      </c>
      <c r="K2027" s="7">
        <f t="shared" si="829"/>
        <v>0</v>
      </c>
      <c r="L2027" s="7">
        <f t="shared" si="829"/>
        <v>0</v>
      </c>
      <c r="M2027" s="7">
        <f t="shared" si="829"/>
        <v>2.155453951665578</v>
      </c>
      <c r="N2027" s="7">
        <f t="shared" si="829"/>
        <v>0</v>
      </c>
      <c r="O2027" s="7">
        <f t="shared" si="829"/>
        <v>3.4617896799477466</v>
      </c>
      <c r="P2027" s="7">
        <f t="shared" si="829"/>
        <v>86.283474853037234</v>
      </c>
      <c r="Q2027" s="7">
        <f t="shared" si="829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8</v>
      </c>
      <c r="E2028" s="7">
        <f t="shared" ref="E2028:Q2028" si="830">E822/$Q822*100</f>
        <v>0</v>
      </c>
      <c r="F2028" s="7">
        <f t="shared" si="830"/>
        <v>7.1093226022803488</v>
      </c>
      <c r="G2028" s="7">
        <f t="shared" si="830"/>
        <v>0</v>
      </c>
      <c r="H2028" s="7">
        <f t="shared" si="830"/>
        <v>0</v>
      </c>
      <c r="I2028" s="7">
        <f t="shared" si="830"/>
        <v>0</v>
      </c>
      <c r="J2028" s="7">
        <f t="shared" si="830"/>
        <v>0.2012072434607646</v>
      </c>
      <c r="K2028" s="7">
        <f t="shared" si="830"/>
        <v>0</v>
      </c>
      <c r="L2028" s="7">
        <f t="shared" si="830"/>
        <v>0</v>
      </c>
      <c r="M2028" s="7">
        <f t="shared" si="830"/>
        <v>1.8108651911468814</v>
      </c>
      <c r="N2028" s="7">
        <f t="shared" si="830"/>
        <v>0</v>
      </c>
      <c r="O2028" s="7">
        <f t="shared" si="830"/>
        <v>3.286384976525822</v>
      </c>
      <c r="P2028" s="7">
        <f t="shared" si="830"/>
        <v>87.793427230046944</v>
      </c>
      <c r="Q2028" s="7">
        <f t="shared" si="830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31">E823/$Q823*100</f>
        <v>9.9108027750247768E-2</v>
      </c>
      <c r="F2029" s="7">
        <f t="shared" si="831"/>
        <v>8.292038321770729</v>
      </c>
      <c r="G2029" s="7">
        <f t="shared" si="831"/>
        <v>0</v>
      </c>
      <c r="H2029" s="7">
        <f t="shared" si="831"/>
        <v>0</v>
      </c>
      <c r="I2029" s="7">
        <f t="shared" si="831"/>
        <v>0.23125206475057813</v>
      </c>
      <c r="J2029" s="7">
        <f t="shared" si="831"/>
        <v>0.29732408325074333</v>
      </c>
      <c r="K2029" s="7">
        <f t="shared" si="831"/>
        <v>0</v>
      </c>
      <c r="L2029" s="7">
        <f t="shared" si="831"/>
        <v>0</v>
      </c>
      <c r="M2029" s="7">
        <f t="shared" si="831"/>
        <v>1.8500165180046251</v>
      </c>
      <c r="N2029" s="7">
        <f t="shared" si="831"/>
        <v>0</v>
      </c>
      <c r="O2029" s="7">
        <f t="shared" si="831"/>
        <v>3.1053848695077635</v>
      </c>
      <c r="P2029" s="7">
        <f t="shared" si="831"/>
        <v>86.950776346217367</v>
      </c>
      <c r="Q2029" s="7">
        <f t="shared" si="831"/>
        <v>100</v>
      </c>
      <c r="R2029"/>
    </row>
    <row r="2030" spans="1:18" ht="14.25" x14ac:dyDescent="0.45">
      <c r="A2030" s="6">
        <v>814</v>
      </c>
      <c r="B2030" s="4"/>
      <c r="C2030" s="4" t="s">
        <v>9</v>
      </c>
      <c r="D2030" s="4" t="s">
        <v>7</v>
      </c>
      <c r="E2030" s="7">
        <f t="shared" ref="E2030:Q2030" si="832">E824/$Q824*100</f>
        <v>0</v>
      </c>
      <c r="F2030" s="7">
        <f t="shared" si="832"/>
        <v>9.7744360902255636</v>
      </c>
      <c r="G2030" s="7">
        <f t="shared" si="832"/>
        <v>0</v>
      </c>
      <c r="H2030" s="7">
        <f t="shared" si="832"/>
        <v>0</v>
      </c>
      <c r="I2030" s="7">
        <f t="shared" si="832"/>
        <v>0.37593984962406013</v>
      </c>
      <c r="J2030" s="7">
        <f t="shared" si="832"/>
        <v>0</v>
      </c>
      <c r="K2030" s="7">
        <f t="shared" si="832"/>
        <v>0.50125313283208017</v>
      </c>
      <c r="L2030" s="7">
        <f t="shared" si="832"/>
        <v>0</v>
      </c>
      <c r="M2030" s="7">
        <f t="shared" si="832"/>
        <v>9.2731829573934839</v>
      </c>
      <c r="N2030" s="7">
        <f t="shared" si="832"/>
        <v>0</v>
      </c>
      <c r="O2030" s="7">
        <f t="shared" si="832"/>
        <v>4.8872180451127818</v>
      </c>
      <c r="P2030" s="7">
        <f t="shared" si="832"/>
        <v>78.94736842105263</v>
      </c>
      <c r="Q2030" s="7">
        <f t="shared" si="832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8</v>
      </c>
      <c r="E2031" s="7">
        <f t="shared" ref="E2031:Q2031" si="833">E825/$Q825*100</f>
        <v>0.37926675094816686</v>
      </c>
      <c r="F2031" s="7">
        <f t="shared" si="833"/>
        <v>9.9873577749683946</v>
      </c>
      <c r="G2031" s="7">
        <f t="shared" si="833"/>
        <v>0.75853350189633373</v>
      </c>
      <c r="H2031" s="7">
        <f t="shared" si="833"/>
        <v>0</v>
      </c>
      <c r="I2031" s="7">
        <f t="shared" si="833"/>
        <v>0.37926675094816686</v>
      </c>
      <c r="J2031" s="7">
        <f t="shared" si="833"/>
        <v>0.50568900126422256</v>
      </c>
      <c r="K2031" s="7">
        <f t="shared" si="833"/>
        <v>0</v>
      </c>
      <c r="L2031" s="7">
        <f t="shared" si="833"/>
        <v>0</v>
      </c>
      <c r="M2031" s="7">
        <f t="shared" si="833"/>
        <v>12.642225031605561</v>
      </c>
      <c r="N2031" s="7">
        <f t="shared" si="833"/>
        <v>0</v>
      </c>
      <c r="O2031" s="7">
        <f t="shared" si="833"/>
        <v>5.4361567635903922</v>
      </c>
      <c r="P2031" s="7">
        <f t="shared" si="833"/>
        <v>75.347661188369159</v>
      </c>
      <c r="Q2031" s="7">
        <f t="shared" si="833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34">E826/$Q826*100</f>
        <v>0.56461731493099121</v>
      </c>
      <c r="F2032" s="7">
        <f t="shared" si="834"/>
        <v>10.037641154328734</v>
      </c>
      <c r="G2032" s="7">
        <f t="shared" si="834"/>
        <v>0.37641154328732745</v>
      </c>
      <c r="H2032" s="7">
        <f t="shared" si="834"/>
        <v>0</v>
      </c>
      <c r="I2032" s="7">
        <f t="shared" si="834"/>
        <v>0.50188205771643657</v>
      </c>
      <c r="J2032" s="7">
        <f t="shared" si="834"/>
        <v>0.25094102885821828</v>
      </c>
      <c r="K2032" s="7">
        <f t="shared" si="834"/>
        <v>0.18820577164366373</v>
      </c>
      <c r="L2032" s="7">
        <f t="shared" si="834"/>
        <v>0</v>
      </c>
      <c r="M2032" s="7">
        <f t="shared" si="834"/>
        <v>10.853199498117942</v>
      </c>
      <c r="N2032" s="7">
        <f t="shared" si="834"/>
        <v>0</v>
      </c>
      <c r="O2032" s="7">
        <f t="shared" si="834"/>
        <v>5.395232120451694</v>
      </c>
      <c r="P2032" s="7">
        <f t="shared" si="834"/>
        <v>76.787954830614808</v>
      </c>
      <c r="Q2032" s="7">
        <f t="shared" si="834"/>
        <v>100</v>
      </c>
      <c r="R2032"/>
    </row>
    <row r="2033" spans="1:18" ht="14.25" x14ac:dyDescent="0.45">
      <c r="A2033" s="6">
        <v>817</v>
      </c>
      <c r="B2033" s="4"/>
      <c r="C2033" s="4" t="s">
        <v>10</v>
      </c>
      <c r="D2033" s="4" t="s">
        <v>7</v>
      </c>
      <c r="E2033" s="7">
        <f t="shared" ref="E2033:Q2033" si="835">E827/$Q827*100</f>
        <v>6.1665776828617194</v>
      </c>
      <c r="F2033" s="7">
        <f t="shared" si="835"/>
        <v>8.1687132941804581</v>
      </c>
      <c r="G2033" s="7">
        <f t="shared" si="835"/>
        <v>2.0288307528029899</v>
      </c>
      <c r="H2033" s="7">
        <f t="shared" si="835"/>
        <v>0</v>
      </c>
      <c r="I2033" s="7">
        <f t="shared" si="835"/>
        <v>4.1110517885744793</v>
      </c>
      <c r="J2033" s="7">
        <f t="shared" si="835"/>
        <v>3.3635878270154831</v>
      </c>
      <c r="K2033" s="7">
        <f t="shared" si="835"/>
        <v>0.64068339562199672</v>
      </c>
      <c r="L2033" s="7">
        <f t="shared" si="835"/>
        <v>1.5216230646022424</v>
      </c>
      <c r="M2033" s="7">
        <f t="shared" si="835"/>
        <v>9.0763481046449552</v>
      </c>
      <c r="N2033" s="7">
        <f t="shared" si="835"/>
        <v>0.80085424452749598</v>
      </c>
      <c r="O2033" s="7">
        <f t="shared" si="835"/>
        <v>7.0208222103577151</v>
      </c>
      <c r="P2033" s="7">
        <f t="shared" si="835"/>
        <v>69.140416444207148</v>
      </c>
      <c r="Q2033" s="7">
        <f t="shared" si="835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8</v>
      </c>
      <c r="E2034" s="7">
        <f t="shared" ref="E2034:Q2034" si="836">E828/$Q828*100</f>
        <v>9.6694009445687303</v>
      </c>
      <c r="F2034" s="7">
        <f t="shared" si="836"/>
        <v>12.403678846631868</v>
      </c>
      <c r="G2034" s="7">
        <f t="shared" si="836"/>
        <v>3.1817051951280138</v>
      </c>
      <c r="H2034" s="7">
        <f t="shared" si="836"/>
        <v>0</v>
      </c>
      <c r="I2034" s="7">
        <f t="shared" si="836"/>
        <v>3.4302759134973901</v>
      </c>
      <c r="J2034" s="7">
        <f t="shared" si="836"/>
        <v>1.8642803877703209</v>
      </c>
      <c r="K2034" s="7">
        <f t="shared" si="836"/>
        <v>0.59656972408650255</v>
      </c>
      <c r="L2034" s="7">
        <f t="shared" si="836"/>
        <v>1.7151379567486951</v>
      </c>
      <c r="M2034" s="7">
        <f t="shared" si="836"/>
        <v>14.541387024608502</v>
      </c>
      <c r="N2034" s="7">
        <f t="shared" si="836"/>
        <v>0.59656972408650255</v>
      </c>
      <c r="O2034" s="7">
        <f t="shared" si="836"/>
        <v>9.7688292319164809</v>
      </c>
      <c r="P2034" s="7">
        <f t="shared" si="836"/>
        <v>61.347253293562019</v>
      </c>
      <c r="Q2034" s="7">
        <f t="shared" si="836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37">E829/$Q829*100</f>
        <v>7.9665379665379659</v>
      </c>
      <c r="F2035" s="7">
        <f t="shared" si="837"/>
        <v>10.347490347490346</v>
      </c>
      <c r="G2035" s="7">
        <f t="shared" si="837"/>
        <v>2.5868725868725866</v>
      </c>
      <c r="H2035" s="7">
        <f t="shared" si="837"/>
        <v>0</v>
      </c>
      <c r="I2035" s="7">
        <f t="shared" si="837"/>
        <v>3.7580437580437582</v>
      </c>
      <c r="J2035" s="7">
        <f t="shared" si="837"/>
        <v>2.5868725868725866</v>
      </c>
      <c r="K2035" s="7">
        <f t="shared" si="837"/>
        <v>0.60489060489060487</v>
      </c>
      <c r="L2035" s="7">
        <f t="shared" si="837"/>
        <v>1.673101673101673</v>
      </c>
      <c r="M2035" s="7">
        <f t="shared" si="837"/>
        <v>11.879021879021879</v>
      </c>
      <c r="N2035" s="7">
        <f t="shared" si="837"/>
        <v>0.73359073359073357</v>
      </c>
      <c r="O2035" s="7">
        <f t="shared" si="837"/>
        <v>8.416988416988417</v>
      </c>
      <c r="P2035" s="7">
        <f t="shared" si="837"/>
        <v>65.096525096525099</v>
      </c>
      <c r="Q2035" s="7">
        <f t="shared" si="837"/>
        <v>100</v>
      </c>
      <c r="R2035"/>
    </row>
    <row r="2036" spans="1:18" ht="14.25" x14ac:dyDescent="0.45">
      <c r="A2036" s="6">
        <v>820</v>
      </c>
      <c r="B2036" s="4"/>
      <c r="C2036" s="4" t="s">
        <v>11</v>
      </c>
      <c r="D2036" s="4" t="s">
        <v>7</v>
      </c>
      <c r="E2036" s="7">
        <f t="shared" ref="E2036:Q2036" si="838">E830/$Q830*100</f>
        <v>21.395348837209301</v>
      </c>
      <c r="F2036" s="7">
        <f t="shared" si="838"/>
        <v>7.0348837209302326</v>
      </c>
      <c r="G2036" s="7">
        <f t="shared" si="838"/>
        <v>10.930232558139535</v>
      </c>
      <c r="H2036" s="7">
        <f t="shared" si="838"/>
        <v>1.4534883720930232</v>
      </c>
      <c r="I2036" s="7">
        <f t="shared" si="838"/>
        <v>13.953488372093023</v>
      </c>
      <c r="J2036" s="7">
        <f t="shared" si="838"/>
        <v>20.058139534883722</v>
      </c>
      <c r="K2036" s="7">
        <f t="shared" si="838"/>
        <v>2.9069767441860463</v>
      </c>
      <c r="L2036" s="7">
        <f t="shared" si="838"/>
        <v>6.279069767441861</v>
      </c>
      <c r="M2036" s="7">
        <f t="shared" si="838"/>
        <v>6.6279069767441854</v>
      </c>
      <c r="N2036" s="7">
        <f t="shared" si="838"/>
        <v>4.1860465116279073</v>
      </c>
      <c r="O2036" s="7">
        <f t="shared" si="838"/>
        <v>9.1279069767441872</v>
      </c>
      <c r="P2036" s="7">
        <f t="shared" si="838"/>
        <v>38.953488372093027</v>
      </c>
      <c r="Q2036" s="7">
        <f t="shared" si="838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8</v>
      </c>
      <c r="E2037" s="7">
        <f t="shared" ref="E2037:Q2037" si="839">E831/$Q831*100</f>
        <v>33.891454965357973</v>
      </c>
      <c r="F2037" s="7">
        <f t="shared" si="839"/>
        <v>14.030023094688222</v>
      </c>
      <c r="G2037" s="7">
        <f t="shared" si="839"/>
        <v>9.9884526558891444</v>
      </c>
      <c r="H2037" s="7">
        <f t="shared" si="839"/>
        <v>3.0023094688221708</v>
      </c>
      <c r="I2037" s="7">
        <f t="shared" si="839"/>
        <v>9.8152424942263288</v>
      </c>
      <c r="J2037" s="7">
        <f t="shared" si="839"/>
        <v>11.085450346420323</v>
      </c>
      <c r="K2037" s="7">
        <f t="shared" si="839"/>
        <v>3.0600461893764432</v>
      </c>
      <c r="L2037" s="7">
        <f t="shared" si="839"/>
        <v>6.8129330254041571</v>
      </c>
      <c r="M2037" s="7">
        <f t="shared" si="839"/>
        <v>8.7182448036951499</v>
      </c>
      <c r="N2037" s="7">
        <f t="shared" si="839"/>
        <v>3.9260969976905313</v>
      </c>
      <c r="O2037" s="7">
        <f t="shared" si="839"/>
        <v>11.489607390300231</v>
      </c>
      <c r="P2037" s="7">
        <f t="shared" si="839"/>
        <v>36.778290993071593</v>
      </c>
      <c r="Q2037" s="7">
        <f t="shared" si="839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40">E832/$Q832*100</f>
        <v>27.743990732696204</v>
      </c>
      <c r="F2038" s="7">
        <f t="shared" si="840"/>
        <v>10.541558065450333</v>
      </c>
      <c r="G2038" s="7">
        <f t="shared" si="840"/>
        <v>10.483637416739068</v>
      </c>
      <c r="H2038" s="7">
        <f t="shared" si="840"/>
        <v>2.2878656240949899</v>
      </c>
      <c r="I2038" s="7">
        <f t="shared" si="840"/>
        <v>11.786852012742543</v>
      </c>
      <c r="J2038" s="7">
        <f t="shared" si="840"/>
        <v>15.580654503330438</v>
      </c>
      <c r="K2038" s="7">
        <f t="shared" si="840"/>
        <v>3.0118737329858094</v>
      </c>
      <c r="L2038" s="7">
        <f t="shared" si="840"/>
        <v>6.3712713582392126</v>
      </c>
      <c r="M2038" s="7">
        <f t="shared" si="840"/>
        <v>7.7034462785983209</v>
      </c>
      <c r="N2038" s="7">
        <f t="shared" si="840"/>
        <v>3.8517231392991604</v>
      </c>
      <c r="O2038" s="7">
        <f t="shared" si="840"/>
        <v>10.425716768027801</v>
      </c>
      <c r="P2038" s="7">
        <f t="shared" si="840"/>
        <v>37.85114393281205</v>
      </c>
      <c r="Q2038" s="7">
        <f t="shared" si="840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7</v>
      </c>
      <c r="E2039" s="7">
        <f t="shared" ref="E2039:Q2039" si="841">E833/$Q833*100</f>
        <v>7.7071043857399335</v>
      </c>
      <c r="F2039" s="7">
        <f t="shared" si="841"/>
        <v>8.2585278276481162</v>
      </c>
      <c r="G2039" s="7">
        <f t="shared" si="841"/>
        <v>3.3598358553475252</v>
      </c>
      <c r="H2039" s="7">
        <f t="shared" si="841"/>
        <v>0.42318543216209287</v>
      </c>
      <c r="I2039" s="7">
        <f t="shared" si="841"/>
        <v>5.0654013849705057</v>
      </c>
      <c r="J2039" s="7">
        <f t="shared" si="841"/>
        <v>6.1041292639138236</v>
      </c>
      <c r="K2039" s="7">
        <f t="shared" si="841"/>
        <v>0.97460887407027441</v>
      </c>
      <c r="L2039" s="7">
        <f t="shared" si="841"/>
        <v>2.1159271608104642</v>
      </c>
      <c r="M2039" s="7">
        <f t="shared" si="841"/>
        <v>7.104385739933317</v>
      </c>
      <c r="N2039" s="7">
        <f t="shared" si="841"/>
        <v>1.3464991023339317</v>
      </c>
      <c r="O2039" s="7">
        <f t="shared" si="841"/>
        <v>6.540138497050525</v>
      </c>
      <c r="P2039" s="7">
        <f t="shared" si="841"/>
        <v>66.850474480636052</v>
      </c>
      <c r="Q2039" s="7">
        <f t="shared" si="841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8</v>
      </c>
      <c r="E2040" s="7">
        <f t="shared" ref="E2040:Q2040" si="842">E834/$Q834*100</f>
        <v>12.204822271936367</v>
      </c>
      <c r="F2040" s="7">
        <f t="shared" si="842"/>
        <v>11.53368133233905</v>
      </c>
      <c r="G2040" s="7">
        <f t="shared" si="842"/>
        <v>3.6912751677852351</v>
      </c>
      <c r="H2040" s="7">
        <f t="shared" si="842"/>
        <v>0.64628386776037783</v>
      </c>
      <c r="I2040" s="7">
        <f t="shared" si="842"/>
        <v>3.8901317424807362</v>
      </c>
      <c r="J2040" s="7">
        <f t="shared" si="842"/>
        <v>3.4054188416604521</v>
      </c>
      <c r="K2040" s="7">
        <f t="shared" si="842"/>
        <v>0.91971165796669152</v>
      </c>
      <c r="L2040" s="7">
        <f t="shared" si="842"/>
        <v>2.2868506089982601</v>
      </c>
      <c r="M2040" s="7">
        <f t="shared" si="842"/>
        <v>10.651255282127766</v>
      </c>
      <c r="N2040" s="7">
        <f t="shared" si="842"/>
        <v>1.1061396967437236</v>
      </c>
      <c r="O2040" s="7">
        <f t="shared" si="842"/>
        <v>8.5259756400695998</v>
      </c>
      <c r="P2040" s="7">
        <f t="shared" si="842"/>
        <v>62.192393736017891</v>
      </c>
      <c r="Q2040" s="7">
        <f t="shared" si="842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43">E835/$Q835*100</f>
        <v>9.9671758616336312</v>
      </c>
      <c r="F2041" s="7">
        <f t="shared" si="843"/>
        <v>9.9166771872238346</v>
      </c>
      <c r="G2041" s="7">
        <f t="shared" si="843"/>
        <v>3.5601565458906705</v>
      </c>
      <c r="H2041" s="7">
        <f t="shared" si="843"/>
        <v>0.51129907839919209</v>
      </c>
      <c r="I2041" s="7">
        <f t="shared" si="843"/>
        <v>4.5006943567731348</v>
      </c>
      <c r="J2041" s="7">
        <f t="shared" si="843"/>
        <v>4.6963767201110969</v>
      </c>
      <c r="K2041" s="7">
        <f t="shared" si="843"/>
        <v>0.96578714808736277</v>
      </c>
      <c r="L2041" s="7">
        <f t="shared" si="843"/>
        <v>2.2219416740310569</v>
      </c>
      <c r="M2041" s="7">
        <f t="shared" si="843"/>
        <v>8.9572023734376973</v>
      </c>
      <c r="N2041" s="7">
        <f t="shared" si="843"/>
        <v>1.1993435172326725</v>
      </c>
      <c r="O2041" s="7">
        <f t="shared" si="843"/>
        <v>7.5432394899633879</v>
      </c>
      <c r="P2041" s="7">
        <f t="shared" si="843"/>
        <v>64.499431889912898</v>
      </c>
      <c r="Q2041" s="7">
        <f t="shared" si="843"/>
        <v>100</v>
      </c>
      <c r="R2041"/>
    </row>
    <row r="2042" spans="1:18" ht="14.25" x14ac:dyDescent="0.45">
      <c r="A2042" s="6">
        <v>826</v>
      </c>
      <c r="B2042" s="4" t="s">
        <v>66</v>
      </c>
      <c r="C2042" s="4" t="s">
        <v>6</v>
      </c>
      <c r="D2042" s="4" t="s">
        <v>7</v>
      </c>
      <c r="E2042" s="7">
        <f t="shared" ref="E2042:Q2042" si="844">E836/$Q836*100</f>
        <v>0</v>
      </c>
      <c r="F2042" s="7">
        <f t="shared" si="844"/>
        <v>8.397683397683398</v>
      </c>
      <c r="G2042" s="7">
        <f t="shared" si="844"/>
        <v>0</v>
      </c>
      <c r="H2042" s="7">
        <f t="shared" si="844"/>
        <v>0</v>
      </c>
      <c r="I2042" s="7">
        <f t="shared" si="844"/>
        <v>0</v>
      </c>
      <c r="J2042" s="7">
        <f t="shared" si="844"/>
        <v>0</v>
      </c>
      <c r="K2042" s="7">
        <f t="shared" si="844"/>
        <v>0</v>
      </c>
      <c r="L2042" s="7">
        <f t="shared" si="844"/>
        <v>0</v>
      </c>
      <c r="M2042" s="7">
        <f t="shared" si="844"/>
        <v>2.7027027027027026</v>
      </c>
      <c r="N2042" s="7">
        <f t="shared" si="844"/>
        <v>0</v>
      </c>
      <c r="O2042" s="7">
        <f t="shared" si="844"/>
        <v>5.4054054054054053</v>
      </c>
      <c r="P2042" s="7">
        <f t="shared" si="844"/>
        <v>84.459459459459467</v>
      </c>
      <c r="Q2042" s="7">
        <f t="shared" si="844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8</v>
      </c>
      <c r="E2043" s="7">
        <f t="shared" ref="E2043:Q2043" si="845">E837/$Q837*100</f>
        <v>0.54644808743169404</v>
      </c>
      <c r="F2043" s="7">
        <f t="shared" si="845"/>
        <v>5.7923497267759565</v>
      </c>
      <c r="G2043" s="7">
        <f t="shared" si="845"/>
        <v>0.43715846994535518</v>
      </c>
      <c r="H2043" s="7">
        <f t="shared" si="845"/>
        <v>0</v>
      </c>
      <c r="I2043" s="7">
        <f t="shared" si="845"/>
        <v>0.76502732240437155</v>
      </c>
      <c r="J2043" s="7">
        <f t="shared" si="845"/>
        <v>0</v>
      </c>
      <c r="K2043" s="7">
        <f t="shared" si="845"/>
        <v>0</v>
      </c>
      <c r="L2043" s="7">
        <f t="shared" si="845"/>
        <v>0</v>
      </c>
      <c r="M2043" s="7">
        <f t="shared" si="845"/>
        <v>2.5136612021857925</v>
      </c>
      <c r="N2043" s="7">
        <f t="shared" si="845"/>
        <v>0</v>
      </c>
      <c r="O2043" s="7">
        <f t="shared" si="845"/>
        <v>2.622950819672131</v>
      </c>
      <c r="P2043" s="7">
        <f t="shared" si="845"/>
        <v>89.398907103825138</v>
      </c>
      <c r="Q2043" s="7">
        <f t="shared" si="845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46">E838/$Q838*100</f>
        <v>0.25667351129363447</v>
      </c>
      <c r="F2044" s="7">
        <f t="shared" si="846"/>
        <v>7.1868583162217652</v>
      </c>
      <c r="G2044" s="7">
        <f t="shared" si="846"/>
        <v>0.30800821355236141</v>
      </c>
      <c r="H2044" s="7">
        <f t="shared" si="846"/>
        <v>0</v>
      </c>
      <c r="I2044" s="7">
        <f t="shared" si="846"/>
        <v>0.20533880903490762</v>
      </c>
      <c r="J2044" s="7">
        <f t="shared" si="846"/>
        <v>0</v>
      </c>
      <c r="K2044" s="7">
        <f t="shared" si="846"/>
        <v>0</v>
      </c>
      <c r="L2044" s="7">
        <f t="shared" si="846"/>
        <v>0</v>
      </c>
      <c r="M2044" s="7">
        <f t="shared" si="846"/>
        <v>2.7720739219712529</v>
      </c>
      <c r="N2044" s="7">
        <f t="shared" si="846"/>
        <v>0.1540041067761807</v>
      </c>
      <c r="O2044" s="7">
        <f t="shared" si="846"/>
        <v>4.1067761806981515</v>
      </c>
      <c r="P2044" s="7">
        <f t="shared" si="846"/>
        <v>87.012320328542089</v>
      </c>
      <c r="Q2044" s="7">
        <f t="shared" si="846"/>
        <v>100</v>
      </c>
      <c r="R2044"/>
    </row>
    <row r="2045" spans="1:18" ht="14.25" x14ac:dyDescent="0.45">
      <c r="A2045" s="6">
        <v>829</v>
      </c>
      <c r="B2045" s="4"/>
      <c r="C2045" s="4" t="s">
        <v>9</v>
      </c>
      <c r="D2045" s="4" t="s">
        <v>7</v>
      </c>
      <c r="E2045" s="7">
        <f t="shared" ref="E2045:Q2045" si="847">E839/$Q839*100</f>
        <v>0.46224961479198773</v>
      </c>
      <c r="F2045" s="7">
        <f t="shared" si="847"/>
        <v>8.1664098613251142</v>
      </c>
      <c r="G2045" s="7">
        <f t="shared" si="847"/>
        <v>0</v>
      </c>
      <c r="H2045" s="7">
        <f t="shared" si="847"/>
        <v>0</v>
      </c>
      <c r="I2045" s="7">
        <f t="shared" si="847"/>
        <v>0</v>
      </c>
      <c r="J2045" s="7">
        <f t="shared" si="847"/>
        <v>0</v>
      </c>
      <c r="K2045" s="7">
        <f t="shared" si="847"/>
        <v>0.77041602465331283</v>
      </c>
      <c r="L2045" s="7">
        <f t="shared" si="847"/>
        <v>0</v>
      </c>
      <c r="M2045" s="7">
        <f t="shared" si="847"/>
        <v>8.7827426810477665</v>
      </c>
      <c r="N2045" s="7">
        <f t="shared" si="847"/>
        <v>0</v>
      </c>
      <c r="O2045" s="7">
        <f t="shared" si="847"/>
        <v>6.1633281972265026</v>
      </c>
      <c r="P2045" s="7">
        <f t="shared" si="847"/>
        <v>79.506933744221868</v>
      </c>
      <c r="Q2045" s="7">
        <f t="shared" si="847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8</v>
      </c>
      <c r="E2046" s="7">
        <f t="shared" ref="E2046:Q2046" si="848">E840/$Q840*100</f>
        <v>1.5929203539823009</v>
      </c>
      <c r="F2046" s="7">
        <f t="shared" si="848"/>
        <v>10.973451327433628</v>
      </c>
      <c r="G2046" s="7">
        <f t="shared" si="848"/>
        <v>1.0619469026548671</v>
      </c>
      <c r="H2046" s="7">
        <f t="shared" si="848"/>
        <v>0</v>
      </c>
      <c r="I2046" s="7">
        <f t="shared" si="848"/>
        <v>1.2389380530973451</v>
      </c>
      <c r="J2046" s="7">
        <f t="shared" si="848"/>
        <v>0</v>
      </c>
      <c r="K2046" s="7">
        <f t="shared" si="848"/>
        <v>0</v>
      </c>
      <c r="L2046" s="7">
        <f t="shared" si="848"/>
        <v>0</v>
      </c>
      <c r="M2046" s="7">
        <f t="shared" si="848"/>
        <v>17.168141592920357</v>
      </c>
      <c r="N2046" s="7">
        <f t="shared" si="848"/>
        <v>0</v>
      </c>
      <c r="O2046" s="7">
        <f t="shared" si="848"/>
        <v>8.6725663716814161</v>
      </c>
      <c r="P2046" s="7">
        <f t="shared" si="848"/>
        <v>69.026548672566364</v>
      </c>
      <c r="Q2046" s="7">
        <f t="shared" si="848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49">E841/$Q841*100</f>
        <v>0.74074074074074081</v>
      </c>
      <c r="F2047" s="7">
        <f t="shared" si="849"/>
        <v>9.6296296296296298</v>
      </c>
      <c r="G2047" s="7">
        <f t="shared" si="849"/>
        <v>0</v>
      </c>
      <c r="H2047" s="7">
        <f t="shared" si="849"/>
        <v>0</v>
      </c>
      <c r="I2047" s="7">
        <f t="shared" si="849"/>
        <v>0.49382716049382713</v>
      </c>
      <c r="J2047" s="7">
        <f t="shared" si="849"/>
        <v>0</v>
      </c>
      <c r="K2047" s="7">
        <f t="shared" si="849"/>
        <v>0.32921810699588477</v>
      </c>
      <c r="L2047" s="7">
        <f t="shared" si="849"/>
        <v>0.32921810699588477</v>
      </c>
      <c r="M2047" s="7">
        <f t="shared" si="849"/>
        <v>12.757201646090536</v>
      </c>
      <c r="N2047" s="7">
        <f t="shared" si="849"/>
        <v>0</v>
      </c>
      <c r="O2047" s="7">
        <f t="shared" si="849"/>
        <v>7.4897119341563787</v>
      </c>
      <c r="P2047" s="7">
        <f t="shared" si="849"/>
        <v>74.81481481481481</v>
      </c>
      <c r="Q2047" s="7">
        <f t="shared" si="849"/>
        <v>100</v>
      </c>
      <c r="R2047"/>
    </row>
    <row r="2048" spans="1:18" ht="14.25" x14ac:dyDescent="0.45">
      <c r="A2048" s="6">
        <v>832</v>
      </c>
      <c r="B2048" s="4"/>
      <c r="C2048" s="4" t="s">
        <v>10</v>
      </c>
      <c r="D2048" s="4" t="s">
        <v>7</v>
      </c>
      <c r="E2048" s="7">
        <f t="shared" ref="E2048:Q2048" si="850">E842/$Q842*100</f>
        <v>9.4055013309671693</v>
      </c>
      <c r="F2048" s="7">
        <f t="shared" si="850"/>
        <v>9.2280390417036386</v>
      </c>
      <c r="G2048" s="7">
        <f t="shared" si="850"/>
        <v>3.4309375924282759</v>
      </c>
      <c r="H2048" s="7">
        <f t="shared" si="850"/>
        <v>0</v>
      </c>
      <c r="I2048" s="7">
        <f t="shared" si="850"/>
        <v>5.4717539189588882</v>
      </c>
      <c r="J2048" s="7">
        <f t="shared" si="850"/>
        <v>3.9929015084294592</v>
      </c>
      <c r="K2048" s="7">
        <f t="shared" si="850"/>
        <v>0.73942620526471459</v>
      </c>
      <c r="L2048" s="7">
        <f t="shared" si="850"/>
        <v>2.0703933747412009</v>
      </c>
      <c r="M2048" s="7">
        <f t="shared" si="850"/>
        <v>12.097012718130729</v>
      </c>
      <c r="N2048" s="7">
        <f t="shared" si="850"/>
        <v>0.97604259094942325</v>
      </c>
      <c r="O2048" s="7">
        <f t="shared" si="850"/>
        <v>8.5773439810706904</v>
      </c>
      <c r="P2048" s="7">
        <f t="shared" si="850"/>
        <v>62.200532386867792</v>
      </c>
      <c r="Q2048" s="7">
        <f t="shared" si="850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8</v>
      </c>
      <c r="E2049" s="7">
        <f t="shared" ref="E2049:Q2049" si="851">E843/$Q843*100</f>
        <v>12.703962703962704</v>
      </c>
      <c r="F2049" s="7">
        <f t="shared" si="851"/>
        <v>13.840326340326339</v>
      </c>
      <c r="G2049" s="7">
        <f t="shared" si="851"/>
        <v>3.3799533799533799</v>
      </c>
      <c r="H2049" s="7">
        <f t="shared" si="851"/>
        <v>0.23310023310023309</v>
      </c>
      <c r="I2049" s="7">
        <f t="shared" si="851"/>
        <v>3.5256410256410255</v>
      </c>
      <c r="J2049" s="7">
        <f t="shared" si="851"/>
        <v>1.7482517482517483</v>
      </c>
      <c r="K2049" s="7">
        <f t="shared" si="851"/>
        <v>0.93240093240093236</v>
      </c>
      <c r="L2049" s="7">
        <f t="shared" si="851"/>
        <v>1.9813519813519813</v>
      </c>
      <c r="M2049" s="7">
        <f t="shared" si="851"/>
        <v>17.074592074592072</v>
      </c>
      <c r="N2049" s="7">
        <f t="shared" si="851"/>
        <v>0.67016317016317017</v>
      </c>
      <c r="O2049" s="7">
        <f t="shared" si="851"/>
        <v>11.45104895104895</v>
      </c>
      <c r="P2049" s="7">
        <f t="shared" si="851"/>
        <v>56.963869463869464</v>
      </c>
      <c r="Q2049" s="7">
        <f t="shared" si="851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52">E844/$Q844*100</f>
        <v>11.098062243100411</v>
      </c>
      <c r="F2050" s="7">
        <f t="shared" si="852"/>
        <v>11.509101585437463</v>
      </c>
      <c r="G2050" s="7">
        <f t="shared" si="852"/>
        <v>3.3323546682325311</v>
      </c>
      <c r="H2050" s="7">
        <f t="shared" si="852"/>
        <v>0.14679976512037579</v>
      </c>
      <c r="I2050" s="7">
        <f t="shared" si="852"/>
        <v>4.506752789195537</v>
      </c>
      <c r="J2050" s="7">
        <f t="shared" si="852"/>
        <v>2.8772753963593658</v>
      </c>
      <c r="K2050" s="7">
        <f t="shared" si="852"/>
        <v>0.77803875513799181</v>
      </c>
      <c r="L2050" s="7">
        <f t="shared" si="852"/>
        <v>2.0111567821491487</v>
      </c>
      <c r="M2050" s="7">
        <f t="shared" si="852"/>
        <v>14.679976512037582</v>
      </c>
      <c r="N2050" s="7">
        <f t="shared" si="852"/>
        <v>0.92483852025836755</v>
      </c>
      <c r="O2050" s="7">
        <f t="shared" si="852"/>
        <v>10.041103934233705</v>
      </c>
      <c r="P2050" s="7">
        <f t="shared" si="852"/>
        <v>59.64474456840869</v>
      </c>
      <c r="Q2050" s="7">
        <f t="shared" si="852"/>
        <v>100</v>
      </c>
      <c r="R2050"/>
    </row>
    <row r="2051" spans="1:18" ht="14.25" x14ac:dyDescent="0.45">
      <c r="A2051" s="6">
        <v>835</v>
      </c>
      <c r="B2051" s="4"/>
      <c r="C2051" s="4" t="s">
        <v>11</v>
      </c>
      <c r="D2051" s="4" t="s">
        <v>7</v>
      </c>
      <c r="E2051" s="7">
        <f t="shared" ref="E2051:Q2051" si="853">E845/$Q845*100</f>
        <v>28.059861036878676</v>
      </c>
      <c r="F2051" s="7">
        <f t="shared" si="853"/>
        <v>9.6205237840726898</v>
      </c>
      <c r="G2051" s="7">
        <f t="shared" si="853"/>
        <v>11.544628540887226</v>
      </c>
      <c r="H2051" s="7">
        <f t="shared" si="853"/>
        <v>2.030999465526456</v>
      </c>
      <c r="I2051" s="7">
        <f t="shared" si="853"/>
        <v>17.744521646178516</v>
      </c>
      <c r="J2051" s="7">
        <f t="shared" si="853"/>
        <v>20.63067878140032</v>
      </c>
      <c r="K2051" s="7">
        <f t="shared" si="853"/>
        <v>4.2757883484767509</v>
      </c>
      <c r="L2051" s="7">
        <f t="shared" si="853"/>
        <v>8.8722608230892579</v>
      </c>
      <c r="M2051" s="7">
        <f t="shared" si="853"/>
        <v>8.070550507749866</v>
      </c>
      <c r="N2051" s="7">
        <f t="shared" si="853"/>
        <v>4.917156600748263</v>
      </c>
      <c r="O2051" s="7">
        <f t="shared" si="853"/>
        <v>11.010154997327632</v>
      </c>
      <c r="P2051" s="7">
        <f t="shared" si="853"/>
        <v>33.671833244254415</v>
      </c>
      <c r="Q2051" s="7">
        <f t="shared" si="853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8</v>
      </c>
      <c r="E2052" s="7">
        <f t="shared" ref="E2052:Q2052" si="854">E846/$Q846*100</f>
        <v>40.244612696563777</v>
      </c>
      <c r="F2052" s="7">
        <f t="shared" si="854"/>
        <v>13.453698311007573</v>
      </c>
      <c r="G2052" s="7">
        <f t="shared" si="854"/>
        <v>11.007571345369831</v>
      </c>
      <c r="H2052" s="7">
        <f t="shared" si="854"/>
        <v>2.6208503203261504</v>
      </c>
      <c r="I2052" s="7">
        <f t="shared" si="854"/>
        <v>11.240535818287711</v>
      </c>
      <c r="J2052" s="7">
        <f t="shared" si="854"/>
        <v>12.580081537565521</v>
      </c>
      <c r="K2052" s="7">
        <f t="shared" si="854"/>
        <v>3.3197437390797906</v>
      </c>
      <c r="L2052" s="7">
        <f t="shared" si="854"/>
        <v>6.1735585323238213</v>
      </c>
      <c r="M2052" s="7">
        <f t="shared" si="854"/>
        <v>10.366919044845661</v>
      </c>
      <c r="N2052" s="7">
        <f t="shared" si="854"/>
        <v>3.4362259755387301</v>
      </c>
      <c r="O2052" s="7">
        <f t="shared" si="854"/>
        <v>13.686662783925453</v>
      </c>
      <c r="P2052" s="7">
        <f t="shared" si="854"/>
        <v>31.799650553290626</v>
      </c>
      <c r="Q2052" s="7">
        <f t="shared" si="854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55">E847/$Q847*100</f>
        <v>34.049079754601223</v>
      </c>
      <c r="F2053" s="7">
        <f t="shared" si="855"/>
        <v>11.349693251533742</v>
      </c>
      <c r="G2053" s="7">
        <f t="shared" si="855"/>
        <v>11.405465699944227</v>
      </c>
      <c r="H2053" s="7">
        <f t="shared" si="855"/>
        <v>2.3982152816508644</v>
      </c>
      <c r="I2053" s="7">
        <f t="shared" si="855"/>
        <v>14.500836586726157</v>
      </c>
      <c r="J2053" s="7">
        <f t="shared" si="855"/>
        <v>16.731734523145565</v>
      </c>
      <c r="K2053" s="7">
        <f t="shared" si="855"/>
        <v>3.7088678192972671</v>
      </c>
      <c r="L2053" s="7">
        <f t="shared" si="855"/>
        <v>7.5292805354155039</v>
      </c>
      <c r="M2053" s="7">
        <f t="shared" si="855"/>
        <v>9.0909090909090917</v>
      </c>
      <c r="N2053" s="7">
        <f t="shared" si="855"/>
        <v>4.1271611823759065</v>
      </c>
      <c r="O2053" s="7">
        <f t="shared" si="855"/>
        <v>12.353597322922475</v>
      </c>
      <c r="P2053" s="7">
        <f t="shared" si="855"/>
        <v>32.794199665365312</v>
      </c>
      <c r="Q2053" s="7">
        <f t="shared" si="855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7</v>
      </c>
      <c r="E2054" s="7">
        <f t="shared" ref="E2054:Q2054" si="856">E848/$Q848*100</f>
        <v>12.148319145866397</v>
      </c>
      <c r="F2054" s="7">
        <f t="shared" si="856"/>
        <v>9.1473091905929884</v>
      </c>
      <c r="G2054" s="7">
        <f t="shared" si="856"/>
        <v>4.8622132448420139</v>
      </c>
      <c r="H2054" s="7">
        <f t="shared" si="856"/>
        <v>0.63482902900014426</v>
      </c>
      <c r="I2054" s="7">
        <f t="shared" si="856"/>
        <v>7.3871014283653151</v>
      </c>
      <c r="J2054" s="7">
        <f t="shared" si="856"/>
        <v>7.5025248881835234</v>
      </c>
      <c r="K2054" s="7">
        <f t="shared" si="856"/>
        <v>1.5293608425912568</v>
      </c>
      <c r="L2054" s="7">
        <f t="shared" si="856"/>
        <v>3.3472803347280333</v>
      </c>
      <c r="M2054" s="7">
        <f t="shared" si="856"/>
        <v>9.3493002452748524</v>
      </c>
      <c r="N2054" s="7">
        <f t="shared" si="856"/>
        <v>1.8323474246140528</v>
      </c>
      <c r="O2054" s="7">
        <f t="shared" si="856"/>
        <v>8.5557639590246719</v>
      </c>
      <c r="P2054" s="7">
        <f t="shared" si="856"/>
        <v>59.515221468763521</v>
      </c>
      <c r="Q2054" s="7">
        <f t="shared" si="856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8</v>
      </c>
      <c r="E2055" s="7">
        <f t="shared" ref="E2055:Q2055" si="857">E849/$Q849*100</f>
        <v>17.285628019323671</v>
      </c>
      <c r="F2055" s="7">
        <f t="shared" si="857"/>
        <v>12.288647342995169</v>
      </c>
      <c r="G2055" s="7">
        <f t="shared" si="857"/>
        <v>4.6950483091787438</v>
      </c>
      <c r="H2055" s="7">
        <f t="shared" si="857"/>
        <v>0.76992753623188415</v>
      </c>
      <c r="I2055" s="7">
        <f t="shared" si="857"/>
        <v>4.9064009661835755</v>
      </c>
      <c r="J2055" s="7">
        <f t="shared" si="857"/>
        <v>4.1364734299516908</v>
      </c>
      <c r="K2055" s="7">
        <f t="shared" si="857"/>
        <v>1.3586956521739131</v>
      </c>
      <c r="L2055" s="7">
        <f t="shared" si="857"/>
        <v>2.6871980676328504</v>
      </c>
      <c r="M2055" s="7">
        <f t="shared" si="857"/>
        <v>13.345410628019325</v>
      </c>
      <c r="N2055" s="7">
        <f t="shared" si="857"/>
        <v>1.3285024154589371</v>
      </c>
      <c r="O2055" s="7">
        <f t="shared" si="857"/>
        <v>10.597826086956522</v>
      </c>
      <c r="P2055" s="7">
        <f t="shared" si="857"/>
        <v>56.038647342995176</v>
      </c>
      <c r="Q2055" s="7">
        <f t="shared" si="857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58">E850/$Q850*100</f>
        <v>14.69547264415278</v>
      </c>
      <c r="F2056" s="7">
        <f t="shared" si="858"/>
        <v>10.669517770240377</v>
      </c>
      <c r="G2056" s="7">
        <f t="shared" si="858"/>
        <v>4.7780563338740594</v>
      </c>
      <c r="H2056" s="7">
        <f t="shared" si="858"/>
        <v>0.69311311016074328</v>
      </c>
      <c r="I2056" s="7">
        <f t="shared" si="858"/>
        <v>6.2158973602713461</v>
      </c>
      <c r="J2056" s="7">
        <f t="shared" si="858"/>
        <v>5.906208523816546</v>
      </c>
      <c r="K2056" s="7">
        <f t="shared" si="858"/>
        <v>1.4230939389470578</v>
      </c>
      <c r="L2056" s="7">
        <f t="shared" si="858"/>
        <v>3.0157793835717444</v>
      </c>
      <c r="M2056" s="7">
        <f t="shared" si="858"/>
        <v>11.311016074325321</v>
      </c>
      <c r="N2056" s="7">
        <f t="shared" si="858"/>
        <v>1.5558177259991151</v>
      </c>
      <c r="O2056" s="7">
        <f t="shared" si="858"/>
        <v>9.5339920365727764</v>
      </c>
      <c r="P2056" s="7">
        <f t="shared" si="858"/>
        <v>57.823329892346266</v>
      </c>
      <c r="Q2056" s="7">
        <f t="shared" si="858"/>
        <v>100</v>
      </c>
      <c r="R2056"/>
    </row>
    <row r="2057" spans="1:18" ht="14.25" x14ac:dyDescent="0.45">
      <c r="A2057" s="6">
        <v>841</v>
      </c>
      <c r="B2057" s="4" t="s">
        <v>67</v>
      </c>
      <c r="C2057" s="4" t="s">
        <v>6</v>
      </c>
      <c r="D2057" s="4" t="s">
        <v>7</v>
      </c>
      <c r="E2057" s="7">
        <f t="shared" ref="E2057:Q2057" si="859">E851/$Q851*100</f>
        <v>7.1390326610744237E-2</v>
      </c>
      <c r="F2057" s="7">
        <f t="shared" si="859"/>
        <v>7.9421738354452973</v>
      </c>
      <c r="G2057" s="7">
        <f t="shared" si="859"/>
        <v>0.14278065322148847</v>
      </c>
      <c r="H2057" s="7">
        <f t="shared" si="859"/>
        <v>0</v>
      </c>
      <c r="I2057" s="7">
        <f t="shared" si="859"/>
        <v>0.10708548991611637</v>
      </c>
      <c r="J2057" s="7">
        <f t="shared" si="859"/>
        <v>0.12493307156880243</v>
      </c>
      <c r="K2057" s="7">
        <f t="shared" si="859"/>
        <v>0.12493307156880243</v>
      </c>
      <c r="L2057" s="7">
        <f t="shared" si="859"/>
        <v>0.16062823487417455</v>
      </c>
      <c r="M2057" s="7">
        <f t="shared" si="859"/>
        <v>2.4451186864179904</v>
      </c>
      <c r="N2057" s="7">
        <f t="shared" si="859"/>
        <v>5.3542744958058185E-2</v>
      </c>
      <c r="O2057" s="7">
        <f t="shared" si="859"/>
        <v>4.6582188113510625</v>
      </c>
      <c r="P2057" s="7">
        <f t="shared" si="859"/>
        <v>85.543458861324297</v>
      </c>
      <c r="Q2057" s="7">
        <f t="shared" si="859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8</v>
      </c>
      <c r="E2058" s="7">
        <f t="shared" ref="E2058:Q2058" si="860">E852/$Q852*100</f>
        <v>7.434944237918216E-2</v>
      </c>
      <c r="F2058" s="7">
        <f t="shared" si="860"/>
        <v>5.5762081784386615</v>
      </c>
      <c r="G2058" s="7">
        <f t="shared" si="860"/>
        <v>5.5762081784386616E-2</v>
      </c>
      <c r="H2058" s="7">
        <f t="shared" si="860"/>
        <v>0</v>
      </c>
      <c r="I2058" s="7">
        <f t="shared" si="860"/>
        <v>0.18587360594795538</v>
      </c>
      <c r="J2058" s="7">
        <f t="shared" si="860"/>
        <v>0.14869888475836432</v>
      </c>
      <c r="K2058" s="7">
        <f t="shared" si="860"/>
        <v>9.2936802973977689E-2</v>
      </c>
      <c r="L2058" s="7">
        <f t="shared" si="860"/>
        <v>9.2936802973977689E-2</v>
      </c>
      <c r="M2058" s="7">
        <f t="shared" si="860"/>
        <v>2.1189591078066914</v>
      </c>
      <c r="N2058" s="7">
        <f t="shared" si="860"/>
        <v>0</v>
      </c>
      <c r="O2058" s="7">
        <f t="shared" si="860"/>
        <v>3.6617100371747209</v>
      </c>
      <c r="P2058" s="7">
        <f t="shared" si="860"/>
        <v>89.126394052044617</v>
      </c>
      <c r="Q2058" s="7">
        <f t="shared" si="860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61">E853/$Q853*100</f>
        <v>8.1967213114754092E-2</v>
      </c>
      <c r="F2059" s="7">
        <f t="shared" si="861"/>
        <v>6.7668488160291442</v>
      </c>
      <c r="G2059" s="7">
        <f t="shared" si="861"/>
        <v>8.1967213114754092E-2</v>
      </c>
      <c r="H2059" s="7">
        <f t="shared" si="861"/>
        <v>0</v>
      </c>
      <c r="I2059" s="7">
        <f t="shared" si="861"/>
        <v>0.12750455373406194</v>
      </c>
      <c r="J2059" s="7">
        <f t="shared" si="861"/>
        <v>0.14571948998178508</v>
      </c>
      <c r="K2059" s="7">
        <f t="shared" si="861"/>
        <v>0.12750455373406194</v>
      </c>
      <c r="L2059" s="7">
        <f t="shared" si="861"/>
        <v>0.13661202185792351</v>
      </c>
      <c r="M2059" s="7">
        <f t="shared" si="861"/>
        <v>2.2677595628415301</v>
      </c>
      <c r="N2059" s="7">
        <f t="shared" si="861"/>
        <v>0</v>
      </c>
      <c r="O2059" s="7">
        <f t="shared" si="861"/>
        <v>4.2076502732240435</v>
      </c>
      <c r="P2059" s="7">
        <f t="shared" si="861"/>
        <v>87.358834244080143</v>
      </c>
      <c r="Q2059" s="7">
        <f t="shared" si="861"/>
        <v>100</v>
      </c>
      <c r="R2059"/>
    </row>
    <row r="2060" spans="1:18" ht="14.25" x14ac:dyDescent="0.45">
      <c r="A2060" s="6">
        <v>844</v>
      </c>
      <c r="B2060" s="4"/>
      <c r="C2060" s="4" t="s">
        <v>9</v>
      </c>
      <c r="D2060" s="4" t="s">
        <v>7</v>
      </c>
      <c r="E2060" s="7">
        <f t="shared" ref="E2060:Q2060" si="862">E854/$Q854*100</f>
        <v>0.53593179049939099</v>
      </c>
      <c r="F2060" s="7">
        <f t="shared" si="862"/>
        <v>9.0377588306942762</v>
      </c>
      <c r="G2060" s="7">
        <f t="shared" si="862"/>
        <v>0.41412911084043846</v>
      </c>
      <c r="H2060" s="7">
        <f t="shared" si="862"/>
        <v>0</v>
      </c>
      <c r="I2060" s="7">
        <f t="shared" si="862"/>
        <v>0.48721071863580995</v>
      </c>
      <c r="J2060" s="7">
        <f t="shared" si="862"/>
        <v>0.2679658952496955</v>
      </c>
      <c r="K2060" s="7">
        <f t="shared" si="862"/>
        <v>0.146163215590743</v>
      </c>
      <c r="L2060" s="7">
        <f t="shared" si="862"/>
        <v>7.3081607795371498E-2</v>
      </c>
      <c r="M2060" s="7">
        <f t="shared" si="862"/>
        <v>7.6735688185140063</v>
      </c>
      <c r="N2060" s="7">
        <f t="shared" si="862"/>
        <v>0</v>
      </c>
      <c r="O2060" s="7">
        <f t="shared" si="862"/>
        <v>4.8964677222898905</v>
      </c>
      <c r="P2060" s="7">
        <f t="shared" si="862"/>
        <v>79.488428745432401</v>
      </c>
      <c r="Q2060" s="7">
        <f t="shared" si="862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8</v>
      </c>
      <c r="E2061" s="7">
        <f t="shared" ref="E2061:Q2061" si="863">E855/$Q855*100</f>
        <v>0.57971014492753625</v>
      </c>
      <c r="F2061" s="7">
        <f t="shared" si="863"/>
        <v>8.4584980237154141</v>
      </c>
      <c r="G2061" s="7">
        <f t="shared" si="863"/>
        <v>0.15810276679841898</v>
      </c>
      <c r="H2061" s="7">
        <f t="shared" si="863"/>
        <v>0</v>
      </c>
      <c r="I2061" s="7">
        <f t="shared" si="863"/>
        <v>0.55335968379446643</v>
      </c>
      <c r="J2061" s="7">
        <f t="shared" si="863"/>
        <v>0.34255599472990778</v>
      </c>
      <c r="K2061" s="7">
        <f t="shared" si="863"/>
        <v>0.21080368906455862</v>
      </c>
      <c r="L2061" s="7">
        <f t="shared" si="863"/>
        <v>0.13175230566534915</v>
      </c>
      <c r="M2061" s="7">
        <f t="shared" si="863"/>
        <v>17.338603425559949</v>
      </c>
      <c r="N2061" s="7">
        <f t="shared" si="863"/>
        <v>0.15810276679841898</v>
      </c>
      <c r="O2061" s="7">
        <f t="shared" si="863"/>
        <v>6.6403162055335976</v>
      </c>
      <c r="P2061" s="7">
        <f t="shared" si="863"/>
        <v>71.752305665349141</v>
      </c>
      <c r="Q2061" s="7">
        <f t="shared" si="863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64">E856/$Q856*100</f>
        <v>0.53144375553587242</v>
      </c>
      <c r="F2062" s="7">
        <f t="shared" si="864"/>
        <v>8.8067822345944577</v>
      </c>
      <c r="G2062" s="7">
        <f t="shared" si="864"/>
        <v>0.29102872326964441</v>
      </c>
      <c r="H2062" s="7">
        <f t="shared" si="864"/>
        <v>0</v>
      </c>
      <c r="I2062" s="7">
        <f t="shared" si="864"/>
        <v>0.49348348728331015</v>
      </c>
      <c r="J2062" s="7">
        <f t="shared" si="864"/>
        <v>0.25306845501708214</v>
      </c>
      <c r="K2062" s="7">
        <f t="shared" si="864"/>
        <v>0.18980134126281159</v>
      </c>
      <c r="L2062" s="7">
        <f t="shared" si="864"/>
        <v>0.13918765025939517</v>
      </c>
      <c r="M2062" s="7">
        <f t="shared" si="864"/>
        <v>12.311780336581045</v>
      </c>
      <c r="N2062" s="7">
        <f t="shared" si="864"/>
        <v>6.3267113754270535E-2</v>
      </c>
      <c r="O2062" s="7">
        <f t="shared" si="864"/>
        <v>5.7952676198911801</v>
      </c>
      <c r="P2062" s="7">
        <f t="shared" si="864"/>
        <v>75.743388586612681</v>
      </c>
      <c r="Q2062" s="7">
        <f t="shared" si="864"/>
        <v>100</v>
      </c>
      <c r="R2062"/>
    </row>
    <row r="2063" spans="1:18" ht="14.25" x14ac:dyDescent="0.45">
      <c r="A2063" s="6">
        <v>847</v>
      </c>
      <c r="B2063" s="4"/>
      <c r="C2063" s="4" t="s">
        <v>10</v>
      </c>
      <c r="D2063" s="4" t="s">
        <v>7</v>
      </c>
      <c r="E2063" s="7">
        <f t="shared" ref="E2063:Q2063" si="865">E857/$Q857*100</f>
        <v>5.5506607929515415</v>
      </c>
      <c r="F2063" s="7">
        <f t="shared" si="865"/>
        <v>8.6885801423246356</v>
      </c>
      <c r="G2063" s="7">
        <f t="shared" si="865"/>
        <v>2.3991867163673333</v>
      </c>
      <c r="H2063" s="7">
        <f t="shared" si="865"/>
        <v>0.10166045408336156</v>
      </c>
      <c r="I2063" s="7">
        <f t="shared" si="865"/>
        <v>3.6868858014232466</v>
      </c>
      <c r="J2063" s="7">
        <f t="shared" si="865"/>
        <v>3.1379193493730937</v>
      </c>
      <c r="K2063" s="7">
        <f t="shared" si="865"/>
        <v>0.65062690613351404</v>
      </c>
      <c r="L2063" s="7">
        <f t="shared" si="865"/>
        <v>0.67095899695018635</v>
      </c>
      <c r="M2063" s="7">
        <f t="shared" si="865"/>
        <v>8.4242629617078961</v>
      </c>
      <c r="N2063" s="7">
        <f t="shared" si="865"/>
        <v>0.55574381565570996</v>
      </c>
      <c r="O2063" s="7">
        <f t="shared" si="865"/>
        <v>7.7329718739410369</v>
      </c>
      <c r="P2063" s="7">
        <f t="shared" si="865"/>
        <v>68.315825144018973</v>
      </c>
      <c r="Q2063" s="7">
        <f t="shared" si="865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8</v>
      </c>
      <c r="E2064" s="7">
        <f t="shared" ref="E2064:Q2064" si="866">E858/$Q858*100</f>
        <v>8.8667765242743055</v>
      </c>
      <c r="F2064" s="7">
        <f t="shared" si="866"/>
        <v>10.501964761059703</v>
      </c>
      <c r="G2064" s="7">
        <f t="shared" si="866"/>
        <v>3.0612244897959182</v>
      </c>
      <c r="H2064" s="7">
        <f t="shared" si="866"/>
        <v>3.8027633413613891E-2</v>
      </c>
      <c r="I2064" s="7">
        <f t="shared" si="866"/>
        <v>2.1992647990873366</v>
      </c>
      <c r="J2064" s="7">
        <f t="shared" si="866"/>
        <v>1.1218151857016099</v>
      </c>
      <c r="K2064" s="7">
        <f t="shared" si="866"/>
        <v>0.54506274559513246</v>
      </c>
      <c r="L2064" s="7">
        <f t="shared" si="866"/>
        <v>0.74153885156547095</v>
      </c>
      <c r="M2064" s="7">
        <f t="shared" si="866"/>
        <v>12.606160476613004</v>
      </c>
      <c r="N2064" s="7">
        <f t="shared" si="866"/>
        <v>0.39295221194067687</v>
      </c>
      <c r="O2064" s="7">
        <f t="shared" si="866"/>
        <v>10.387881860818862</v>
      </c>
      <c r="P2064" s="7">
        <f t="shared" si="866"/>
        <v>63.265306122448983</v>
      </c>
      <c r="Q2064" s="7">
        <f t="shared" si="866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67">E859/$Q859*100</f>
        <v>7.289995087604388</v>
      </c>
      <c r="F2065" s="7">
        <f t="shared" si="867"/>
        <v>9.6217455379073193</v>
      </c>
      <c r="G2065" s="7">
        <f t="shared" si="867"/>
        <v>2.7411167512690358</v>
      </c>
      <c r="H2065" s="7">
        <f t="shared" si="867"/>
        <v>5.2398886523661377E-2</v>
      </c>
      <c r="I2065" s="7">
        <f t="shared" si="867"/>
        <v>2.9179629932863929</v>
      </c>
      <c r="J2065" s="7">
        <f t="shared" si="867"/>
        <v>2.0959554609464548</v>
      </c>
      <c r="K2065" s="7">
        <f t="shared" si="867"/>
        <v>0.60913705583756339</v>
      </c>
      <c r="L2065" s="7">
        <f t="shared" si="867"/>
        <v>0.70411003766169966</v>
      </c>
      <c r="M2065" s="7">
        <f t="shared" si="867"/>
        <v>10.574750286556412</v>
      </c>
      <c r="N2065" s="7">
        <f t="shared" si="867"/>
        <v>0.46504011789749472</v>
      </c>
      <c r="O2065" s="7">
        <f t="shared" si="867"/>
        <v>9.0944817422629782</v>
      </c>
      <c r="P2065" s="7">
        <f t="shared" si="867"/>
        <v>65.701653839855894</v>
      </c>
      <c r="Q2065" s="7">
        <f t="shared" si="867"/>
        <v>100</v>
      </c>
      <c r="R2065"/>
    </row>
    <row r="2066" spans="1:18" ht="14.25" x14ac:dyDescent="0.45">
      <c r="A2066" s="6">
        <v>850</v>
      </c>
      <c r="B2066" s="4"/>
      <c r="C2066" s="4" t="s">
        <v>11</v>
      </c>
      <c r="D2066" s="4" t="s">
        <v>7</v>
      </c>
      <c r="E2066" s="7">
        <f t="shared" ref="E2066:Q2066" si="868">E860/$Q860*100</f>
        <v>22.452431289640593</v>
      </c>
      <c r="F2066" s="7">
        <f t="shared" si="868"/>
        <v>7.5052854122621566</v>
      </c>
      <c r="G2066" s="7">
        <f t="shared" si="868"/>
        <v>12.219873150105707</v>
      </c>
      <c r="H2066" s="7">
        <f t="shared" si="868"/>
        <v>3.2346723044397465</v>
      </c>
      <c r="I2066" s="7">
        <f t="shared" si="868"/>
        <v>13.107822410147993</v>
      </c>
      <c r="J2066" s="7">
        <f t="shared" si="868"/>
        <v>19.767441860465116</v>
      </c>
      <c r="K2066" s="7">
        <f t="shared" si="868"/>
        <v>2.9809725158562368</v>
      </c>
      <c r="L2066" s="7">
        <f t="shared" si="868"/>
        <v>4.6511627906976747</v>
      </c>
      <c r="M2066" s="7">
        <f t="shared" si="868"/>
        <v>6.7864693446088795</v>
      </c>
      <c r="N2066" s="7">
        <f t="shared" si="868"/>
        <v>4.4186046511627906</v>
      </c>
      <c r="O2066" s="7">
        <f t="shared" si="868"/>
        <v>12.00845665961945</v>
      </c>
      <c r="P2066" s="7">
        <f t="shared" si="868"/>
        <v>36.532769556025372</v>
      </c>
      <c r="Q2066" s="7">
        <f t="shared" si="868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8</v>
      </c>
      <c r="E2067" s="7">
        <f t="shared" ref="E2067:Q2067" si="869">E861/$Q861*100</f>
        <v>35.14104092173222</v>
      </c>
      <c r="F2067" s="7">
        <f t="shared" si="869"/>
        <v>9.6742153357171237</v>
      </c>
      <c r="G2067" s="7">
        <f t="shared" si="869"/>
        <v>10.011918951132301</v>
      </c>
      <c r="H2067" s="7">
        <f t="shared" si="869"/>
        <v>4.251092570520461</v>
      </c>
      <c r="I2067" s="7">
        <f t="shared" si="869"/>
        <v>8.422725466825586</v>
      </c>
      <c r="J2067" s="7">
        <f t="shared" si="869"/>
        <v>10.508541914978149</v>
      </c>
      <c r="K2067" s="7">
        <f t="shared" si="869"/>
        <v>2.4831148192292414</v>
      </c>
      <c r="L2067" s="7">
        <f t="shared" si="869"/>
        <v>5.1847437425506557</v>
      </c>
      <c r="M2067" s="7">
        <f t="shared" si="869"/>
        <v>9.0385379419944378</v>
      </c>
      <c r="N2067" s="7">
        <f t="shared" si="869"/>
        <v>2.6817640047675804</v>
      </c>
      <c r="O2067" s="7">
        <f t="shared" si="869"/>
        <v>14.858959078267779</v>
      </c>
      <c r="P2067" s="7">
        <f t="shared" si="869"/>
        <v>35.061581247516891</v>
      </c>
      <c r="Q2067" s="7">
        <f t="shared" si="869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70">E862/$Q862*100</f>
        <v>29.035231462515366</v>
      </c>
      <c r="F2068" s="7">
        <f t="shared" si="870"/>
        <v>8.6542400655469081</v>
      </c>
      <c r="G2068" s="7">
        <f t="shared" si="870"/>
        <v>11.132732486685784</v>
      </c>
      <c r="H2068" s="7">
        <f t="shared" si="870"/>
        <v>3.7996722654649733</v>
      </c>
      <c r="I2068" s="7">
        <f t="shared" si="870"/>
        <v>10.692339205243753</v>
      </c>
      <c r="J2068" s="7">
        <f t="shared" si="870"/>
        <v>15.034821794346579</v>
      </c>
      <c r="K2068" s="7">
        <f t="shared" si="870"/>
        <v>2.6935682097501026</v>
      </c>
      <c r="L2068" s="7">
        <f t="shared" si="870"/>
        <v>4.895534616960262</v>
      </c>
      <c r="M2068" s="7">
        <f t="shared" si="870"/>
        <v>7.9782875870544858</v>
      </c>
      <c r="N2068" s="7">
        <f t="shared" si="870"/>
        <v>3.4616960262187626</v>
      </c>
      <c r="O2068" s="7">
        <f t="shared" si="870"/>
        <v>13.467841048750511</v>
      </c>
      <c r="P2068" s="7">
        <f t="shared" si="870"/>
        <v>35.723064317902498</v>
      </c>
      <c r="Q2068" s="7">
        <f t="shared" si="870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7</v>
      </c>
      <c r="E2069" s="7">
        <f t="shared" ref="E2069:Q2069" si="871">E863/$Q863*100</f>
        <v>6.5527163115708706</v>
      </c>
      <c r="F2069" s="7">
        <f t="shared" si="871"/>
        <v>8.4024114544084405</v>
      </c>
      <c r="G2069" s="7">
        <f t="shared" si="871"/>
        <v>3.2677947523463722</v>
      </c>
      <c r="H2069" s="7">
        <f t="shared" si="871"/>
        <v>0.5651846269781462</v>
      </c>
      <c r="I2069" s="7">
        <f t="shared" si="871"/>
        <v>4.0864561211207784</v>
      </c>
      <c r="J2069" s="7">
        <f t="shared" si="871"/>
        <v>4.8605877920120575</v>
      </c>
      <c r="K2069" s="7">
        <f t="shared" si="871"/>
        <v>0.88374323491128315</v>
      </c>
      <c r="L2069" s="7">
        <f t="shared" si="871"/>
        <v>1.1269438925806672</v>
      </c>
      <c r="M2069" s="7">
        <f t="shared" si="871"/>
        <v>6.902103171884634</v>
      </c>
      <c r="N2069" s="7">
        <f t="shared" si="871"/>
        <v>1.0002055216825374</v>
      </c>
      <c r="O2069" s="7">
        <f t="shared" si="871"/>
        <v>7.4433102692334039</v>
      </c>
      <c r="P2069" s="7">
        <f t="shared" si="871"/>
        <v>68.031102281290686</v>
      </c>
      <c r="Q2069" s="7">
        <f t="shared" si="871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8</v>
      </c>
      <c r="E2070" s="7">
        <f t="shared" ref="E2070:Q2070" si="872">E864/$Q864*100</f>
        <v>10.673913768381741</v>
      </c>
      <c r="F2070" s="7">
        <f t="shared" si="872"/>
        <v>9.2300510187068578</v>
      </c>
      <c r="G2070" s="7">
        <f t="shared" si="872"/>
        <v>3.3445596718796891</v>
      </c>
      <c r="H2070" s="7">
        <f t="shared" si="872"/>
        <v>0.74027143285871477</v>
      </c>
      <c r="I2070" s="7">
        <f t="shared" si="872"/>
        <v>2.6676448030944679</v>
      </c>
      <c r="J2070" s="7">
        <f t="shared" si="872"/>
        <v>2.4142185468004933</v>
      </c>
      <c r="K2070" s="7">
        <f t="shared" si="872"/>
        <v>0.74694054486645101</v>
      </c>
      <c r="L2070" s="7">
        <f t="shared" si="872"/>
        <v>1.2804695054853446</v>
      </c>
      <c r="M2070" s="7">
        <f t="shared" si="872"/>
        <v>10.723932108439762</v>
      </c>
      <c r="N2070" s="7">
        <f t="shared" si="872"/>
        <v>0.65357297675814463</v>
      </c>
      <c r="O2070" s="7">
        <f t="shared" si="872"/>
        <v>9.4568008269698876</v>
      </c>
      <c r="P2070" s="7">
        <f t="shared" si="872"/>
        <v>64.240221414518658</v>
      </c>
      <c r="Q2070" s="7">
        <f t="shared" si="872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73">E865/$Q865*100</f>
        <v>8.6398891498673507</v>
      </c>
      <c r="F2071" s="7">
        <f t="shared" si="873"/>
        <v>8.8206965308639891</v>
      </c>
      <c r="G2071" s="7">
        <f t="shared" si="873"/>
        <v>3.3136754592000544</v>
      </c>
      <c r="H2071" s="7">
        <f t="shared" si="873"/>
        <v>0.66408692272596703</v>
      </c>
      <c r="I2071" s="7">
        <f t="shared" si="873"/>
        <v>3.3745078490680811</v>
      </c>
      <c r="J2071" s="7">
        <f t="shared" si="873"/>
        <v>3.6178374085401912</v>
      </c>
      <c r="K2071" s="7">
        <f t="shared" si="873"/>
        <v>0.80940874296625487</v>
      </c>
      <c r="L2071" s="7">
        <f t="shared" si="873"/>
        <v>1.2098886429307694</v>
      </c>
      <c r="M2071" s="7">
        <f t="shared" si="873"/>
        <v>8.8325250511161055</v>
      </c>
      <c r="N2071" s="7">
        <f t="shared" si="873"/>
        <v>0.82461684043326178</v>
      </c>
      <c r="O2071" s="7">
        <f t="shared" si="873"/>
        <v>8.4726000777302755</v>
      </c>
      <c r="P2071" s="7">
        <f t="shared" si="873"/>
        <v>66.114669054901228</v>
      </c>
      <c r="Q2071" s="7">
        <f t="shared" si="873"/>
        <v>100</v>
      </c>
      <c r="R2071"/>
    </row>
    <row r="2072" spans="1:18" ht="14.25" x14ac:dyDescent="0.45">
      <c r="A2072" s="6">
        <v>856</v>
      </c>
      <c r="B2072" s="4" t="s">
        <v>68</v>
      </c>
      <c r="C2072" s="4" t="s">
        <v>6</v>
      </c>
      <c r="D2072" s="4" t="s">
        <v>7</v>
      </c>
      <c r="E2072" s="7">
        <f t="shared" ref="E2072:Q2072" si="874">E866/$Q866*100</f>
        <v>0</v>
      </c>
      <c r="F2072" s="7">
        <f t="shared" si="874"/>
        <v>8.5852478839177753</v>
      </c>
      <c r="G2072" s="7">
        <f t="shared" si="874"/>
        <v>0</v>
      </c>
      <c r="H2072" s="7">
        <f t="shared" si="874"/>
        <v>0</v>
      </c>
      <c r="I2072" s="7">
        <f t="shared" si="874"/>
        <v>0.48367593712212814</v>
      </c>
      <c r="J2072" s="7">
        <f t="shared" si="874"/>
        <v>0.48367593712212814</v>
      </c>
      <c r="K2072" s="7">
        <f t="shared" si="874"/>
        <v>0</v>
      </c>
      <c r="L2072" s="7">
        <f t="shared" si="874"/>
        <v>0</v>
      </c>
      <c r="M2072" s="7">
        <f t="shared" si="874"/>
        <v>3.3857315598548974</v>
      </c>
      <c r="N2072" s="7">
        <f t="shared" si="874"/>
        <v>0</v>
      </c>
      <c r="O2072" s="7">
        <f t="shared" si="874"/>
        <v>6.1668681983071343</v>
      </c>
      <c r="P2072" s="7">
        <f t="shared" si="874"/>
        <v>83.796856106408697</v>
      </c>
      <c r="Q2072" s="7">
        <f t="shared" si="874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8</v>
      </c>
      <c r="E2073" s="7">
        <f t="shared" ref="E2073:Q2073" si="875">E867/$Q867*100</f>
        <v>0</v>
      </c>
      <c r="F2073" s="7">
        <f t="shared" si="875"/>
        <v>8.1009296148738379</v>
      </c>
      <c r="G2073" s="7">
        <f t="shared" si="875"/>
        <v>0</v>
      </c>
      <c r="H2073" s="7">
        <f t="shared" si="875"/>
        <v>0</v>
      </c>
      <c r="I2073" s="7">
        <f t="shared" si="875"/>
        <v>0.39840637450199201</v>
      </c>
      <c r="J2073" s="7">
        <f t="shared" si="875"/>
        <v>0.39840637450199201</v>
      </c>
      <c r="K2073" s="7">
        <f t="shared" si="875"/>
        <v>0</v>
      </c>
      <c r="L2073" s="7">
        <f t="shared" si="875"/>
        <v>0</v>
      </c>
      <c r="M2073" s="7">
        <f t="shared" si="875"/>
        <v>3.0544488711819389</v>
      </c>
      <c r="N2073" s="7">
        <f t="shared" si="875"/>
        <v>0</v>
      </c>
      <c r="O2073" s="7">
        <f t="shared" si="875"/>
        <v>3.5856573705179287</v>
      </c>
      <c r="P2073" s="7">
        <f t="shared" si="875"/>
        <v>87.118193891102251</v>
      </c>
      <c r="Q2073" s="7">
        <f t="shared" si="875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76">E868/$Q868*100</f>
        <v>0</v>
      </c>
      <c r="F2074" s="7">
        <f t="shared" si="876"/>
        <v>8.0328905755850712</v>
      </c>
      <c r="G2074" s="7">
        <f t="shared" si="876"/>
        <v>0.18975332068311196</v>
      </c>
      <c r="H2074" s="7">
        <f t="shared" si="876"/>
        <v>0</v>
      </c>
      <c r="I2074" s="7">
        <f t="shared" si="876"/>
        <v>0.44275774826059461</v>
      </c>
      <c r="J2074" s="7">
        <f t="shared" si="876"/>
        <v>0.25300442757748259</v>
      </c>
      <c r="K2074" s="7">
        <f t="shared" si="876"/>
        <v>0</v>
      </c>
      <c r="L2074" s="7">
        <f t="shared" si="876"/>
        <v>0</v>
      </c>
      <c r="M2074" s="7">
        <f t="shared" si="876"/>
        <v>3.6053130929791273</v>
      </c>
      <c r="N2074" s="7">
        <f t="shared" si="876"/>
        <v>0</v>
      </c>
      <c r="O2074" s="7">
        <f t="shared" si="876"/>
        <v>4.9968374446552808</v>
      </c>
      <c r="P2074" s="7">
        <f t="shared" si="876"/>
        <v>85.515496521189121</v>
      </c>
      <c r="Q2074" s="7">
        <f t="shared" si="876"/>
        <v>100</v>
      </c>
      <c r="R2074"/>
    </row>
    <row r="2075" spans="1:18" ht="14.25" x14ac:dyDescent="0.45">
      <c r="A2075" s="6">
        <v>859</v>
      </c>
      <c r="B2075" s="4"/>
      <c r="C2075" s="4" t="s">
        <v>9</v>
      </c>
      <c r="D2075" s="4" t="s">
        <v>7</v>
      </c>
      <c r="E2075" s="7">
        <f t="shared" ref="E2075:Q2075" si="877">E869/$Q869*100</f>
        <v>0</v>
      </c>
      <c r="F2075" s="7">
        <f t="shared" si="877"/>
        <v>11.787819253438114</v>
      </c>
      <c r="G2075" s="7">
        <f t="shared" si="877"/>
        <v>0</v>
      </c>
      <c r="H2075" s="7">
        <f t="shared" si="877"/>
        <v>0</v>
      </c>
      <c r="I2075" s="7">
        <f t="shared" si="877"/>
        <v>0.78585461689587421</v>
      </c>
      <c r="J2075" s="7">
        <f t="shared" si="877"/>
        <v>0</v>
      </c>
      <c r="K2075" s="7">
        <f t="shared" si="877"/>
        <v>0.98231827111984282</v>
      </c>
      <c r="L2075" s="7">
        <f t="shared" si="877"/>
        <v>0</v>
      </c>
      <c r="M2075" s="7">
        <f t="shared" si="877"/>
        <v>12.770137524557956</v>
      </c>
      <c r="N2075" s="7">
        <f t="shared" si="877"/>
        <v>0</v>
      </c>
      <c r="O2075" s="7">
        <f t="shared" si="877"/>
        <v>5.3045186640471513</v>
      </c>
      <c r="P2075" s="7">
        <f t="shared" si="877"/>
        <v>73.084479371316306</v>
      </c>
      <c r="Q2075" s="7">
        <f t="shared" si="877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8</v>
      </c>
      <c r="E2076" s="7">
        <f t="shared" ref="E2076:Q2076" si="878">E870/$Q870*100</f>
        <v>1.1928429423459244</v>
      </c>
      <c r="F2076" s="7">
        <f t="shared" si="878"/>
        <v>11.72962226640159</v>
      </c>
      <c r="G2076" s="7">
        <f t="shared" si="878"/>
        <v>0</v>
      </c>
      <c r="H2076" s="7">
        <f t="shared" si="878"/>
        <v>0</v>
      </c>
      <c r="I2076" s="7">
        <f t="shared" si="878"/>
        <v>0</v>
      </c>
      <c r="J2076" s="7">
        <f t="shared" si="878"/>
        <v>0</v>
      </c>
      <c r="K2076" s="7">
        <f t="shared" si="878"/>
        <v>0.79522862823061624</v>
      </c>
      <c r="L2076" s="7">
        <f t="shared" si="878"/>
        <v>0</v>
      </c>
      <c r="M2076" s="7">
        <f t="shared" si="878"/>
        <v>17.296222664015904</v>
      </c>
      <c r="N2076" s="7">
        <f t="shared" si="878"/>
        <v>0</v>
      </c>
      <c r="O2076" s="7">
        <f t="shared" si="878"/>
        <v>6.7594433399602387</v>
      </c>
      <c r="P2076" s="7">
        <f t="shared" si="878"/>
        <v>69.781312127236589</v>
      </c>
      <c r="Q2076" s="7">
        <f t="shared" si="878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79">E871/$Q871*100</f>
        <v>0.59701492537313439</v>
      </c>
      <c r="F2077" s="7">
        <f t="shared" si="879"/>
        <v>11.741293532338307</v>
      </c>
      <c r="G2077" s="7">
        <f t="shared" si="879"/>
        <v>0</v>
      </c>
      <c r="H2077" s="7">
        <f t="shared" si="879"/>
        <v>0</v>
      </c>
      <c r="I2077" s="7">
        <f t="shared" si="879"/>
        <v>0.59701492537313439</v>
      </c>
      <c r="J2077" s="7">
        <f t="shared" si="879"/>
        <v>0</v>
      </c>
      <c r="K2077" s="7">
        <f t="shared" si="879"/>
        <v>0.39800995024875618</v>
      </c>
      <c r="L2077" s="7">
        <f t="shared" si="879"/>
        <v>0</v>
      </c>
      <c r="M2077" s="7">
        <f t="shared" si="879"/>
        <v>14.726368159203981</v>
      </c>
      <c r="N2077" s="7">
        <f t="shared" si="879"/>
        <v>0</v>
      </c>
      <c r="O2077" s="7">
        <f t="shared" si="879"/>
        <v>5.9701492537313428</v>
      </c>
      <c r="P2077" s="7">
        <f t="shared" si="879"/>
        <v>71.343283582089555</v>
      </c>
      <c r="Q2077" s="7">
        <f t="shared" si="879"/>
        <v>100</v>
      </c>
      <c r="R2077"/>
    </row>
    <row r="2078" spans="1:18" ht="14.25" x14ac:dyDescent="0.45">
      <c r="A2078" s="6">
        <v>862</v>
      </c>
      <c r="B2078" s="4"/>
      <c r="C2078" s="4" t="s">
        <v>10</v>
      </c>
      <c r="D2078" s="4" t="s">
        <v>7</v>
      </c>
      <c r="E2078" s="7">
        <f t="shared" ref="E2078:Q2078" si="880">E872/$Q872*100</f>
        <v>11.332551778038297</v>
      </c>
      <c r="F2078" s="7">
        <f t="shared" si="880"/>
        <v>9.7694411879640484</v>
      </c>
      <c r="G2078" s="7">
        <f t="shared" si="880"/>
        <v>2.6963657678780772</v>
      </c>
      <c r="H2078" s="7">
        <f t="shared" si="880"/>
        <v>0.11723329425556857</v>
      </c>
      <c r="I2078" s="7">
        <f t="shared" si="880"/>
        <v>5.9007424775302848</v>
      </c>
      <c r="J2078" s="7">
        <f t="shared" si="880"/>
        <v>4.5720984759671746</v>
      </c>
      <c r="K2078" s="7">
        <f t="shared" si="880"/>
        <v>0.85971082454083625</v>
      </c>
      <c r="L2078" s="7">
        <f t="shared" si="880"/>
        <v>2.4618991793669402</v>
      </c>
      <c r="M2078" s="7">
        <f t="shared" si="880"/>
        <v>13.481828839390387</v>
      </c>
      <c r="N2078" s="7">
        <f t="shared" si="880"/>
        <v>1.1723329425556859</v>
      </c>
      <c r="O2078" s="7">
        <f t="shared" si="880"/>
        <v>9.2614302461899189</v>
      </c>
      <c r="P2078" s="7">
        <f t="shared" si="880"/>
        <v>61.508401719421649</v>
      </c>
      <c r="Q2078" s="7">
        <f t="shared" si="880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8</v>
      </c>
      <c r="E2079" s="7">
        <f t="shared" ref="E2079:Q2079" si="881">E873/$Q873*100</f>
        <v>14.954337899543379</v>
      </c>
      <c r="F2079" s="7">
        <f t="shared" si="881"/>
        <v>13.356164383561644</v>
      </c>
      <c r="G2079" s="7">
        <f t="shared" si="881"/>
        <v>3.5388127853881275</v>
      </c>
      <c r="H2079" s="7">
        <f t="shared" si="881"/>
        <v>0.19025875190258751</v>
      </c>
      <c r="I2079" s="7">
        <f t="shared" si="881"/>
        <v>5.5936073059360725</v>
      </c>
      <c r="J2079" s="7">
        <f t="shared" si="881"/>
        <v>2.3211567732115674</v>
      </c>
      <c r="K2079" s="7">
        <f t="shared" si="881"/>
        <v>0.64687975646879758</v>
      </c>
      <c r="L2079" s="7">
        <f t="shared" si="881"/>
        <v>2.5875190258751903</v>
      </c>
      <c r="M2079" s="7">
        <f t="shared" si="881"/>
        <v>19.292237442922374</v>
      </c>
      <c r="N2079" s="7">
        <f t="shared" si="881"/>
        <v>0.64687975646879758</v>
      </c>
      <c r="O2079" s="7">
        <f t="shared" si="881"/>
        <v>12.861491628614916</v>
      </c>
      <c r="P2079" s="7">
        <f t="shared" si="881"/>
        <v>54.984779299847794</v>
      </c>
      <c r="Q2079" s="7">
        <f t="shared" si="881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82">E874/$Q874*100</f>
        <v>13.097072419106318</v>
      </c>
      <c r="F2080" s="7">
        <f t="shared" si="882"/>
        <v>11.517719568567026</v>
      </c>
      <c r="G2080" s="7">
        <f t="shared" si="882"/>
        <v>3.1779661016949152</v>
      </c>
      <c r="H2080" s="7">
        <f t="shared" si="882"/>
        <v>9.6302003081664103E-2</v>
      </c>
      <c r="I2080" s="7">
        <f t="shared" si="882"/>
        <v>5.758859784283513</v>
      </c>
      <c r="J2080" s="7">
        <f t="shared" si="882"/>
        <v>3.4861325115562405</v>
      </c>
      <c r="K2080" s="7">
        <f t="shared" si="882"/>
        <v>0.67411402157164868</v>
      </c>
      <c r="L2080" s="7">
        <f t="shared" si="882"/>
        <v>2.5231124807395995</v>
      </c>
      <c r="M2080" s="7">
        <f t="shared" si="882"/>
        <v>16.409861325115564</v>
      </c>
      <c r="N2080" s="7">
        <f t="shared" si="882"/>
        <v>0.78967642526964565</v>
      </c>
      <c r="O2080" s="7">
        <f t="shared" si="882"/>
        <v>11.016949152542372</v>
      </c>
      <c r="P2080" s="7">
        <f t="shared" si="882"/>
        <v>58.108628659476111</v>
      </c>
      <c r="Q2080" s="7">
        <f t="shared" si="882"/>
        <v>100</v>
      </c>
      <c r="R2080"/>
    </row>
    <row r="2081" spans="1:18" ht="14.25" x14ac:dyDescent="0.45">
      <c r="A2081" s="6">
        <v>865</v>
      </c>
      <c r="B2081" s="4"/>
      <c r="C2081" s="4" t="s">
        <v>11</v>
      </c>
      <c r="D2081" s="4" t="s">
        <v>7</v>
      </c>
      <c r="E2081" s="7">
        <f t="shared" ref="E2081:Q2081" si="883">E875/$Q875*100</f>
        <v>29.112081513828237</v>
      </c>
      <c r="F2081" s="7">
        <f t="shared" si="883"/>
        <v>8.9519650655021827</v>
      </c>
      <c r="G2081" s="7">
        <f t="shared" si="883"/>
        <v>14.701601164483261</v>
      </c>
      <c r="H2081" s="7">
        <f t="shared" si="883"/>
        <v>1.2372634643377001</v>
      </c>
      <c r="I2081" s="7">
        <f t="shared" si="883"/>
        <v>18.049490538573508</v>
      </c>
      <c r="J2081" s="7">
        <f t="shared" si="883"/>
        <v>21.615720524017469</v>
      </c>
      <c r="K2081" s="7">
        <f t="shared" si="883"/>
        <v>2.8384279475982535</v>
      </c>
      <c r="L2081" s="7">
        <f t="shared" si="883"/>
        <v>8.0058224163027667</v>
      </c>
      <c r="M2081" s="7">
        <f t="shared" si="883"/>
        <v>7.2780203784570592</v>
      </c>
      <c r="N2081" s="7">
        <f t="shared" si="883"/>
        <v>4.2212518195050945</v>
      </c>
      <c r="O2081" s="7">
        <f t="shared" si="883"/>
        <v>10.844250363901018</v>
      </c>
      <c r="P2081" s="7">
        <f t="shared" si="883"/>
        <v>31.586608442503639</v>
      </c>
      <c r="Q2081" s="7">
        <f t="shared" si="883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8</v>
      </c>
      <c r="E2082" s="7">
        <f t="shared" ref="E2082:Q2082" si="884">E876/$Q876*100</f>
        <v>41.919548341566696</v>
      </c>
      <c r="F2082" s="7">
        <f t="shared" si="884"/>
        <v>12.985179957657023</v>
      </c>
      <c r="G2082" s="7">
        <f t="shared" si="884"/>
        <v>10.021171489061398</v>
      </c>
      <c r="H2082" s="7">
        <f t="shared" si="884"/>
        <v>1.9760056457304165</v>
      </c>
      <c r="I2082" s="7">
        <f t="shared" si="884"/>
        <v>14.537755822159493</v>
      </c>
      <c r="J2082" s="7">
        <f t="shared" si="884"/>
        <v>12.632321806633733</v>
      </c>
      <c r="K2082" s="7">
        <f t="shared" si="884"/>
        <v>3.1051517290049402</v>
      </c>
      <c r="L2082" s="7">
        <f t="shared" si="884"/>
        <v>8.8214537755822171</v>
      </c>
      <c r="M2082" s="7">
        <f t="shared" si="884"/>
        <v>9.1743119266055047</v>
      </c>
      <c r="N2082" s="7">
        <f t="shared" si="884"/>
        <v>3.7402964008468595</v>
      </c>
      <c r="O2082" s="7">
        <f t="shared" si="884"/>
        <v>13.549752999294284</v>
      </c>
      <c r="P2082" s="7">
        <f t="shared" si="884"/>
        <v>29.922371206774876</v>
      </c>
      <c r="Q2082" s="7">
        <f t="shared" si="884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85">E877/$Q877*100</f>
        <v>35.384615384615387</v>
      </c>
      <c r="F2083" s="7">
        <f t="shared" si="885"/>
        <v>10.840787119856888</v>
      </c>
      <c r="G2083" s="7">
        <f t="shared" si="885"/>
        <v>12.343470483005367</v>
      </c>
      <c r="H2083" s="7">
        <f t="shared" si="885"/>
        <v>1.7173524150268336</v>
      </c>
      <c r="I2083" s="7">
        <f t="shared" si="885"/>
        <v>16.028622540250449</v>
      </c>
      <c r="J2083" s="7">
        <f t="shared" si="885"/>
        <v>17.066189624329159</v>
      </c>
      <c r="K2083" s="7">
        <f t="shared" si="885"/>
        <v>2.7191413237924866</v>
      </c>
      <c r="L2083" s="7">
        <f t="shared" si="885"/>
        <v>8.6940966010733458</v>
      </c>
      <c r="M2083" s="7">
        <f t="shared" si="885"/>
        <v>8.4078711985688734</v>
      </c>
      <c r="N2083" s="7">
        <f t="shared" si="885"/>
        <v>3.7209302325581395</v>
      </c>
      <c r="O2083" s="7">
        <f t="shared" si="885"/>
        <v>12.057245080500895</v>
      </c>
      <c r="P2083" s="7">
        <f t="shared" si="885"/>
        <v>30.626118067978531</v>
      </c>
      <c r="Q2083" s="7">
        <f t="shared" si="885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7</v>
      </c>
      <c r="E2084" s="7">
        <f t="shared" ref="E2084:Q2084" si="886">E878/$Q878*100</f>
        <v>12.922201138519924</v>
      </c>
      <c r="F2084" s="7">
        <f t="shared" si="886"/>
        <v>9.4686907020872866</v>
      </c>
      <c r="G2084" s="7">
        <f t="shared" si="886"/>
        <v>5.1802656546489567</v>
      </c>
      <c r="H2084" s="7">
        <f t="shared" si="886"/>
        <v>0.32258064516129031</v>
      </c>
      <c r="I2084" s="7">
        <f t="shared" si="886"/>
        <v>7.7798861480075905</v>
      </c>
      <c r="J2084" s="7">
        <f t="shared" si="886"/>
        <v>7.9127134724857688</v>
      </c>
      <c r="K2084" s="7">
        <f t="shared" si="886"/>
        <v>1.1954459203036054</v>
      </c>
      <c r="L2084" s="7">
        <f t="shared" si="886"/>
        <v>3.3017077798861481</v>
      </c>
      <c r="M2084" s="7">
        <f t="shared" si="886"/>
        <v>10.208728652751423</v>
      </c>
      <c r="N2084" s="7">
        <f t="shared" si="886"/>
        <v>1.7077798861480076</v>
      </c>
      <c r="O2084" s="7">
        <f t="shared" si="886"/>
        <v>8.8425047438330164</v>
      </c>
      <c r="P2084" s="7">
        <f t="shared" si="886"/>
        <v>58.254269449715366</v>
      </c>
      <c r="Q2084" s="7">
        <f t="shared" si="886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8</v>
      </c>
      <c r="E2085" s="7">
        <f t="shared" ref="E2085:Q2085" si="887">E879/$Q879*100</f>
        <v>18.770043388039991</v>
      </c>
      <c r="F2085" s="7">
        <f t="shared" si="887"/>
        <v>12.129786832673082</v>
      </c>
      <c r="G2085" s="7">
        <f t="shared" si="887"/>
        <v>4.4708545557441992</v>
      </c>
      <c r="H2085" s="7">
        <f t="shared" si="887"/>
        <v>0.75457460856442182</v>
      </c>
      <c r="I2085" s="7">
        <f t="shared" si="887"/>
        <v>6.6779852857951338</v>
      </c>
      <c r="J2085" s="7">
        <f t="shared" si="887"/>
        <v>4.5463120166006412</v>
      </c>
      <c r="K2085" s="7">
        <f t="shared" si="887"/>
        <v>1.1318619128466327</v>
      </c>
      <c r="L2085" s="7">
        <f t="shared" si="887"/>
        <v>3.7162799471797769</v>
      </c>
      <c r="M2085" s="7">
        <f t="shared" si="887"/>
        <v>14.091680814940577</v>
      </c>
      <c r="N2085" s="7">
        <f t="shared" si="887"/>
        <v>1.2261837389171855</v>
      </c>
      <c r="O2085" s="7">
        <f t="shared" si="887"/>
        <v>11.05451801546878</v>
      </c>
      <c r="P2085" s="7">
        <f t="shared" si="887"/>
        <v>54.159592529711375</v>
      </c>
      <c r="Q2085" s="7">
        <f t="shared" si="887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88">E880/$Q880*100</f>
        <v>15.875118259224219</v>
      </c>
      <c r="F2086" s="7">
        <f t="shared" si="888"/>
        <v>10.823084200567644</v>
      </c>
      <c r="G2086" s="7">
        <f t="shared" si="888"/>
        <v>4.8817407757805107</v>
      </c>
      <c r="H2086" s="7">
        <f t="shared" si="888"/>
        <v>0.52034058656575222</v>
      </c>
      <c r="I2086" s="7">
        <f t="shared" si="888"/>
        <v>7.2374645222327336</v>
      </c>
      <c r="J2086" s="7">
        <f t="shared" si="888"/>
        <v>6.2724692526017032</v>
      </c>
      <c r="K2086" s="7">
        <f t="shared" si="888"/>
        <v>1.1542100283822139</v>
      </c>
      <c r="L2086" s="7">
        <f t="shared" si="888"/>
        <v>3.5383159886471143</v>
      </c>
      <c r="M2086" s="7">
        <f t="shared" si="888"/>
        <v>12.147587511825922</v>
      </c>
      <c r="N2086" s="7">
        <f t="shared" si="888"/>
        <v>1.4569536423841061</v>
      </c>
      <c r="O2086" s="7">
        <f t="shared" si="888"/>
        <v>9.9148533585619667</v>
      </c>
      <c r="P2086" s="7">
        <f t="shared" si="888"/>
        <v>56.225165562913901</v>
      </c>
      <c r="Q2086" s="7">
        <f t="shared" si="888"/>
        <v>100</v>
      </c>
      <c r="R2086"/>
    </row>
    <row r="2087" spans="1:18" ht="14.25" x14ac:dyDescent="0.45">
      <c r="A2087" s="6">
        <v>871</v>
      </c>
      <c r="B2087" s="4" t="s">
        <v>69</v>
      </c>
      <c r="C2087" s="4" t="s">
        <v>6</v>
      </c>
      <c r="D2087" s="4" t="s">
        <v>7</v>
      </c>
      <c r="E2087" s="7">
        <f t="shared" ref="E2087:Q2087" si="889">E881/$Q881*100</f>
        <v>0</v>
      </c>
      <c r="F2087" s="7">
        <f t="shared" si="889"/>
        <v>5.2411282984531393</v>
      </c>
      <c r="G2087" s="7">
        <f t="shared" si="889"/>
        <v>0.14558689717925388</v>
      </c>
      <c r="H2087" s="7">
        <f t="shared" si="889"/>
        <v>0</v>
      </c>
      <c r="I2087" s="7">
        <f t="shared" si="889"/>
        <v>5.4595086442220199E-2</v>
      </c>
      <c r="J2087" s="7">
        <f t="shared" si="889"/>
        <v>0.18198362147406735</v>
      </c>
      <c r="K2087" s="7">
        <f t="shared" si="889"/>
        <v>5.4595086442220199E-2</v>
      </c>
      <c r="L2087" s="7">
        <f t="shared" si="889"/>
        <v>0.12738853503184713</v>
      </c>
      <c r="M2087" s="7">
        <f t="shared" si="889"/>
        <v>1.5286624203821657</v>
      </c>
      <c r="N2087" s="7">
        <f t="shared" si="889"/>
        <v>0.1091901728844404</v>
      </c>
      <c r="O2087" s="7">
        <f t="shared" si="889"/>
        <v>3.7306642402183803</v>
      </c>
      <c r="P2087" s="7">
        <f t="shared" si="889"/>
        <v>89.608735213830755</v>
      </c>
      <c r="Q2087" s="7">
        <f t="shared" si="889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8</v>
      </c>
      <c r="E2088" s="7">
        <f t="shared" ref="E2088:Q2088" si="890">E882/$Q882*100</f>
        <v>0</v>
      </c>
      <c r="F2088" s="7">
        <f t="shared" si="890"/>
        <v>3.6435718331130831</v>
      </c>
      <c r="G2088" s="7">
        <f t="shared" si="890"/>
        <v>0.15102888427411743</v>
      </c>
      <c r="H2088" s="7">
        <f t="shared" si="890"/>
        <v>0</v>
      </c>
      <c r="I2088" s="7">
        <f t="shared" si="890"/>
        <v>7.5514442137058713E-2</v>
      </c>
      <c r="J2088" s="7">
        <f t="shared" si="890"/>
        <v>9.4393052671323391E-2</v>
      </c>
      <c r="K2088" s="7">
        <f t="shared" si="890"/>
        <v>0.22654332641117614</v>
      </c>
      <c r="L2088" s="7">
        <f t="shared" si="890"/>
        <v>0.13215027373985275</v>
      </c>
      <c r="M2088" s="7">
        <f t="shared" si="890"/>
        <v>1.3592599584670568</v>
      </c>
      <c r="N2088" s="7">
        <f t="shared" si="890"/>
        <v>0</v>
      </c>
      <c r="O2088" s="7">
        <f t="shared" si="890"/>
        <v>2.8317915801397016</v>
      </c>
      <c r="P2088" s="7">
        <f t="shared" si="890"/>
        <v>92.391919954691332</v>
      </c>
      <c r="Q2088" s="7">
        <f t="shared" si="890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91">E883/$Q883*100</f>
        <v>0</v>
      </c>
      <c r="F2089" s="7">
        <f t="shared" si="891"/>
        <v>4.4654437650546601</v>
      </c>
      <c r="G2089" s="7">
        <f t="shared" si="891"/>
        <v>0.14823049842505095</v>
      </c>
      <c r="H2089" s="7">
        <f t="shared" si="891"/>
        <v>0</v>
      </c>
      <c r="I2089" s="7">
        <f t="shared" si="891"/>
        <v>0.10190846766722254</v>
      </c>
      <c r="J2089" s="7">
        <f t="shared" si="891"/>
        <v>0.1204372799703539</v>
      </c>
      <c r="K2089" s="7">
        <f t="shared" si="891"/>
        <v>0.15749490457661663</v>
      </c>
      <c r="L2089" s="7">
        <f t="shared" si="891"/>
        <v>0.10190846766722254</v>
      </c>
      <c r="M2089" s="7">
        <f t="shared" si="891"/>
        <v>1.4545117657958124</v>
      </c>
      <c r="N2089" s="7">
        <f t="shared" si="891"/>
        <v>7.4115249212525477E-2</v>
      </c>
      <c r="O2089" s="7">
        <f t="shared" si="891"/>
        <v>3.270335371502687</v>
      </c>
      <c r="P2089" s="7">
        <f t="shared" si="891"/>
        <v>90.948675189920323</v>
      </c>
      <c r="Q2089" s="7">
        <f t="shared" si="891"/>
        <v>100</v>
      </c>
      <c r="R2089"/>
    </row>
    <row r="2090" spans="1:18" ht="14.25" x14ac:dyDescent="0.45">
      <c r="A2090" s="6">
        <v>874</v>
      </c>
      <c r="B2090" s="4"/>
      <c r="C2090" s="4" t="s">
        <v>9</v>
      </c>
      <c r="D2090" s="4" t="s">
        <v>7</v>
      </c>
      <c r="E2090" s="7">
        <f t="shared" ref="E2090:Q2090" si="892">E884/$Q884*100</f>
        <v>0.35514967021816335</v>
      </c>
      <c r="F2090" s="7">
        <f t="shared" si="892"/>
        <v>8.3713850837138502</v>
      </c>
      <c r="G2090" s="7">
        <f t="shared" si="892"/>
        <v>0.12683916793505834</v>
      </c>
      <c r="H2090" s="7">
        <f t="shared" si="892"/>
        <v>0</v>
      </c>
      <c r="I2090" s="7">
        <f t="shared" si="892"/>
        <v>0.48198883815322169</v>
      </c>
      <c r="J2090" s="7">
        <f t="shared" si="892"/>
        <v>7.6103500761035003E-2</v>
      </c>
      <c r="K2090" s="7">
        <f t="shared" si="892"/>
        <v>0.27904616945712835</v>
      </c>
      <c r="L2090" s="7">
        <f t="shared" si="892"/>
        <v>0</v>
      </c>
      <c r="M2090" s="7">
        <f t="shared" si="892"/>
        <v>9.3353627600202937</v>
      </c>
      <c r="N2090" s="7">
        <f t="shared" si="892"/>
        <v>0</v>
      </c>
      <c r="O2090" s="7">
        <f t="shared" si="892"/>
        <v>4.8452562151192282</v>
      </c>
      <c r="P2090" s="7">
        <f t="shared" si="892"/>
        <v>79.756468797564679</v>
      </c>
      <c r="Q2090" s="7">
        <f t="shared" si="892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8</v>
      </c>
      <c r="E2091" s="7">
        <f t="shared" ref="E2091:Q2091" si="893">E885/$Q885*100</f>
        <v>0.48042277203939471</v>
      </c>
      <c r="F2091" s="7">
        <f t="shared" si="893"/>
        <v>8.7917367283209238</v>
      </c>
      <c r="G2091" s="7">
        <f t="shared" si="893"/>
        <v>0.24021138601969735</v>
      </c>
      <c r="H2091" s="7">
        <f t="shared" si="893"/>
        <v>0</v>
      </c>
      <c r="I2091" s="7">
        <f t="shared" si="893"/>
        <v>0.12010569300984868</v>
      </c>
      <c r="J2091" s="7">
        <f t="shared" si="893"/>
        <v>0.12010569300984868</v>
      </c>
      <c r="K2091" s="7">
        <f t="shared" si="893"/>
        <v>0.16814797021378813</v>
      </c>
      <c r="L2091" s="7">
        <f t="shared" si="893"/>
        <v>7.2063415805909206E-2</v>
      </c>
      <c r="M2091" s="7">
        <f t="shared" si="893"/>
        <v>20.562094643286091</v>
      </c>
      <c r="N2091" s="7">
        <f t="shared" si="893"/>
        <v>0</v>
      </c>
      <c r="O2091" s="7">
        <f t="shared" si="893"/>
        <v>7.3985106894066774</v>
      </c>
      <c r="P2091" s="7">
        <f t="shared" si="893"/>
        <v>69.469132836896463</v>
      </c>
      <c r="Q2091" s="7">
        <f t="shared" si="893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94">E886/$Q886*100</f>
        <v>0.46861511900357627</v>
      </c>
      <c r="F2092" s="7">
        <f t="shared" si="894"/>
        <v>8.570723887039092</v>
      </c>
      <c r="G2092" s="7">
        <f t="shared" si="894"/>
        <v>0.1849796522382538</v>
      </c>
      <c r="H2092" s="7">
        <f t="shared" si="894"/>
        <v>0</v>
      </c>
      <c r="I2092" s="7">
        <f t="shared" si="894"/>
        <v>0.29596744358120608</v>
      </c>
      <c r="J2092" s="7">
        <f t="shared" si="894"/>
        <v>0.14798372179060304</v>
      </c>
      <c r="K2092" s="7">
        <f t="shared" si="894"/>
        <v>0.16031569860648662</v>
      </c>
      <c r="L2092" s="7">
        <f t="shared" si="894"/>
        <v>6.1659884079417929E-2</v>
      </c>
      <c r="M2092" s="7">
        <f t="shared" si="894"/>
        <v>15.143667529905045</v>
      </c>
      <c r="N2092" s="7">
        <f t="shared" si="894"/>
        <v>0</v>
      </c>
      <c r="O2092" s="7">
        <f t="shared" si="894"/>
        <v>6.1659884079417928</v>
      </c>
      <c r="P2092" s="7">
        <f t="shared" si="894"/>
        <v>74.411148107041555</v>
      </c>
      <c r="Q2092" s="7">
        <f t="shared" si="894"/>
        <v>100</v>
      </c>
      <c r="R2092"/>
    </row>
    <row r="2093" spans="1:18" ht="14.25" x14ac:dyDescent="0.45">
      <c r="A2093" s="6">
        <v>877</v>
      </c>
      <c r="B2093" s="4"/>
      <c r="C2093" s="4" t="s">
        <v>10</v>
      </c>
      <c r="D2093" s="4" t="s">
        <v>7</v>
      </c>
      <c r="E2093" s="7">
        <f t="shared" ref="E2093:Q2093" si="895">E887/$Q887*100</f>
        <v>3.2296850472596104</v>
      </c>
      <c r="F2093" s="7">
        <f t="shared" si="895"/>
        <v>8.3731338298654023</v>
      </c>
      <c r="G2093" s="7">
        <f t="shared" si="895"/>
        <v>1.6666110016365518</v>
      </c>
      <c r="H2093" s="7">
        <f t="shared" si="895"/>
        <v>5.6778330717076914E-2</v>
      </c>
      <c r="I2093" s="7">
        <f t="shared" si="895"/>
        <v>2.42810861360676</v>
      </c>
      <c r="J2093" s="7">
        <f t="shared" si="895"/>
        <v>1.9772218696770316</v>
      </c>
      <c r="K2093" s="7">
        <f t="shared" si="895"/>
        <v>0.45422664573661531</v>
      </c>
      <c r="L2093" s="7">
        <f t="shared" si="895"/>
        <v>0.67132026318426241</v>
      </c>
      <c r="M2093" s="7">
        <f t="shared" si="895"/>
        <v>9.7725526869510038</v>
      </c>
      <c r="N2093" s="7">
        <f t="shared" si="895"/>
        <v>0.41748772586085969</v>
      </c>
      <c r="O2093" s="7">
        <f t="shared" si="895"/>
        <v>6.8234193914698915</v>
      </c>
      <c r="P2093" s="7">
        <f t="shared" si="895"/>
        <v>72.829898800975258</v>
      </c>
      <c r="Q2093" s="7">
        <f t="shared" si="895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8</v>
      </c>
      <c r="E2094" s="7">
        <f t="shared" ref="E2094:Q2094" si="896">E888/$Q888*100</f>
        <v>4.6972304803630109</v>
      </c>
      <c r="F2094" s="7">
        <f t="shared" si="896"/>
        <v>9.6416836175872316</v>
      </c>
      <c r="G2094" s="7">
        <f t="shared" si="896"/>
        <v>2.1561570959161322</v>
      </c>
      <c r="H2094" s="7">
        <f t="shared" si="896"/>
        <v>5.632921295571898E-2</v>
      </c>
      <c r="I2094" s="7">
        <f t="shared" si="896"/>
        <v>1.3831951181348772</v>
      </c>
      <c r="J2094" s="7">
        <f t="shared" si="896"/>
        <v>0.74479737130339541</v>
      </c>
      <c r="K2094" s="7">
        <f t="shared" si="896"/>
        <v>0.38491628853074639</v>
      </c>
      <c r="L2094" s="7">
        <f t="shared" si="896"/>
        <v>0.63213894539195736</v>
      </c>
      <c r="M2094" s="7">
        <f t="shared" si="896"/>
        <v>14.476607729619777</v>
      </c>
      <c r="N2094" s="7">
        <f t="shared" si="896"/>
        <v>0.30355186981693005</v>
      </c>
      <c r="O2094" s="7">
        <f t="shared" si="896"/>
        <v>8.9125332498826459</v>
      </c>
      <c r="P2094" s="7">
        <f t="shared" si="896"/>
        <v>68.177124080738537</v>
      </c>
      <c r="Q2094" s="7">
        <f t="shared" si="896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97">E889/$Q889*100</f>
        <v>3.9744086855370302</v>
      </c>
      <c r="F2095" s="7">
        <f t="shared" si="897"/>
        <v>9.024815820085303</v>
      </c>
      <c r="G2095" s="7">
        <f t="shared" si="897"/>
        <v>1.9225798112963681</v>
      </c>
      <c r="H2095" s="7">
        <f t="shared" si="897"/>
        <v>5.9777691611735816E-2</v>
      </c>
      <c r="I2095" s="7">
        <f t="shared" si="897"/>
        <v>1.8967299987075095</v>
      </c>
      <c r="J2095" s="7">
        <f t="shared" si="897"/>
        <v>1.339343414760243</v>
      </c>
      <c r="K2095" s="7">
        <f t="shared" si="897"/>
        <v>0.41359700142173972</v>
      </c>
      <c r="L2095" s="7">
        <f t="shared" si="897"/>
        <v>0.65593899444229031</v>
      </c>
      <c r="M2095" s="7">
        <f t="shared" si="897"/>
        <v>12.212420834948947</v>
      </c>
      <c r="N2095" s="7">
        <f t="shared" si="897"/>
        <v>0.34897246994959286</v>
      </c>
      <c r="O2095" s="7">
        <f t="shared" si="897"/>
        <v>7.9035801990435566</v>
      </c>
      <c r="P2095" s="7">
        <f t="shared" si="897"/>
        <v>70.435892464779627</v>
      </c>
      <c r="Q2095" s="7">
        <f t="shared" si="897"/>
        <v>100</v>
      </c>
      <c r="R2095"/>
    </row>
    <row r="2096" spans="1:18" ht="14.25" x14ac:dyDescent="0.45">
      <c r="A2096" s="6">
        <v>880</v>
      </c>
      <c r="B2096" s="4"/>
      <c r="C2096" s="4" t="s">
        <v>11</v>
      </c>
      <c r="D2096" s="4" t="s">
        <v>7</v>
      </c>
      <c r="E2096" s="7">
        <f t="shared" ref="E2096:Q2096" si="898">E890/$Q890*100</f>
        <v>17.230300980723705</v>
      </c>
      <c r="F2096" s="7">
        <f t="shared" si="898"/>
        <v>7.1356104159621232</v>
      </c>
      <c r="G2096" s="7">
        <f t="shared" si="898"/>
        <v>12.039228948258369</v>
      </c>
      <c r="H2096" s="7">
        <f t="shared" si="898"/>
        <v>2.2658099425092999</v>
      </c>
      <c r="I2096" s="7">
        <f t="shared" si="898"/>
        <v>13.324315184308421</v>
      </c>
      <c r="J2096" s="7">
        <f t="shared" si="898"/>
        <v>19.529928982076427</v>
      </c>
      <c r="K2096" s="7">
        <f t="shared" si="898"/>
        <v>3.0267162664863037</v>
      </c>
      <c r="L2096" s="7">
        <f t="shared" si="898"/>
        <v>5.2079810618870477</v>
      </c>
      <c r="M2096" s="7">
        <f t="shared" si="898"/>
        <v>7.3385187690226577</v>
      </c>
      <c r="N2096" s="7">
        <f t="shared" si="898"/>
        <v>4.2103483260060877</v>
      </c>
      <c r="O2096" s="7">
        <f t="shared" si="898"/>
        <v>13.831586066959755</v>
      </c>
      <c r="P2096" s="7">
        <f t="shared" si="898"/>
        <v>38.958403787622593</v>
      </c>
      <c r="Q2096" s="7">
        <f t="shared" si="898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8</v>
      </c>
      <c r="E2097" s="7">
        <f t="shared" ref="E2097:Q2097" si="899">E891/$Q891*100</f>
        <v>30.708539603960393</v>
      </c>
      <c r="F2097" s="7">
        <f t="shared" si="899"/>
        <v>9.7153465346534649</v>
      </c>
      <c r="G2097" s="7">
        <f t="shared" si="899"/>
        <v>10.272277227722771</v>
      </c>
      <c r="H2097" s="7">
        <f t="shared" si="899"/>
        <v>3.1404702970297032</v>
      </c>
      <c r="I2097" s="7">
        <f t="shared" si="899"/>
        <v>8.8954207920792072</v>
      </c>
      <c r="J2097" s="7">
        <f t="shared" si="899"/>
        <v>10.689975247524753</v>
      </c>
      <c r="K2097" s="7">
        <f t="shared" si="899"/>
        <v>2.7073019801980198</v>
      </c>
      <c r="L2097" s="7">
        <f t="shared" si="899"/>
        <v>4.919554455445545</v>
      </c>
      <c r="M2097" s="7">
        <f t="shared" si="899"/>
        <v>9.8391089108910901</v>
      </c>
      <c r="N2097" s="7">
        <f t="shared" si="899"/>
        <v>2.5680693069306928</v>
      </c>
      <c r="O2097" s="7">
        <f t="shared" si="899"/>
        <v>16.089108910891088</v>
      </c>
      <c r="P2097" s="7">
        <f t="shared" si="899"/>
        <v>37.592821782178213</v>
      </c>
      <c r="Q2097" s="7">
        <f t="shared" si="899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900">E892/$Q892*100</f>
        <v>24.260546306772266</v>
      </c>
      <c r="F2098" s="7">
        <f t="shared" si="900"/>
        <v>8.4855341845805725</v>
      </c>
      <c r="G2098" s="7">
        <f t="shared" si="900"/>
        <v>11.103927590108292</v>
      </c>
      <c r="H2098" s="7">
        <f t="shared" si="900"/>
        <v>2.6992080168094392</v>
      </c>
      <c r="I2098" s="7">
        <f t="shared" si="900"/>
        <v>11.006950056570227</v>
      </c>
      <c r="J2098" s="7">
        <f t="shared" si="900"/>
        <v>14.934540164861806</v>
      </c>
      <c r="K2098" s="7">
        <f t="shared" si="900"/>
        <v>2.8689187005010508</v>
      </c>
      <c r="L2098" s="7">
        <f t="shared" si="900"/>
        <v>5.1155648941328593</v>
      </c>
      <c r="M2098" s="7">
        <f t="shared" si="900"/>
        <v>8.6714077905285283</v>
      </c>
      <c r="N2098" s="7">
        <f t="shared" si="900"/>
        <v>3.3133990625505092</v>
      </c>
      <c r="O2098" s="7">
        <f t="shared" si="900"/>
        <v>15.055762081784389</v>
      </c>
      <c r="P2098" s="7">
        <f t="shared" si="900"/>
        <v>38.265718441894293</v>
      </c>
      <c r="Q2098" s="7">
        <f t="shared" si="900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7</v>
      </c>
      <c r="E2099" s="7">
        <f t="shared" ref="E2099:Q2099" si="901">E893/$Q893*100</f>
        <v>4.426243984281867</v>
      </c>
      <c r="F2099" s="7">
        <f t="shared" si="901"/>
        <v>7.8259525806878898</v>
      </c>
      <c r="G2099" s="7">
        <f t="shared" si="901"/>
        <v>2.7175592741401386</v>
      </c>
      <c r="H2099" s="7">
        <f t="shared" si="901"/>
        <v>0.33776325665592299</v>
      </c>
      <c r="I2099" s="7">
        <f t="shared" si="901"/>
        <v>3.4129542143140976</v>
      </c>
      <c r="J2099" s="7">
        <f t="shared" si="901"/>
        <v>3.8853812530354541</v>
      </c>
      <c r="K2099" s="7">
        <f t="shared" si="901"/>
        <v>0.7240937789747891</v>
      </c>
      <c r="L2099" s="7">
        <f t="shared" si="901"/>
        <v>1.1545763609872401</v>
      </c>
      <c r="M2099" s="7">
        <f t="shared" si="901"/>
        <v>8.4175901805819251</v>
      </c>
      <c r="N2099" s="7">
        <f t="shared" si="901"/>
        <v>0.84551194313214706</v>
      </c>
      <c r="O2099" s="7">
        <f t="shared" si="901"/>
        <v>7.1923705240849483</v>
      </c>
      <c r="P2099" s="7">
        <f t="shared" si="901"/>
        <v>71.045079252947147</v>
      </c>
      <c r="Q2099" s="7">
        <f t="shared" si="901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8</v>
      </c>
      <c r="E2100" s="7">
        <f t="shared" ref="E2100:Q2100" si="902">E894/$Q894*100</f>
        <v>7.3171241174750392</v>
      </c>
      <c r="F2100" s="7">
        <f t="shared" si="902"/>
        <v>8.9150687220620792</v>
      </c>
      <c r="G2100" s="7">
        <f t="shared" si="902"/>
        <v>2.8637673893971676</v>
      </c>
      <c r="H2100" s="7">
        <f t="shared" si="902"/>
        <v>0.44700672598905461</v>
      </c>
      <c r="I2100" s="7">
        <f t="shared" si="902"/>
        <v>2.1535697873584825</v>
      </c>
      <c r="J2100" s="7">
        <f t="shared" si="902"/>
        <v>1.9697539374190585</v>
      </c>
      <c r="K2100" s="7">
        <f t="shared" si="902"/>
        <v>0.63708902535823209</v>
      </c>
      <c r="L2100" s="7">
        <f t="shared" si="902"/>
        <v>1.115427998496052</v>
      </c>
      <c r="M2100" s="7">
        <f t="shared" si="902"/>
        <v>12.93812925596357</v>
      </c>
      <c r="N2100" s="7">
        <f t="shared" si="902"/>
        <v>0.55144754981827304</v>
      </c>
      <c r="O2100" s="7">
        <f t="shared" si="902"/>
        <v>9.0863516731419978</v>
      </c>
      <c r="P2100" s="7">
        <f t="shared" si="902"/>
        <v>66.84630488365292</v>
      </c>
      <c r="Q2100" s="7">
        <f t="shared" si="902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903">E895/$Q895*100</f>
        <v>5.9063442487469278</v>
      </c>
      <c r="F2101" s="7">
        <f t="shared" si="903"/>
        <v>8.3856564810939034</v>
      </c>
      <c r="G2101" s="7">
        <f t="shared" si="903"/>
        <v>2.7894945852250164</v>
      </c>
      <c r="H2101" s="7">
        <f t="shared" si="903"/>
        <v>0.39497268463363061</v>
      </c>
      <c r="I2101" s="7">
        <f t="shared" si="903"/>
        <v>2.7615889064193793</v>
      </c>
      <c r="J2101" s="7">
        <f t="shared" si="903"/>
        <v>2.9043371864635992</v>
      </c>
      <c r="K2101" s="7">
        <f t="shared" si="903"/>
        <v>0.6858357214154619</v>
      </c>
      <c r="L2101" s="7">
        <f t="shared" si="903"/>
        <v>1.1248135149349046</v>
      </c>
      <c r="M2101" s="7">
        <f t="shared" si="903"/>
        <v>10.745832930847582</v>
      </c>
      <c r="N2101" s="7">
        <f t="shared" si="903"/>
        <v>0.69442208412488871</v>
      </c>
      <c r="O2101" s="7">
        <f t="shared" si="903"/>
        <v>8.1656309366648419</v>
      </c>
      <c r="P2101" s="7">
        <f t="shared" si="903"/>
        <v>68.886241427053491</v>
      </c>
      <c r="Q2101" s="7">
        <f t="shared" si="903"/>
        <v>100</v>
      </c>
      <c r="R2101"/>
    </row>
    <row r="2102" spans="1:18" ht="14.25" x14ac:dyDescent="0.45">
      <c r="A2102" s="6">
        <v>886</v>
      </c>
      <c r="B2102" s="4" t="s">
        <v>70</v>
      </c>
      <c r="C2102" s="4" t="s">
        <v>6</v>
      </c>
      <c r="D2102" s="4" t="s">
        <v>7</v>
      </c>
      <c r="E2102" s="7">
        <f t="shared" ref="E2102:Q2102" si="904">E896/$Q896*100</f>
        <v>0</v>
      </c>
      <c r="F2102" s="7">
        <f t="shared" si="904"/>
        <v>12.295081967213115</v>
      </c>
      <c r="G2102" s="7">
        <f t="shared" si="904"/>
        <v>0</v>
      </c>
      <c r="H2102" s="7">
        <f t="shared" si="904"/>
        <v>0</v>
      </c>
      <c r="I2102" s="7">
        <f t="shared" si="904"/>
        <v>0.61475409836065575</v>
      </c>
      <c r="J2102" s="7">
        <f t="shared" si="904"/>
        <v>0</v>
      </c>
      <c r="K2102" s="7">
        <f t="shared" si="904"/>
        <v>0</v>
      </c>
      <c r="L2102" s="7">
        <f t="shared" si="904"/>
        <v>0</v>
      </c>
      <c r="M2102" s="7">
        <f t="shared" si="904"/>
        <v>2.8688524590163933</v>
      </c>
      <c r="N2102" s="7">
        <f t="shared" si="904"/>
        <v>0</v>
      </c>
      <c r="O2102" s="7">
        <f t="shared" si="904"/>
        <v>2.0491803278688523</v>
      </c>
      <c r="P2102" s="7">
        <f t="shared" si="904"/>
        <v>82.786885245901644</v>
      </c>
      <c r="Q2102" s="7">
        <f t="shared" si="904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8</v>
      </c>
      <c r="E2103" s="7">
        <f t="shared" ref="E2103:Q2103" si="905">E897/$Q897*100</f>
        <v>0</v>
      </c>
      <c r="F2103" s="7">
        <f t="shared" si="905"/>
        <v>7.8674948240165632</v>
      </c>
      <c r="G2103" s="7">
        <f t="shared" si="905"/>
        <v>0</v>
      </c>
      <c r="H2103" s="7">
        <f t="shared" si="905"/>
        <v>0</v>
      </c>
      <c r="I2103" s="7">
        <f t="shared" si="905"/>
        <v>0</v>
      </c>
      <c r="J2103" s="7">
        <f t="shared" si="905"/>
        <v>0</v>
      </c>
      <c r="K2103" s="7">
        <f t="shared" si="905"/>
        <v>0</v>
      </c>
      <c r="L2103" s="7">
        <f t="shared" si="905"/>
        <v>0</v>
      </c>
      <c r="M2103" s="7">
        <f t="shared" si="905"/>
        <v>2.4844720496894408</v>
      </c>
      <c r="N2103" s="7">
        <f t="shared" si="905"/>
        <v>0</v>
      </c>
      <c r="O2103" s="7">
        <f t="shared" si="905"/>
        <v>2.8985507246376812</v>
      </c>
      <c r="P2103" s="7">
        <f t="shared" si="905"/>
        <v>87.370600414078666</v>
      </c>
      <c r="Q2103" s="7">
        <f t="shared" si="905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906">E898/$Q898*100</f>
        <v>0</v>
      </c>
      <c r="F2104" s="7">
        <f t="shared" si="906"/>
        <v>10</v>
      </c>
      <c r="G2104" s="7">
        <f t="shared" si="906"/>
        <v>0</v>
      </c>
      <c r="H2104" s="7">
        <f t="shared" si="906"/>
        <v>0</v>
      </c>
      <c r="I2104" s="7">
        <f t="shared" si="906"/>
        <v>0</v>
      </c>
      <c r="J2104" s="7">
        <f t="shared" si="906"/>
        <v>0</v>
      </c>
      <c r="K2104" s="7">
        <f t="shared" si="906"/>
        <v>0.30927835051546393</v>
      </c>
      <c r="L2104" s="7">
        <f t="shared" si="906"/>
        <v>0</v>
      </c>
      <c r="M2104" s="7">
        <f t="shared" si="906"/>
        <v>3.0927835051546393</v>
      </c>
      <c r="N2104" s="7">
        <f t="shared" si="906"/>
        <v>0</v>
      </c>
      <c r="O2104" s="7">
        <f t="shared" si="906"/>
        <v>3.1958762886597936</v>
      </c>
      <c r="P2104" s="7">
        <f t="shared" si="906"/>
        <v>85.051546391752581</v>
      </c>
      <c r="Q2104" s="7">
        <f t="shared" si="906"/>
        <v>100</v>
      </c>
      <c r="R2104"/>
    </row>
    <row r="2105" spans="1:18" ht="14.25" x14ac:dyDescent="0.45">
      <c r="A2105" s="6">
        <v>889</v>
      </c>
      <c r="B2105" s="4"/>
      <c r="C2105" s="4" t="s">
        <v>9</v>
      </c>
      <c r="D2105" s="4" t="s">
        <v>7</v>
      </c>
      <c r="E2105" s="7">
        <f t="shared" ref="E2105:Q2105" si="907">E899/$Q899*100</f>
        <v>1.9607843137254901</v>
      </c>
      <c r="F2105" s="7">
        <f t="shared" si="907"/>
        <v>12.745098039215685</v>
      </c>
      <c r="G2105" s="7">
        <f t="shared" si="907"/>
        <v>0</v>
      </c>
      <c r="H2105" s="7">
        <f t="shared" si="907"/>
        <v>0</v>
      </c>
      <c r="I2105" s="7">
        <f t="shared" si="907"/>
        <v>0</v>
      </c>
      <c r="J2105" s="7">
        <f t="shared" si="907"/>
        <v>1.3071895424836601</v>
      </c>
      <c r="K2105" s="7">
        <f t="shared" si="907"/>
        <v>0</v>
      </c>
      <c r="L2105" s="7">
        <f t="shared" si="907"/>
        <v>0</v>
      </c>
      <c r="M2105" s="7">
        <f t="shared" si="907"/>
        <v>9.477124183006536</v>
      </c>
      <c r="N2105" s="7">
        <f t="shared" si="907"/>
        <v>0</v>
      </c>
      <c r="O2105" s="7">
        <f t="shared" si="907"/>
        <v>6.5359477124183014</v>
      </c>
      <c r="P2105" s="7">
        <f t="shared" si="907"/>
        <v>75.16339869281046</v>
      </c>
      <c r="Q2105" s="7">
        <f t="shared" si="907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8</v>
      </c>
      <c r="E2106" s="7">
        <f t="shared" ref="E2106:Q2106" si="908">E900/$Q900*100</f>
        <v>2.7874564459930316</v>
      </c>
      <c r="F2106" s="7">
        <f t="shared" si="908"/>
        <v>12.89198606271777</v>
      </c>
      <c r="G2106" s="7">
        <f t="shared" si="908"/>
        <v>0</v>
      </c>
      <c r="H2106" s="7">
        <f t="shared" si="908"/>
        <v>0</v>
      </c>
      <c r="I2106" s="7">
        <f t="shared" si="908"/>
        <v>0</v>
      </c>
      <c r="J2106" s="7">
        <f t="shared" si="908"/>
        <v>0</v>
      </c>
      <c r="K2106" s="7">
        <f t="shared" si="908"/>
        <v>0</v>
      </c>
      <c r="L2106" s="7">
        <f t="shared" si="908"/>
        <v>0</v>
      </c>
      <c r="M2106" s="7">
        <f t="shared" si="908"/>
        <v>18.815331010452962</v>
      </c>
      <c r="N2106" s="7">
        <f t="shared" si="908"/>
        <v>0</v>
      </c>
      <c r="O2106" s="7">
        <f t="shared" si="908"/>
        <v>8.0139372822299642</v>
      </c>
      <c r="P2106" s="7">
        <f t="shared" si="908"/>
        <v>64.808362369337985</v>
      </c>
      <c r="Q2106" s="7">
        <f t="shared" si="908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909">E901/$Q901*100</f>
        <v>1.0169491525423728</v>
      </c>
      <c r="F2107" s="7">
        <f t="shared" si="909"/>
        <v>13.050847457627118</v>
      </c>
      <c r="G2107" s="7">
        <f t="shared" si="909"/>
        <v>0</v>
      </c>
      <c r="H2107" s="7">
        <f t="shared" si="909"/>
        <v>0</v>
      </c>
      <c r="I2107" s="7">
        <f t="shared" si="909"/>
        <v>0.50847457627118642</v>
      </c>
      <c r="J2107" s="7">
        <f t="shared" si="909"/>
        <v>0.67796610169491522</v>
      </c>
      <c r="K2107" s="7">
        <f t="shared" si="909"/>
        <v>0</v>
      </c>
      <c r="L2107" s="7">
        <f t="shared" si="909"/>
        <v>0</v>
      </c>
      <c r="M2107" s="7">
        <f t="shared" si="909"/>
        <v>14.915254237288137</v>
      </c>
      <c r="N2107" s="7">
        <f t="shared" si="909"/>
        <v>0</v>
      </c>
      <c r="O2107" s="7">
        <f t="shared" si="909"/>
        <v>7.6271186440677967</v>
      </c>
      <c r="P2107" s="7">
        <f t="shared" si="909"/>
        <v>70.169491525423737</v>
      </c>
      <c r="Q2107" s="7">
        <f t="shared" si="909"/>
        <v>100</v>
      </c>
      <c r="R2107"/>
    </row>
    <row r="2108" spans="1:18" ht="14.25" x14ac:dyDescent="0.45">
      <c r="A2108" s="6">
        <v>892</v>
      </c>
      <c r="B2108" s="4"/>
      <c r="C2108" s="4" t="s">
        <v>10</v>
      </c>
      <c r="D2108" s="4" t="s">
        <v>7</v>
      </c>
      <c r="E2108" s="7">
        <f t="shared" ref="E2108:Q2108" si="910">E902/$Q902*100</f>
        <v>9.9680511182108624</v>
      </c>
      <c r="F2108" s="7">
        <f t="shared" si="910"/>
        <v>10.287539936102236</v>
      </c>
      <c r="G2108" s="7">
        <f t="shared" si="910"/>
        <v>2.939297124600639</v>
      </c>
      <c r="H2108" s="7">
        <f t="shared" si="910"/>
        <v>0</v>
      </c>
      <c r="I2108" s="7">
        <f t="shared" si="910"/>
        <v>5.4313099041533546</v>
      </c>
      <c r="J2108" s="7">
        <f t="shared" si="910"/>
        <v>4.4728434504792327</v>
      </c>
      <c r="K2108" s="7">
        <f t="shared" si="910"/>
        <v>0.44728434504792336</v>
      </c>
      <c r="L2108" s="7">
        <f t="shared" si="910"/>
        <v>2.2364217252396164</v>
      </c>
      <c r="M2108" s="7">
        <f t="shared" si="910"/>
        <v>14.440894568690096</v>
      </c>
      <c r="N2108" s="7">
        <f t="shared" si="910"/>
        <v>1.0862619808306708</v>
      </c>
      <c r="O2108" s="7">
        <f t="shared" si="910"/>
        <v>10.543130990415335</v>
      </c>
      <c r="P2108" s="7">
        <f t="shared" si="910"/>
        <v>59.680511182108631</v>
      </c>
      <c r="Q2108" s="7">
        <f t="shared" si="910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8</v>
      </c>
      <c r="E2109" s="7">
        <f t="shared" ref="E2109:Q2109" si="911">E903/$Q903*100</f>
        <v>14.910659272951325</v>
      </c>
      <c r="F2109" s="7">
        <f t="shared" si="911"/>
        <v>14.972273567467653</v>
      </c>
      <c r="G2109" s="7">
        <f t="shared" si="911"/>
        <v>4.066543438077634</v>
      </c>
      <c r="H2109" s="7">
        <f t="shared" si="911"/>
        <v>0</v>
      </c>
      <c r="I2109" s="7">
        <f t="shared" si="911"/>
        <v>4.621072088724584</v>
      </c>
      <c r="J2109" s="7">
        <f t="shared" si="911"/>
        <v>2.957486136783734</v>
      </c>
      <c r="K2109" s="7">
        <f t="shared" si="911"/>
        <v>1.0474430067775724</v>
      </c>
      <c r="L2109" s="7">
        <f t="shared" si="911"/>
        <v>2.5261860751694396</v>
      </c>
      <c r="M2109" s="7">
        <f t="shared" si="911"/>
        <v>20.455945779420826</v>
      </c>
      <c r="N2109" s="7">
        <f t="shared" si="911"/>
        <v>1.1706715958102278</v>
      </c>
      <c r="O2109" s="7">
        <f t="shared" si="911"/>
        <v>12.384473197781885</v>
      </c>
      <c r="P2109" s="7">
        <f t="shared" si="911"/>
        <v>52.310536044362287</v>
      </c>
      <c r="Q2109" s="7">
        <f t="shared" si="911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912">E904/$Q904*100</f>
        <v>12.417685794920038</v>
      </c>
      <c r="F2110" s="7">
        <f t="shared" si="912"/>
        <v>12.51175917215428</v>
      </c>
      <c r="G2110" s="7">
        <f t="shared" si="912"/>
        <v>3.5120727500783948</v>
      </c>
      <c r="H2110" s="7">
        <f t="shared" si="912"/>
        <v>0</v>
      </c>
      <c r="I2110" s="7">
        <f t="shared" si="912"/>
        <v>5.1426779554719344</v>
      </c>
      <c r="J2110" s="7">
        <f t="shared" si="912"/>
        <v>3.6375039197240513</v>
      </c>
      <c r="K2110" s="7">
        <f t="shared" si="912"/>
        <v>0.65851364063969897</v>
      </c>
      <c r="L2110" s="7">
        <f t="shared" si="912"/>
        <v>2.4459078080903107</v>
      </c>
      <c r="M2110" s="7">
        <f t="shared" si="912"/>
        <v>17.403574788334904</v>
      </c>
      <c r="N2110" s="7">
        <f t="shared" si="912"/>
        <v>0.94073377234242705</v>
      </c>
      <c r="O2110" s="7">
        <f t="shared" si="912"/>
        <v>11.414236437754782</v>
      </c>
      <c r="P2110" s="7">
        <f t="shared" si="912"/>
        <v>55.942301661963</v>
      </c>
      <c r="Q2110" s="7">
        <f t="shared" si="912"/>
        <v>100</v>
      </c>
      <c r="R2110"/>
    </row>
    <row r="2111" spans="1:18" ht="14.25" x14ac:dyDescent="0.45">
      <c r="A2111" s="6">
        <v>895</v>
      </c>
      <c r="B2111" s="4"/>
      <c r="C2111" s="4" t="s">
        <v>11</v>
      </c>
      <c r="D2111" s="4" t="s">
        <v>7</v>
      </c>
      <c r="E2111" s="7">
        <f t="shared" ref="E2111:Q2111" si="913">E905/$Q905*100</f>
        <v>30.5993690851735</v>
      </c>
      <c r="F2111" s="7">
        <f t="shared" si="913"/>
        <v>6.0988433228180865</v>
      </c>
      <c r="G2111" s="7">
        <f t="shared" si="913"/>
        <v>13.144058885383805</v>
      </c>
      <c r="H2111" s="7">
        <f t="shared" si="913"/>
        <v>1.8927444794952681</v>
      </c>
      <c r="I2111" s="7">
        <f t="shared" si="913"/>
        <v>19.032597266035754</v>
      </c>
      <c r="J2111" s="7">
        <f t="shared" si="913"/>
        <v>21.766561514195583</v>
      </c>
      <c r="K2111" s="7">
        <f t="shared" si="913"/>
        <v>3.4700315457413247</v>
      </c>
      <c r="L2111" s="7">
        <f t="shared" si="913"/>
        <v>10.304942166140904</v>
      </c>
      <c r="M2111" s="7">
        <f t="shared" si="913"/>
        <v>11.251314405888538</v>
      </c>
      <c r="N2111" s="7">
        <f t="shared" si="913"/>
        <v>5.7833859095688753</v>
      </c>
      <c r="O2111" s="7">
        <f t="shared" si="913"/>
        <v>11.67192429022082</v>
      </c>
      <c r="P2111" s="7">
        <f t="shared" si="913"/>
        <v>31.440588853838065</v>
      </c>
      <c r="Q2111" s="7">
        <f t="shared" si="913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8</v>
      </c>
      <c r="E2112" s="7">
        <f t="shared" ref="E2112:Q2112" si="914">E906/$Q906*100</f>
        <v>40.228571428571428</v>
      </c>
      <c r="F2112" s="7">
        <f t="shared" si="914"/>
        <v>14.514285714285712</v>
      </c>
      <c r="G2112" s="7">
        <f t="shared" si="914"/>
        <v>10.857142857142858</v>
      </c>
      <c r="H2112" s="7">
        <f t="shared" si="914"/>
        <v>3.0857142857142859</v>
      </c>
      <c r="I2112" s="7">
        <f t="shared" si="914"/>
        <v>13.714285714285715</v>
      </c>
      <c r="J2112" s="7">
        <f t="shared" si="914"/>
        <v>15.885714285714286</v>
      </c>
      <c r="K2112" s="7">
        <f t="shared" si="914"/>
        <v>2.5142857142857142</v>
      </c>
      <c r="L2112" s="7">
        <f t="shared" si="914"/>
        <v>11.085714285714285</v>
      </c>
      <c r="M2112" s="7">
        <f t="shared" si="914"/>
        <v>13.257142857142856</v>
      </c>
      <c r="N2112" s="7">
        <f t="shared" si="914"/>
        <v>4.1142857142857139</v>
      </c>
      <c r="O2112" s="7">
        <f t="shared" si="914"/>
        <v>12.457142857142857</v>
      </c>
      <c r="P2112" s="7">
        <f t="shared" si="914"/>
        <v>30.628571428571426</v>
      </c>
      <c r="Q2112" s="7">
        <f t="shared" si="914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915">E907/$Q907*100</f>
        <v>34.770742358078607</v>
      </c>
      <c r="F2113" s="7">
        <f t="shared" si="915"/>
        <v>10.262008733624455</v>
      </c>
      <c r="G2113" s="7">
        <f t="shared" si="915"/>
        <v>11.954148471615721</v>
      </c>
      <c r="H2113" s="7">
        <f t="shared" si="915"/>
        <v>2.2379912663755457</v>
      </c>
      <c r="I2113" s="7">
        <f t="shared" si="915"/>
        <v>16.430131004366814</v>
      </c>
      <c r="J2113" s="7">
        <f t="shared" si="915"/>
        <v>18.722707423580786</v>
      </c>
      <c r="K2113" s="7">
        <f t="shared" si="915"/>
        <v>3.2205240174672487</v>
      </c>
      <c r="L2113" s="7">
        <f t="shared" si="915"/>
        <v>10.425764192139738</v>
      </c>
      <c r="M2113" s="7">
        <f t="shared" si="915"/>
        <v>12.336244541484715</v>
      </c>
      <c r="N2113" s="7">
        <f t="shared" si="915"/>
        <v>5.0218340611353707</v>
      </c>
      <c r="O2113" s="7">
        <f t="shared" si="915"/>
        <v>12.22707423580786</v>
      </c>
      <c r="P2113" s="7">
        <f t="shared" si="915"/>
        <v>31.004366812227076</v>
      </c>
      <c r="Q2113" s="7">
        <f t="shared" si="915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7</v>
      </c>
      <c r="E2114" s="7">
        <f t="shared" ref="E2114:Q2114" si="916">E908/$Q908*100</f>
        <v>13.530655391120508</v>
      </c>
      <c r="F2114" s="7">
        <f t="shared" si="916"/>
        <v>9.574146783449109</v>
      </c>
      <c r="G2114" s="7">
        <f t="shared" si="916"/>
        <v>5.1948051948051948</v>
      </c>
      <c r="H2114" s="7">
        <f t="shared" si="916"/>
        <v>0.48323769254001814</v>
      </c>
      <c r="I2114" s="7">
        <f t="shared" si="916"/>
        <v>7.9734219269102988</v>
      </c>
      <c r="J2114" s="7">
        <f t="shared" si="916"/>
        <v>8.6378737541528228</v>
      </c>
      <c r="K2114" s="7">
        <f t="shared" si="916"/>
        <v>1.2987012987012987</v>
      </c>
      <c r="L2114" s="7">
        <f t="shared" si="916"/>
        <v>4.1377227423739056</v>
      </c>
      <c r="M2114" s="7">
        <f t="shared" si="916"/>
        <v>11.265478707339174</v>
      </c>
      <c r="N2114" s="7">
        <f t="shared" si="916"/>
        <v>2.0537601932950773</v>
      </c>
      <c r="O2114" s="7">
        <f t="shared" si="916"/>
        <v>9.3325279371790995</v>
      </c>
      <c r="P2114" s="7">
        <f t="shared" si="916"/>
        <v>56.146179401993358</v>
      </c>
      <c r="Q2114" s="7">
        <f t="shared" si="916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8</v>
      </c>
      <c r="E2115" s="7">
        <f t="shared" ref="E2115:Q2115" si="917">E909/$Q909*100</f>
        <v>18.323646375038237</v>
      </c>
      <c r="F2115" s="7">
        <f t="shared" si="917"/>
        <v>13.429183236463752</v>
      </c>
      <c r="G2115" s="7">
        <f t="shared" si="917"/>
        <v>4.8944631385744879</v>
      </c>
      <c r="H2115" s="7">
        <f t="shared" si="917"/>
        <v>0.9483022330988069</v>
      </c>
      <c r="I2115" s="7">
        <f t="shared" si="917"/>
        <v>6.1486693178342007</v>
      </c>
      <c r="J2115" s="7">
        <f t="shared" si="917"/>
        <v>5.6286326093606602</v>
      </c>
      <c r="K2115" s="7">
        <f t="shared" si="917"/>
        <v>1.2542061792597126</v>
      </c>
      <c r="L2115" s="7">
        <f t="shared" si="917"/>
        <v>4.1908840624044048</v>
      </c>
      <c r="M2115" s="7">
        <f t="shared" si="917"/>
        <v>15.754053227286633</v>
      </c>
      <c r="N2115" s="7">
        <f t="shared" si="917"/>
        <v>1.560110125420618</v>
      </c>
      <c r="O2115" s="7">
        <f t="shared" si="917"/>
        <v>10.64545732639951</v>
      </c>
      <c r="P2115" s="7">
        <f t="shared" si="917"/>
        <v>53.074334658917103</v>
      </c>
      <c r="Q2115" s="7">
        <f t="shared" si="917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918">E910/$Q910*100</f>
        <v>15.854214123006836</v>
      </c>
      <c r="F2116" s="7">
        <f t="shared" si="918"/>
        <v>11.586940015186029</v>
      </c>
      <c r="G2116" s="7">
        <f t="shared" si="918"/>
        <v>4.9810174639331812</v>
      </c>
      <c r="H2116" s="7">
        <f t="shared" si="918"/>
        <v>0.6529992406985573</v>
      </c>
      <c r="I2116" s="7">
        <f t="shared" si="918"/>
        <v>7.1070615034168565</v>
      </c>
      <c r="J2116" s="7">
        <f t="shared" si="918"/>
        <v>7.1374335611237658</v>
      </c>
      <c r="K2116" s="7">
        <f t="shared" si="918"/>
        <v>1.3211845102505695</v>
      </c>
      <c r="L2116" s="7">
        <f t="shared" si="918"/>
        <v>4.1761579347000763</v>
      </c>
      <c r="M2116" s="7">
        <f t="shared" si="918"/>
        <v>13.591495823842065</v>
      </c>
      <c r="N2116" s="7">
        <f t="shared" si="918"/>
        <v>1.867881548974943</v>
      </c>
      <c r="O2116" s="7">
        <f t="shared" si="918"/>
        <v>9.8861047835990892</v>
      </c>
      <c r="P2116" s="7">
        <f t="shared" si="918"/>
        <v>54.578587699316628</v>
      </c>
      <c r="Q2116" s="7">
        <f t="shared" si="918"/>
        <v>100</v>
      </c>
      <c r="R2116"/>
    </row>
    <row r="2117" spans="1:18" ht="14.25" x14ac:dyDescent="0.45">
      <c r="A2117" s="6">
        <v>901</v>
      </c>
      <c r="B2117" s="4" t="s">
        <v>71</v>
      </c>
      <c r="C2117" s="4" t="s">
        <v>6</v>
      </c>
      <c r="D2117" s="4" t="s">
        <v>7</v>
      </c>
      <c r="E2117" s="7">
        <f t="shared" ref="E2117:Q2117" si="919">E911/$Q911*100</f>
        <v>0</v>
      </c>
      <c r="F2117" s="7">
        <f t="shared" si="919"/>
        <v>11.029411764705882</v>
      </c>
      <c r="G2117" s="7">
        <f t="shared" si="919"/>
        <v>0</v>
      </c>
      <c r="H2117" s="7">
        <f t="shared" si="919"/>
        <v>0</v>
      </c>
      <c r="I2117" s="7">
        <f t="shared" si="919"/>
        <v>0</v>
      </c>
      <c r="J2117" s="7">
        <f t="shared" si="919"/>
        <v>0</v>
      </c>
      <c r="K2117" s="7">
        <f t="shared" si="919"/>
        <v>0</v>
      </c>
      <c r="L2117" s="7">
        <f t="shared" si="919"/>
        <v>0</v>
      </c>
      <c r="M2117" s="7">
        <f t="shared" si="919"/>
        <v>0</v>
      </c>
      <c r="N2117" s="7">
        <f t="shared" si="919"/>
        <v>0</v>
      </c>
      <c r="O2117" s="7">
        <f t="shared" si="919"/>
        <v>5.1470588235294112</v>
      </c>
      <c r="P2117" s="7">
        <f t="shared" si="919"/>
        <v>86.764705882352942</v>
      </c>
      <c r="Q2117" s="7">
        <f t="shared" si="919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8</v>
      </c>
      <c r="E2118" s="7">
        <f t="shared" ref="E2118:Q2118" si="920">E912/$Q912*100</f>
        <v>0</v>
      </c>
      <c r="F2118" s="7">
        <f t="shared" si="920"/>
        <v>4.5751633986928102</v>
      </c>
      <c r="G2118" s="7">
        <f t="shared" si="920"/>
        <v>0</v>
      </c>
      <c r="H2118" s="7">
        <f t="shared" si="920"/>
        <v>0</v>
      </c>
      <c r="I2118" s="7">
        <f t="shared" si="920"/>
        <v>0</v>
      </c>
      <c r="J2118" s="7">
        <f t="shared" si="920"/>
        <v>0</v>
      </c>
      <c r="K2118" s="7">
        <f t="shared" si="920"/>
        <v>0</v>
      </c>
      <c r="L2118" s="7">
        <f t="shared" si="920"/>
        <v>0</v>
      </c>
      <c r="M2118" s="7">
        <f t="shared" si="920"/>
        <v>0</v>
      </c>
      <c r="N2118" s="7">
        <f t="shared" si="920"/>
        <v>0</v>
      </c>
      <c r="O2118" s="7">
        <f t="shared" si="920"/>
        <v>0</v>
      </c>
      <c r="P2118" s="7">
        <f t="shared" si="920"/>
        <v>91.503267973856211</v>
      </c>
      <c r="Q2118" s="7">
        <f t="shared" si="920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21">E913/$Q913*100</f>
        <v>0</v>
      </c>
      <c r="F2119" s="7">
        <f t="shared" si="921"/>
        <v>7.291666666666667</v>
      </c>
      <c r="G2119" s="7">
        <f t="shared" si="921"/>
        <v>0</v>
      </c>
      <c r="H2119" s="7">
        <f t="shared" si="921"/>
        <v>0</v>
      </c>
      <c r="I2119" s="7">
        <f t="shared" si="921"/>
        <v>0</v>
      </c>
      <c r="J2119" s="7">
        <f t="shared" si="921"/>
        <v>0</v>
      </c>
      <c r="K2119" s="7">
        <f t="shared" si="921"/>
        <v>0</v>
      </c>
      <c r="L2119" s="7">
        <f t="shared" si="921"/>
        <v>0</v>
      </c>
      <c r="M2119" s="7">
        <f t="shared" si="921"/>
        <v>1.7361111111111112</v>
      </c>
      <c r="N2119" s="7">
        <f t="shared" si="921"/>
        <v>0</v>
      </c>
      <c r="O2119" s="7">
        <f t="shared" si="921"/>
        <v>1.7361111111111112</v>
      </c>
      <c r="P2119" s="7">
        <f t="shared" si="921"/>
        <v>89.930555555555557</v>
      </c>
      <c r="Q2119" s="7">
        <f t="shared" si="921"/>
        <v>100</v>
      </c>
      <c r="R2119"/>
    </row>
    <row r="2120" spans="1:18" ht="14.25" x14ac:dyDescent="0.45">
      <c r="A2120" s="6">
        <v>904</v>
      </c>
      <c r="B2120" s="4"/>
      <c r="C2120" s="4" t="s">
        <v>9</v>
      </c>
      <c r="D2120" s="4" t="s">
        <v>7</v>
      </c>
      <c r="E2120" s="7">
        <f t="shared" ref="E2120:Q2120" si="922">E914/$Q914*100</f>
        <v>0</v>
      </c>
      <c r="F2120" s="7">
        <f t="shared" si="922"/>
        <v>3.2</v>
      </c>
      <c r="G2120" s="7">
        <f t="shared" si="922"/>
        <v>0</v>
      </c>
      <c r="H2120" s="7">
        <f t="shared" si="922"/>
        <v>0</v>
      </c>
      <c r="I2120" s="7">
        <f t="shared" si="922"/>
        <v>2.4</v>
      </c>
      <c r="J2120" s="7">
        <f t="shared" si="922"/>
        <v>3.2</v>
      </c>
      <c r="K2120" s="7">
        <f t="shared" si="922"/>
        <v>0</v>
      </c>
      <c r="L2120" s="7">
        <f t="shared" si="922"/>
        <v>0</v>
      </c>
      <c r="M2120" s="7">
        <f t="shared" si="922"/>
        <v>11.200000000000001</v>
      </c>
      <c r="N2120" s="7">
        <f t="shared" si="922"/>
        <v>0</v>
      </c>
      <c r="O2120" s="7">
        <f t="shared" si="922"/>
        <v>2.4</v>
      </c>
      <c r="P2120" s="7">
        <f t="shared" si="922"/>
        <v>76.8</v>
      </c>
      <c r="Q2120" s="7">
        <f t="shared" si="922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8</v>
      </c>
      <c r="E2121" s="7">
        <f t="shared" ref="E2121:Q2121" si="923">E915/$Q915*100</f>
        <v>0</v>
      </c>
      <c r="F2121" s="7">
        <f t="shared" si="923"/>
        <v>9.3023255813953494</v>
      </c>
      <c r="G2121" s="7">
        <f t="shared" si="923"/>
        <v>0</v>
      </c>
      <c r="H2121" s="7">
        <f t="shared" si="923"/>
        <v>0</v>
      </c>
      <c r="I2121" s="7">
        <f t="shared" si="923"/>
        <v>0</v>
      </c>
      <c r="J2121" s="7">
        <f t="shared" si="923"/>
        <v>0</v>
      </c>
      <c r="K2121" s="7">
        <f t="shared" si="923"/>
        <v>0</v>
      </c>
      <c r="L2121" s="7">
        <f t="shared" si="923"/>
        <v>0</v>
      </c>
      <c r="M2121" s="7">
        <f t="shared" si="923"/>
        <v>19.767441860465116</v>
      </c>
      <c r="N2121" s="7">
        <f t="shared" si="923"/>
        <v>0</v>
      </c>
      <c r="O2121" s="7">
        <f t="shared" si="923"/>
        <v>3.4883720930232558</v>
      </c>
      <c r="P2121" s="7">
        <f t="shared" si="923"/>
        <v>68.604651162790702</v>
      </c>
      <c r="Q2121" s="7">
        <f t="shared" si="923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24">E916/$Q916*100</f>
        <v>0</v>
      </c>
      <c r="F2122" s="7">
        <f t="shared" si="924"/>
        <v>9.2233009708737868</v>
      </c>
      <c r="G2122" s="7">
        <f t="shared" si="924"/>
        <v>0</v>
      </c>
      <c r="H2122" s="7">
        <f t="shared" si="924"/>
        <v>0</v>
      </c>
      <c r="I2122" s="7">
        <f t="shared" si="924"/>
        <v>1.4563106796116505</v>
      </c>
      <c r="J2122" s="7">
        <f t="shared" si="924"/>
        <v>1.9417475728155338</v>
      </c>
      <c r="K2122" s="7">
        <f t="shared" si="924"/>
        <v>0</v>
      </c>
      <c r="L2122" s="7">
        <f t="shared" si="924"/>
        <v>0</v>
      </c>
      <c r="M2122" s="7">
        <f t="shared" si="924"/>
        <v>13.106796116504855</v>
      </c>
      <c r="N2122" s="7">
        <f t="shared" si="924"/>
        <v>0</v>
      </c>
      <c r="O2122" s="7">
        <f t="shared" si="924"/>
        <v>5.3398058252427179</v>
      </c>
      <c r="P2122" s="7">
        <f t="shared" si="924"/>
        <v>75.242718446601941</v>
      </c>
      <c r="Q2122" s="7">
        <f t="shared" si="924"/>
        <v>100</v>
      </c>
      <c r="R2122"/>
    </row>
    <row r="2123" spans="1:18" ht="14.25" x14ac:dyDescent="0.45">
      <c r="A2123" s="6">
        <v>907</v>
      </c>
      <c r="B2123" s="4"/>
      <c r="C2123" s="4" t="s">
        <v>10</v>
      </c>
      <c r="D2123" s="4" t="s">
        <v>7</v>
      </c>
      <c r="E2123" s="7">
        <f t="shared" ref="E2123:Q2123" si="925">E917/$Q917*100</f>
        <v>6.4327485380116958</v>
      </c>
      <c r="F2123" s="7">
        <f t="shared" si="925"/>
        <v>8.9668615984405449</v>
      </c>
      <c r="G2123" s="7">
        <f t="shared" si="925"/>
        <v>3.5087719298245612</v>
      </c>
      <c r="H2123" s="7">
        <f t="shared" si="925"/>
        <v>0.97465886939571145</v>
      </c>
      <c r="I2123" s="7">
        <f t="shared" si="925"/>
        <v>3.3138401559454191</v>
      </c>
      <c r="J2123" s="7">
        <f t="shared" si="925"/>
        <v>4.2884990253411299</v>
      </c>
      <c r="K2123" s="7">
        <f t="shared" si="925"/>
        <v>0</v>
      </c>
      <c r="L2123" s="7">
        <f t="shared" si="925"/>
        <v>1.1695906432748537</v>
      </c>
      <c r="M2123" s="7">
        <f t="shared" si="925"/>
        <v>9.1617933723196874</v>
      </c>
      <c r="N2123" s="7">
        <f t="shared" si="925"/>
        <v>0</v>
      </c>
      <c r="O2123" s="7">
        <f t="shared" si="925"/>
        <v>5.4580896686159841</v>
      </c>
      <c r="P2123" s="7">
        <f t="shared" si="925"/>
        <v>67.836257309941516</v>
      </c>
      <c r="Q2123" s="7">
        <f t="shared" si="925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8</v>
      </c>
      <c r="E2124" s="7">
        <f t="shared" ref="E2124:Q2124" si="926">E918/$Q918*100</f>
        <v>8.3596214511041005</v>
      </c>
      <c r="F2124" s="7">
        <f t="shared" si="926"/>
        <v>6.1514195583596214</v>
      </c>
      <c r="G2124" s="7">
        <f t="shared" si="926"/>
        <v>3.7854889589905363</v>
      </c>
      <c r="H2124" s="7">
        <f t="shared" si="926"/>
        <v>0</v>
      </c>
      <c r="I2124" s="7">
        <f t="shared" si="926"/>
        <v>1.7350157728706623</v>
      </c>
      <c r="J2124" s="7">
        <f t="shared" si="926"/>
        <v>1.7350157728706623</v>
      </c>
      <c r="K2124" s="7">
        <f t="shared" si="926"/>
        <v>0.94637223974763407</v>
      </c>
      <c r="L2124" s="7">
        <f t="shared" si="926"/>
        <v>0.47318611987381703</v>
      </c>
      <c r="M2124" s="7">
        <f t="shared" si="926"/>
        <v>11.356466876971609</v>
      </c>
      <c r="N2124" s="7">
        <f t="shared" si="926"/>
        <v>0</v>
      </c>
      <c r="O2124" s="7">
        <f t="shared" si="926"/>
        <v>9.1482649842271293</v>
      </c>
      <c r="P2124" s="7">
        <f t="shared" si="926"/>
        <v>66.403785488958988</v>
      </c>
      <c r="Q2124" s="7">
        <f t="shared" si="926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27">E919/$Q919*100</f>
        <v>7.7526132404181185</v>
      </c>
      <c r="F2125" s="7">
        <f t="shared" si="927"/>
        <v>7.1428571428571423</v>
      </c>
      <c r="G2125" s="7">
        <f t="shared" si="927"/>
        <v>3.8327526132404177</v>
      </c>
      <c r="H2125" s="7">
        <f t="shared" si="927"/>
        <v>0</v>
      </c>
      <c r="I2125" s="7">
        <f t="shared" si="927"/>
        <v>3.0487804878048781</v>
      </c>
      <c r="J2125" s="7">
        <f t="shared" si="927"/>
        <v>2.7874564459930316</v>
      </c>
      <c r="K2125" s="7">
        <f t="shared" si="927"/>
        <v>0.52264808362369342</v>
      </c>
      <c r="L2125" s="7">
        <f t="shared" si="927"/>
        <v>0.52264808362369342</v>
      </c>
      <c r="M2125" s="7">
        <f t="shared" si="927"/>
        <v>10.365853658536585</v>
      </c>
      <c r="N2125" s="7">
        <f t="shared" si="927"/>
        <v>0.43554006968641112</v>
      </c>
      <c r="O2125" s="7">
        <f t="shared" si="927"/>
        <v>7.4912891986062711</v>
      </c>
      <c r="P2125" s="7">
        <f t="shared" si="927"/>
        <v>66.986062717770039</v>
      </c>
      <c r="Q2125" s="7">
        <f t="shared" si="927"/>
        <v>100</v>
      </c>
      <c r="R2125"/>
    </row>
    <row r="2126" spans="1:18" ht="14.25" x14ac:dyDescent="0.45">
      <c r="A2126" s="6">
        <v>910</v>
      </c>
      <c r="B2126" s="4"/>
      <c r="C2126" s="4" t="s">
        <v>11</v>
      </c>
      <c r="D2126" s="4" t="s">
        <v>7</v>
      </c>
      <c r="E2126" s="7">
        <f t="shared" ref="E2126:Q2126" si="928">E920/$Q920*100</f>
        <v>19.623233908948194</v>
      </c>
      <c r="F2126" s="7">
        <f t="shared" si="928"/>
        <v>7.6923076923076925</v>
      </c>
      <c r="G2126" s="7">
        <f t="shared" si="928"/>
        <v>11.459968602825747</v>
      </c>
      <c r="H2126" s="7">
        <f t="shared" si="928"/>
        <v>1.7268445839874409</v>
      </c>
      <c r="I2126" s="7">
        <f t="shared" si="928"/>
        <v>10.518053375196232</v>
      </c>
      <c r="J2126" s="7">
        <f t="shared" si="928"/>
        <v>21.821036106750395</v>
      </c>
      <c r="K2126" s="7">
        <f t="shared" si="928"/>
        <v>1.2558869701726845</v>
      </c>
      <c r="L2126" s="7">
        <f t="shared" si="928"/>
        <v>3.9246467817896389</v>
      </c>
      <c r="M2126" s="7">
        <f t="shared" si="928"/>
        <v>5.1805337519623231</v>
      </c>
      <c r="N2126" s="7">
        <f t="shared" si="928"/>
        <v>4.0816326530612246</v>
      </c>
      <c r="O2126" s="7">
        <f t="shared" si="928"/>
        <v>11.930926216640502</v>
      </c>
      <c r="P2126" s="7">
        <f t="shared" si="928"/>
        <v>37.676609105180539</v>
      </c>
      <c r="Q2126" s="7">
        <f t="shared" si="928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8</v>
      </c>
      <c r="E2127" s="7">
        <f t="shared" ref="E2127:Q2127" si="929">E921/$Q921*100</f>
        <v>30.855539971949508</v>
      </c>
      <c r="F2127" s="7">
        <f t="shared" si="929"/>
        <v>11.50070126227209</v>
      </c>
      <c r="G2127" s="7">
        <f t="shared" si="929"/>
        <v>10.518934081346423</v>
      </c>
      <c r="H2127" s="7">
        <f t="shared" si="929"/>
        <v>2.1037868162692845</v>
      </c>
      <c r="I2127" s="7">
        <f t="shared" si="929"/>
        <v>4.3478260869565215</v>
      </c>
      <c r="J2127" s="7">
        <f t="shared" si="929"/>
        <v>10.93969144460028</v>
      </c>
      <c r="K2127" s="7">
        <f t="shared" si="929"/>
        <v>2.5245441795231418</v>
      </c>
      <c r="L2127" s="7">
        <f t="shared" si="929"/>
        <v>5.1893408134642351</v>
      </c>
      <c r="M2127" s="7">
        <f t="shared" si="929"/>
        <v>8.4151472650771382</v>
      </c>
      <c r="N2127" s="7">
        <f t="shared" si="929"/>
        <v>2.3842917251051894</v>
      </c>
      <c r="O2127" s="7">
        <f t="shared" si="929"/>
        <v>11.640953716690042</v>
      </c>
      <c r="P2127" s="7">
        <f t="shared" si="929"/>
        <v>39.831697054698459</v>
      </c>
      <c r="Q2127" s="7">
        <f t="shared" si="929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30">E922/$Q922*100</f>
        <v>25.167037861915372</v>
      </c>
      <c r="F2128" s="7">
        <f t="shared" si="930"/>
        <v>9.2798812175204155</v>
      </c>
      <c r="G2128" s="7">
        <f t="shared" si="930"/>
        <v>10.987379361544173</v>
      </c>
      <c r="H2128" s="7">
        <f t="shared" si="930"/>
        <v>1.7817371937639197</v>
      </c>
      <c r="I2128" s="7">
        <f t="shared" si="930"/>
        <v>7.4239049740163319</v>
      </c>
      <c r="J2128" s="7">
        <f t="shared" si="930"/>
        <v>16.109873793615442</v>
      </c>
      <c r="K2128" s="7">
        <f t="shared" si="930"/>
        <v>1.7817371937639197</v>
      </c>
      <c r="L2128" s="7">
        <f t="shared" si="930"/>
        <v>4.974016332590943</v>
      </c>
      <c r="M2128" s="7">
        <f t="shared" si="930"/>
        <v>6.9042316258351892</v>
      </c>
      <c r="N2128" s="7">
        <f t="shared" si="930"/>
        <v>3.2665181885671863</v>
      </c>
      <c r="O2128" s="7">
        <f t="shared" si="930"/>
        <v>11.655530809205644</v>
      </c>
      <c r="P2128" s="7">
        <f t="shared" si="930"/>
        <v>38.97550111358575</v>
      </c>
      <c r="Q2128" s="7">
        <f t="shared" si="930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7</v>
      </c>
      <c r="E2129" s="7">
        <f t="shared" ref="E2129:Q2129" si="931">E923/$Q923*100</f>
        <v>11.119030648610122</v>
      </c>
      <c r="F2129" s="7">
        <f t="shared" si="931"/>
        <v>8.4818246614397719</v>
      </c>
      <c r="G2129" s="7">
        <f t="shared" si="931"/>
        <v>6.6286528866714187</v>
      </c>
      <c r="H2129" s="7">
        <f t="shared" si="931"/>
        <v>1.0691375623663579</v>
      </c>
      <c r="I2129" s="7">
        <f t="shared" si="931"/>
        <v>6.343549536707056</v>
      </c>
      <c r="J2129" s="7">
        <f t="shared" si="931"/>
        <v>11.546685673556665</v>
      </c>
      <c r="K2129" s="7">
        <f t="shared" si="931"/>
        <v>0.57020669992872419</v>
      </c>
      <c r="L2129" s="7">
        <f t="shared" si="931"/>
        <v>2.2095509622238061</v>
      </c>
      <c r="M2129" s="7">
        <f t="shared" si="931"/>
        <v>6.7712045616535992</v>
      </c>
      <c r="N2129" s="7">
        <f t="shared" si="931"/>
        <v>2.0669992872416252</v>
      </c>
      <c r="O2129" s="7">
        <f t="shared" si="931"/>
        <v>8.1254454739843194</v>
      </c>
      <c r="P2129" s="7">
        <f t="shared" si="931"/>
        <v>57.020669992872421</v>
      </c>
      <c r="Q2129" s="7">
        <f t="shared" si="931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8</v>
      </c>
      <c r="E2130" s="7">
        <f t="shared" ref="E2130:Q2130" si="932">E924/$Q924*100</f>
        <v>17.034700315457414</v>
      </c>
      <c r="F2130" s="7">
        <f t="shared" si="932"/>
        <v>8.6435331230283907</v>
      </c>
      <c r="G2130" s="7">
        <f t="shared" si="932"/>
        <v>6.309148264984227</v>
      </c>
      <c r="H2130" s="7">
        <f t="shared" si="932"/>
        <v>1.1356466876971609</v>
      </c>
      <c r="I2130" s="7">
        <f t="shared" si="932"/>
        <v>2.7129337539432177</v>
      </c>
      <c r="J2130" s="7">
        <f t="shared" si="932"/>
        <v>5.4258675078864353</v>
      </c>
      <c r="K2130" s="7">
        <f t="shared" si="932"/>
        <v>1.5772870662460567</v>
      </c>
      <c r="L2130" s="7">
        <f t="shared" si="932"/>
        <v>2.7129337539432177</v>
      </c>
      <c r="M2130" s="7">
        <f t="shared" si="932"/>
        <v>9.589905362776026</v>
      </c>
      <c r="N2130" s="7">
        <f t="shared" si="932"/>
        <v>1.0725552050473186</v>
      </c>
      <c r="O2130" s="7">
        <f t="shared" si="932"/>
        <v>9.6529968454258679</v>
      </c>
      <c r="P2130" s="7">
        <f t="shared" si="932"/>
        <v>57.287066246056781</v>
      </c>
      <c r="Q2130" s="7">
        <f t="shared" si="932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33">E925/$Q925*100</f>
        <v>14.237855946398659</v>
      </c>
      <c r="F2131" s="7">
        <f t="shared" si="933"/>
        <v>8.4087102177554449</v>
      </c>
      <c r="G2131" s="7">
        <f t="shared" si="933"/>
        <v>6.3986599664991619</v>
      </c>
      <c r="H2131" s="7">
        <f t="shared" si="933"/>
        <v>0.87102177554438853</v>
      </c>
      <c r="I2131" s="7">
        <f t="shared" si="933"/>
        <v>4.4221105527638196</v>
      </c>
      <c r="J2131" s="7">
        <f t="shared" si="933"/>
        <v>8.3082077051926309</v>
      </c>
      <c r="K2131" s="7">
        <f t="shared" si="933"/>
        <v>0.90452261306532655</v>
      </c>
      <c r="L2131" s="7">
        <f t="shared" si="933"/>
        <v>2.3450586264656614</v>
      </c>
      <c r="M2131" s="7">
        <f t="shared" si="933"/>
        <v>8.3417085427135671</v>
      </c>
      <c r="N2131" s="7">
        <f t="shared" si="933"/>
        <v>1.675041876046901</v>
      </c>
      <c r="O2131" s="7">
        <f t="shared" si="933"/>
        <v>8.8107202680066994</v>
      </c>
      <c r="P2131" s="7">
        <f t="shared" si="933"/>
        <v>57.051926298157454</v>
      </c>
      <c r="Q2131" s="7">
        <f t="shared" si="933"/>
        <v>100</v>
      </c>
      <c r="R2131"/>
    </row>
    <row r="2132" spans="1:18" ht="14.25" x14ac:dyDescent="0.45">
      <c r="A2132" s="6">
        <v>916</v>
      </c>
      <c r="B2132" s="4" t="s">
        <v>72</v>
      </c>
      <c r="C2132" s="4" t="s">
        <v>6</v>
      </c>
      <c r="D2132" s="4" t="s">
        <v>7</v>
      </c>
      <c r="E2132" s="7">
        <f t="shared" ref="E2132:Q2132" si="934">E926/$Q926*100</f>
        <v>0.32854209445585214</v>
      </c>
      <c r="F2132" s="7">
        <f t="shared" si="934"/>
        <v>9.2402464065708418</v>
      </c>
      <c r="G2132" s="7">
        <f t="shared" si="934"/>
        <v>0.16427104722792607</v>
      </c>
      <c r="H2132" s="7">
        <f t="shared" si="934"/>
        <v>0</v>
      </c>
      <c r="I2132" s="7">
        <f t="shared" si="934"/>
        <v>0.20533880903490762</v>
      </c>
      <c r="J2132" s="7">
        <f t="shared" si="934"/>
        <v>0.32854209445585214</v>
      </c>
      <c r="K2132" s="7">
        <f t="shared" si="934"/>
        <v>0.12320328542094457</v>
      </c>
      <c r="L2132" s="7">
        <f t="shared" si="934"/>
        <v>0.20533880903490762</v>
      </c>
      <c r="M2132" s="7">
        <f t="shared" si="934"/>
        <v>3.3264887063655033</v>
      </c>
      <c r="N2132" s="7">
        <f t="shared" si="934"/>
        <v>0</v>
      </c>
      <c r="O2132" s="7">
        <f t="shared" si="934"/>
        <v>4.8870636550308006</v>
      </c>
      <c r="P2132" s="7">
        <f t="shared" si="934"/>
        <v>84.106776180698148</v>
      </c>
      <c r="Q2132" s="7">
        <f t="shared" si="934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8</v>
      </c>
      <c r="E2133" s="7">
        <f t="shared" ref="E2133:Q2133" si="935">E927/$Q927*100</f>
        <v>0.13698630136986301</v>
      </c>
      <c r="F2133" s="7">
        <f t="shared" si="935"/>
        <v>6.9863013698630141</v>
      </c>
      <c r="G2133" s="7">
        <f t="shared" si="935"/>
        <v>0.18264840182648401</v>
      </c>
      <c r="H2133" s="7">
        <f t="shared" si="935"/>
        <v>0</v>
      </c>
      <c r="I2133" s="7">
        <f t="shared" si="935"/>
        <v>0.27397260273972601</v>
      </c>
      <c r="J2133" s="7">
        <f t="shared" si="935"/>
        <v>0</v>
      </c>
      <c r="K2133" s="7">
        <f t="shared" si="935"/>
        <v>0.13698630136986301</v>
      </c>
      <c r="L2133" s="7">
        <f t="shared" si="935"/>
        <v>0.18264840182648401</v>
      </c>
      <c r="M2133" s="7">
        <f t="shared" si="935"/>
        <v>2.5114155251141552</v>
      </c>
      <c r="N2133" s="7">
        <f t="shared" si="935"/>
        <v>0</v>
      </c>
      <c r="O2133" s="7">
        <f t="shared" si="935"/>
        <v>3.1506849315068495</v>
      </c>
      <c r="P2133" s="7">
        <f t="shared" si="935"/>
        <v>87.899543378995432</v>
      </c>
      <c r="Q2133" s="7">
        <f t="shared" si="935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36">E928/$Q928*100</f>
        <v>0.2379922111639983</v>
      </c>
      <c r="F2134" s="7">
        <f t="shared" si="936"/>
        <v>8.2648204240588505</v>
      </c>
      <c r="G2134" s="7">
        <f t="shared" si="936"/>
        <v>6.4906966681090444E-2</v>
      </c>
      <c r="H2134" s="7">
        <f t="shared" si="936"/>
        <v>0</v>
      </c>
      <c r="I2134" s="7">
        <f t="shared" si="936"/>
        <v>0.28126352228472523</v>
      </c>
      <c r="J2134" s="7">
        <f t="shared" si="936"/>
        <v>0.19472090004327133</v>
      </c>
      <c r="K2134" s="7">
        <f t="shared" si="936"/>
        <v>6.4906966681090444E-2</v>
      </c>
      <c r="L2134" s="7">
        <f t="shared" si="936"/>
        <v>6.4906966681090444E-2</v>
      </c>
      <c r="M2134" s="7">
        <f t="shared" si="936"/>
        <v>2.7909995672868888</v>
      </c>
      <c r="N2134" s="7">
        <f t="shared" si="936"/>
        <v>0</v>
      </c>
      <c r="O2134" s="7">
        <f t="shared" si="936"/>
        <v>4.1540458675897884</v>
      </c>
      <c r="P2134" s="7">
        <f t="shared" si="936"/>
        <v>86.001730852444823</v>
      </c>
      <c r="Q2134" s="7">
        <f t="shared" si="936"/>
        <v>100</v>
      </c>
      <c r="R2134"/>
    </row>
    <row r="2135" spans="1:18" ht="14.25" x14ac:dyDescent="0.45">
      <c r="A2135" s="6">
        <v>919</v>
      </c>
      <c r="B2135" s="4"/>
      <c r="C2135" s="4" t="s">
        <v>9</v>
      </c>
      <c r="D2135" s="4" t="s">
        <v>7</v>
      </c>
      <c r="E2135" s="7">
        <f t="shared" ref="E2135:Q2135" si="937">E929/$Q929*100</f>
        <v>0.52356020942408377</v>
      </c>
      <c r="F2135" s="7">
        <f t="shared" si="937"/>
        <v>9.7980553477935679</v>
      </c>
      <c r="G2135" s="7">
        <f t="shared" si="937"/>
        <v>0.22438294689603588</v>
      </c>
      <c r="H2135" s="7">
        <f t="shared" si="937"/>
        <v>0</v>
      </c>
      <c r="I2135" s="7">
        <f t="shared" si="937"/>
        <v>0.22438294689603588</v>
      </c>
      <c r="J2135" s="7">
        <f t="shared" si="937"/>
        <v>0.22438294689603588</v>
      </c>
      <c r="K2135" s="7">
        <f t="shared" si="937"/>
        <v>0.22438294689603588</v>
      </c>
      <c r="L2135" s="7">
        <f t="shared" si="937"/>
        <v>0</v>
      </c>
      <c r="M2135" s="7">
        <f t="shared" si="937"/>
        <v>8.9753178758414354</v>
      </c>
      <c r="N2135" s="7">
        <f t="shared" si="937"/>
        <v>0</v>
      </c>
      <c r="O2135" s="7">
        <f t="shared" si="937"/>
        <v>4.7120418848167542</v>
      </c>
      <c r="P2135" s="7">
        <f t="shared" si="937"/>
        <v>78.758414360508596</v>
      </c>
      <c r="Q2135" s="7">
        <f t="shared" si="937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8</v>
      </c>
      <c r="E2136" s="7">
        <f t="shared" ref="E2136:Q2136" si="938">E930/$Q930*100</f>
        <v>0.82440230832646322</v>
      </c>
      <c r="F2136" s="7">
        <f t="shared" si="938"/>
        <v>9.9752679307502063</v>
      </c>
      <c r="G2136" s="7">
        <f t="shared" si="938"/>
        <v>0</v>
      </c>
      <c r="H2136" s="7">
        <f t="shared" si="938"/>
        <v>0</v>
      </c>
      <c r="I2136" s="7">
        <f t="shared" si="938"/>
        <v>0.41220115416323161</v>
      </c>
      <c r="J2136" s="7">
        <f t="shared" si="938"/>
        <v>0</v>
      </c>
      <c r="K2136" s="7">
        <f t="shared" si="938"/>
        <v>0.24732069249793898</v>
      </c>
      <c r="L2136" s="7">
        <f t="shared" si="938"/>
        <v>0.24732069249793898</v>
      </c>
      <c r="M2136" s="7">
        <f t="shared" si="938"/>
        <v>15.910964550700744</v>
      </c>
      <c r="N2136" s="7">
        <f t="shared" si="938"/>
        <v>0</v>
      </c>
      <c r="O2136" s="7">
        <f t="shared" si="938"/>
        <v>6.5952184666117057</v>
      </c>
      <c r="P2136" s="7">
        <f t="shared" si="938"/>
        <v>71.310799670239078</v>
      </c>
      <c r="Q2136" s="7">
        <f t="shared" si="938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39">E931/$Q931*100</f>
        <v>0.74480595844766762</v>
      </c>
      <c r="F2137" s="7">
        <f t="shared" si="939"/>
        <v>9.9568796550372394</v>
      </c>
      <c r="G2137" s="7">
        <f t="shared" si="939"/>
        <v>0.15680125441003528</v>
      </c>
      <c r="H2137" s="7">
        <f t="shared" si="939"/>
        <v>0</v>
      </c>
      <c r="I2137" s="7">
        <f t="shared" si="939"/>
        <v>0.54880439043512352</v>
      </c>
      <c r="J2137" s="7">
        <f t="shared" si="939"/>
        <v>0.11760094080752645</v>
      </c>
      <c r="K2137" s="7">
        <f t="shared" si="939"/>
        <v>0.2352018816150529</v>
      </c>
      <c r="L2137" s="7">
        <f t="shared" si="939"/>
        <v>0.11760094080752645</v>
      </c>
      <c r="M2137" s="7">
        <f t="shared" si="939"/>
        <v>12.348098784790279</v>
      </c>
      <c r="N2137" s="7">
        <f t="shared" si="939"/>
        <v>0</v>
      </c>
      <c r="O2137" s="7">
        <f t="shared" si="939"/>
        <v>5.880047040376323</v>
      </c>
      <c r="P2137" s="7">
        <f t="shared" si="939"/>
        <v>75.264602116816931</v>
      </c>
      <c r="Q2137" s="7">
        <f t="shared" si="939"/>
        <v>100</v>
      </c>
      <c r="R2137"/>
    </row>
    <row r="2138" spans="1:18" ht="14.25" x14ac:dyDescent="0.45">
      <c r="A2138" s="6">
        <v>922</v>
      </c>
      <c r="B2138" s="4"/>
      <c r="C2138" s="4" t="s">
        <v>10</v>
      </c>
      <c r="D2138" s="4" t="s">
        <v>7</v>
      </c>
      <c r="E2138" s="7">
        <f t="shared" ref="E2138:Q2138" si="940">E932/$Q932*100</f>
        <v>8.051580437175657</v>
      </c>
      <c r="F2138" s="7">
        <f t="shared" si="940"/>
        <v>8.6806101588300049</v>
      </c>
      <c r="G2138" s="7">
        <f t="shared" si="940"/>
        <v>2.5161188866173925</v>
      </c>
      <c r="H2138" s="7">
        <f t="shared" si="940"/>
        <v>0</v>
      </c>
      <c r="I2138" s="7">
        <f t="shared" si="940"/>
        <v>4.8278031136971222</v>
      </c>
      <c r="J2138" s="7">
        <f t="shared" si="940"/>
        <v>4.6548199402421764</v>
      </c>
      <c r="K2138" s="7">
        <f t="shared" si="940"/>
        <v>0.86491586727472869</v>
      </c>
      <c r="L2138" s="7">
        <f t="shared" si="940"/>
        <v>1.9814436232111967</v>
      </c>
      <c r="M2138" s="7">
        <f t="shared" si="940"/>
        <v>10.614876552917126</v>
      </c>
      <c r="N2138" s="7">
        <f t="shared" si="940"/>
        <v>0.89636735335744611</v>
      </c>
      <c r="O2138" s="7">
        <f t="shared" si="940"/>
        <v>8.3503695549614712</v>
      </c>
      <c r="P2138" s="7">
        <f t="shared" si="940"/>
        <v>64.129580122660798</v>
      </c>
      <c r="Q2138" s="7">
        <f t="shared" si="940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8</v>
      </c>
      <c r="E2139" s="7">
        <f t="shared" ref="E2139:Q2139" si="941">E933/$Q933*100</f>
        <v>12.346215081777393</v>
      </c>
      <c r="F2139" s="7">
        <f t="shared" si="941"/>
        <v>11.926472716746272</v>
      </c>
      <c r="G2139" s="7">
        <f t="shared" si="941"/>
        <v>3.1263569257490227</v>
      </c>
      <c r="H2139" s="7">
        <f t="shared" si="941"/>
        <v>8.6843247937472862E-2</v>
      </c>
      <c r="I2139" s="7">
        <f t="shared" si="941"/>
        <v>3.8789984078737878</v>
      </c>
      <c r="J2139" s="7">
        <f t="shared" si="941"/>
        <v>2.0118685772181211</v>
      </c>
      <c r="K2139" s="7">
        <f t="shared" si="941"/>
        <v>0.56448111159357361</v>
      </c>
      <c r="L2139" s="7">
        <f t="shared" si="941"/>
        <v>1.8237082066869299</v>
      </c>
      <c r="M2139" s="7">
        <f t="shared" si="941"/>
        <v>17.093645969025907</v>
      </c>
      <c r="N2139" s="7">
        <f t="shared" si="941"/>
        <v>0.70921985815602839</v>
      </c>
      <c r="O2139" s="7">
        <f t="shared" si="941"/>
        <v>11.419887103777683</v>
      </c>
      <c r="P2139" s="7">
        <f t="shared" si="941"/>
        <v>57.490230134607032</v>
      </c>
      <c r="Q2139" s="7">
        <f t="shared" si="941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42">E934/$Q934*100</f>
        <v>10.261630098771017</v>
      </c>
      <c r="F2140" s="7">
        <f t="shared" si="942"/>
        <v>10.382266455553042</v>
      </c>
      <c r="G2140" s="7">
        <f t="shared" si="942"/>
        <v>2.8500339289753449</v>
      </c>
      <c r="H2140" s="7">
        <f t="shared" si="942"/>
        <v>4.5238633793259445E-2</v>
      </c>
      <c r="I2140" s="7">
        <f t="shared" si="942"/>
        <v>4.3202895272562767</v>
      </c>
      <c r="J2140" s="7">
        <f t="shared" si="942"/>
        <v>3.2948804946090626</v>
      </c>
      <c r="K2140" s="7">
        <f t="shared" si="942"/>
        <v>0.69365905149664486</v>
      </c>
      <c r="L2140" s="7">
        <f t="shared" si="942"/>
        <v>1.8547839855236372</v>
      </c>
      <c r="M2140" s="7">
        <f t="shared" si="942"/>
        <v>14.023976475910427</v>
      </c>
      <c r="N2140" s="7">
        <f t="shared" si="942"/>
        <v>0.8067556359797935</v>
      </c>
      <c r="O2140" s="7">
        <f t="shared" si="942"/>
        <v>9.9675789791148297</v>
      </c>
      <c r="P2140" s="7">
        <f t="shared" si="942"/>
        <v>60.717786322853051</v>
      </c>
      <c r="Q2140" s="7">
        <f t="shared" si="942"/>
        <v>100</v>
      </c>
      <c r="R2140"/>
    </row>
    <row r="2141" spans="1:18" ht="14.25" x14ac:dyDescent="0.45">
      <c r="A2141" s="6">
        <v>925</v>
      </c>
      <c r="B2141" s="4"/>
      <c r="C2141" s="4" t="s">
        <v>11</v>
      </c>
      <c r="D2141" s="4" t="s">
        <v>7</v>
      </c>
      <c r="E2141" s="7">
        <f t="shared" ref="E2141:Q2141" si="943">E935/$Q935*100</f>
        <v>25.669334805409882</v>
      </c>
      <c r="F2141" s="7">
        <f t="shared" si="943"/>
        <v>7.5075903947005234</v>
      </c>
      <c r="G2141" s="7">
        <f t="shared" si="943"/>
        <v>12.365443003036159</v>
      </c>
      <c r="H2141" s="7">
        <f t="shared" si="943"/>
        <v>2.4289263041678169</v>
      </c>
      <c r="I2141" s="7">
        <f t="shared" si="943"/>
        <v>16.726469776428374</v>
      </c>
      <c r="J2141" s="7">
        <f t="shared" si="943"/>
        <v>21.777532431686446</v>
      </c>
      <c r="K2141" s="7">
        <f t="shared" si="943"/>
        <v>3.3673751035053821</v>
      </c>
      <c r="L2141" s="7">
        <f t="shared" si="943"/>
        <v>7.8940104885454039</v>
      </c>
      <c r="M2141" s="7">
        <f t="shared" si="943"/>
        <v>7.6455975710736963</v>
      </c>
      <c r="N2141" s="7">
        <f t="shared" si="943"/>
        <v>4.6094396908639252</v>
      </c>
      <c r="O2141" s="7">
        <f t="shared" si="943"/>
        <v>11.537399944797128</v>
      </c>
      <c r="P2141" s="7">
        <f t="shared" si="943"/>
        <v>33.646149599779193</v>
      </c>
      <c r="Q2141" s="7">
        <f t="shared" si="943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8</v>
      </c>
      <c r="E2142" s="7">
        <f t="shared" ref="E2142:Q2142" si="944">E936/$Q936*100</f>
        <v>37.764270613107819</v>
      </c>
      <c r="F2142" s="7">
        <f t="shared" si="944"/>
        <v>12.103594080338267</v>
      </c>
      <c r="G2142" s="7">
        <f t="shared" si="944"/>
        <v>10.174418604651162</v>
      </c>
      <c r="H2142" s="7">
        <f t="shared" si="944"/>
        <v>3.5147991543340384</v>
      </c>
      <c r="I2142" s="7">
        <f t="shared" si="944"/>
        <v>12.922832980972515</v>
      </c>
      <c r="J2142" s="7">
        <f t="shared" si="944"/>
        <v>14.085623678646936</v>
      </c>
      <c r="K2142" s="7">
        <f t="shared" si="944"/>
        <v>2.7748414376321353</v>
      </c>
      <c r="L2142" s="7">
        <f t="shared" si="944"/>
        <v>5.9196617336152215</v>
      </c>
      <c r="M2142" s="7">
        <f t="shared" si="944"/>
        <v>10.095137420718817</v>
      </c>
      <c r="N2142" s="7">
        <f t="shared" si="944"/>
        <v>3.5147991543340384</v>
      </c>
      <c r="O2142" s="7">
        <f t="shared" si="944"/>
        <v>13.55708245243129</v>
      </c>
      <c r="P2142" s="7">
        <f t="shared" si="944"/>
        <v>32.928118393234676</v>
      </c>
      <c r="Q2142" s="7">
        <f t="shared" si="944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45">E937/$Q937*100</f>
        <v>31.851951911387278</v>
      </c>
      <c r="F2143" s="7">
        <f t="shared" si="945"/>
        <v>9.8608672159935153</v>
      </c>
      <c r="G2143" s="7">
        <f t="shared" si="945"/>
        <v>11.279211130622722</v>
      </c>
      <c r="H2143" s="7">
        <f t="shared" si="945"/>
        <v>2.9717682020802374</v>
      </c>
      <c r="I2143" s="7">
        <f t="shared" si="945"/>
        <v>14.750776712143725</v>
      </c>
      <c r="J2143" s="7">
        <f t="shared" si="945"/>
        <v>17.84411724976361</v>
      </c>
      <c r="K2143" s="7">
        <f t="shared" si="945"/>
        <v>3.0122923139267863</v>
      </c>
      <c r="L2143" s="7">
        <f t="shared" si="945"/>
        <v>6.9296231257598278</v>
      </c>
      <c r="M2143" s="7">
        <f t="shared" si="945"/>
        <v>8.8612724571119816</v>
      </c>
      <c r="N2143" s="7">
        <f t="shared" si="945"/>
        <v>4.0794272592192353</v>
      </c>
      <c r="O2143" s="7">
        <f t="shared" si="945"/>
        <v>12.57598270971228</v>
      </c>
      <c r="P2143" s="7">
        <f t="shared" si="945"/>
        <v>33.229771714169928</v>
      </c>
      <c r="Q2143" s="7">
        <f t="shared" si="945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7</v>
      </c>
      <c r="E2144" s="7">
        <f t="shared" ref="E2144:Q2144" si="946">E938/$Q938*100</f>
        <v>10.614322064703744</v>
      </c>
      <c r="F2144" s="7">
        <f t="shared" si="946"/>
        <v>8.6150490730643412</v>
      </c>
      <c r="G2144" s="7">
        <f t="shared" si="946"/>
        <v>4.4783715012722647</v>
      </c>
      <c r="H2144" s="7">
        <f t="shared" si="946"/>
        <v>0.63976735732460921</v>
      </c>
      <c r="I2144" s="7">
        <f t="shared" si="946"/>
        <v>6.666666666666667</v>
      </c>
      <c r="J2144" s="7">
        <f t="shared" si="946"/>
        <v>7.9534714649218463</v>
      </c>
      <c r="K2144" s="7">
        <f t="shared" si="946"/>
        <v>1.3376953834969103</v>
      </c>
      <c r="L2144" s="7">
        <f t="shared" si="946"/>
        <v>3.0243547800799711</v>
      </c>
      <c r="M2144" s="7">
        <f t="shared" si="946"/>
        <v>8.3315158124318422</v>
      </c>
      <c r="N2144" s="7">
        <f t="shared" si="946"/>
        <v>1.6721192293711378</v>
      </c>
      <c r="O2144" s="7">
        <f t="shared" si="946"/>
        <v>8.2006543075245375</v>
      </c>
      <c r="P2144" s="7">
        <f t="shared" si="946"/>
        <v>61.046892039258452</v>
      </c>
      <c r="Q2144" s="7">
        <f t="shared" si="946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8</v>
      </c>
      <c r="E2145" s="7">
        <f t="shared" ref="E2145:Q2145" si="947">E939/$Q939*100</f>
        <v>16.269165247018737</v>
      </c>
      <c r="F2145" s="7">
        <f t="shared" si="947"/>
        <v>11.066155593412834</v>
      </c>
      <c r="G2145" s="7">
        <f t="shared" si="947"/>
        <v>4.2944349801249286</v>
      </c>
      <c r="H2145" s="7">
        <f t="shared" si="947"/>
        <v>0.96536059057353785</v>
      </c>
      <c r="I2145" s="7">
        <f t="shared" si="947"/>
        <v>5.4798409994321409</v>
      </c>
      <c r="J2145" s="7">
        <f t="shared" si="947"/>
        <v>4.8126064735945491</v>
      </c>
      <c r="K2145" s="7">
        <f t="shared" si="947"/>
        <v>1.0505394662123793</v>
      </c>
      <c r="L2145" s="7">
        <f t="shared" si="947"/>
        <v>2.4914821124361155</v>
      </c>
      <c r="M2145" s="7">
        <f t="shared" si="947"/>
        <v>12.876206700738216</v>
      </c>
      <c r="N2145" s="7">
        <f t="shared" si="947"/>
        <v>1.2918796138557638</v>
      </c>
      <c r="O2145" s="7">
        <f t="shared" si="947"/>
        <v>10.34213515048268</v>
      </c>
      <c r="P2145" s="7">
        <f t="shared" si="947"/>
        <v>56.871095968199889</v>
      </c>
      <c r="Q2145" s="7">
        <f t="shared" si="947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48">E940/$Q940*100</f>
        <v>13.442269707308313</v>
      </c>
      <c r="F2146" s="7">
        <f t="shared" si="948"/>
        <v>9.8545519841982401</v>
      </c>
      <c r="G2146" s="7">
        <f t="shared" si="948"/>
        <v>4.3957622553420723</v>
      </c>
      <c r="H2146" s="7">
        <f t="shared" si="948"/>
        <v>0.80086191416771424</v>
      </c>
      <c r="I2146" s="7">
        <f t="shared" si="948"/>
        <v>6.0693122643203452</v>
      </c>
      <c r="J2146" s="7">
        <f t="shared" si="948"/>
        <v>6.3566169868917219</v>
      </c>
      <c r="K2146" s="7">
        <f t="shared" si="948"/>
        <v>1.1923145986712156</v>
      </c>
      <c r="L2146" s="7">
        <f t="shared" si="948"/>
        <v>2.747351409588795</v>
      </c>
      <c r="M2146" s="7">
        <f t="shared" si="948"/>
        <v>10.633866044173102</v>
      </c>
      <c r="N2146" s="7">
        <f t="shared" si="948"/>
        <v>1.4760280122104508</v>
      </c>
      <c r="O2146" s="7">
        <f t="shared" si="948"/>
        <v>9.2799425390554866</v>
      </c>
      <c r="P2146" s="7">
        <f t="shared" si="948"/>
        <v>58.951337762614472</v>
      </c>
      <c r="Q2146" s="7">
        <f t="shared" si="948"/>
        <v>100</v>
      </c>
      <c r="R2146"/>
    </row>
    <row r="2147" spans="1:18" ht="14.25" x14ac:dyDescent="0.45">
      <c r="A2147" s="6">
        <v>931</v>
      </c>
      <c r="B2147" s="4" t="s">
        <v>73</v>
      </c>
      <c r="C2147" s="4" t="s">
        <v>6</v>
      </c>
      <c r="D2147" s="4" t="s">
        <v>7</v>
      </c>
      <c r="E2147" s="7">
        <f t="shared" ref="E2147:Q2147" si="949">E941/$Q941*100</f>
        <v>0</v>
      </c>
      <c r="F2147" s="7">
        <f t="shared" si="949"/>
        <v>9.8234842670759779</v>
      </c>
      <c r="G2147" s="7">
        <f t="shared" si="949"/>
        <v>0</v>
      </c>
      <c r="H2147" s="7">
        <f t="shared" si="949"/>
        <v>0</v>
      </c>
      <c r="I2147" s="7">
        <f t="shared" si="949"/>
        <v>0.53722179585571761</v>
      </c>
      <c r="J2147" s="7">
        <f t="shared" si="949"/>
        <v>0.46047582501918649</v>
      </c>
      <c r="K2147" s="7">
        <f t="shared" si="949"/>
        <v>0.53722179585571761</v>
      </c>
      <c r="L2147" s="7">
        <f t="shared" si="949"/>
        <v>0.53722179585571761</v>
      </c>
      <c r="M2147" s="7">
        <f t="shared" si="949"/>
        <v>1.7651573292402147</v>
      </c>
      <c r="N2147" s="7">
        <f t="shared" si="949"/>
        <v>0</v>
      </c>
      <c r="O2147" s="7">
        <f t="shared" si="949"/>
        <v>5.8326937835763619</v>
      </c>
      <c r="P2147" s="7">
        <f t="shared" si="949"/>
        <v>82.885648503453567</v>
      </c>
      <c r="Q2147" s="7">
        <f t="shared" si="949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8</v>
      </c>
      <c r="E2148" s="7">
        <f t="shared" ref="E2148:Q2148" si="950">E942/$Q942*100</f>
        <v>0</v>
      </c>
      <c r="F2148" s="7">
        <f t="shared" si="950"/>
        <v>6.6289409862570734</v>
      </c>
      <c r="G2148" s="7">
        <f t="shared" si="950"/>
        <v>0</v>
      </c>
      <c r="H2148" s="7">
        <f t="shared" si="950"/>
        <v>0</v>
      </c>
      <c r="I2148" s="7">
        <f t="shared" si="950"/>
        <v>0.32336297493936944</v>
      </c>
      <c r="J2148" s="7">
        <f t="shared" si="950"/>
        <v>0</v>
      </c>
      <c r="K2148" s="7">
        <f t="shared" si="950"/>
        <v>0</v>
      </c>
      <c r="L2148" s="7">
        <f t="shared" si="950"/>
        <v>0</v>
      </c>
      <c r="M2148" s="7">
        <f t="shared" si="950"/>
        <v>2.5869037995149555</v>
      </c>
      <c r="N2148" s="7">
        <f t="shared" si="950"/>
        <v>0</v>
      </c>
      <c r="O2148" s="7">
        <f t="shared" si="950"/>
        <v>2.1018593371059016</v>
      </c>
      <c r="P2148" s="7">
        <f t="shared" si="950"/>
        <v>89.571544058205333</v>
      </c>
      <c r="Q2148" s="7">
        <f t="shared" si="950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51">E943/$Q943*100</f>
        <v>0</v>
      </c>
      <c r="F2149" s="7">
        <f t="shared" si="951"/>
        <v>8.1793157687770339</v>
      </c>
      <c r="G2149" s="7">
        <f t="shared" si="951"/>
        <v>0</v>
      </c>
      <c r="H2149" s="7">
        <f t="shared" si="951"/>
        <v>0</v>
      </c>
      <c r="I2149" s="7">
        <f t="shared" si="951"/>
        <v>0.15729453401494298</v>
      </c>
      <c r="J2149" s="7">
        <f t="shared" si="951"/>
        <v>0.11797090051120723</v>
      </c>
      <c r="K2149" s="7">
        <f t="shared" si="951"/>
        <v>0.27526543452615021</v>
      </c>
      <c r="L2149" s="7">
        <f t="shared" si="951"/>
        <v>0.31458906802988595</v>
      </c>
      <c r="M2149" s="7">
        <f t="shared" si="951"/>
        <v>2.0841525756979942</v>
      </c>
      <c r="N2149" s="7">
        <f t="shared" si="951"/>
        <v>0</v>
      </c>
      <c r="O2149" s="7">
        <f t="shared" si="951"/>
        <v>3.9716869838773103</v>
      </c>
      <c r="P2149" s="7">
        <f t="shared" si="951"/>
        <v>86.197404640188751</v>
      </c>
      <c r="Q2149" s="7">
        <f t="shared" si="951"/>
        <v>100</v>
      </c>
      <c r="R2149"/>
    </row>
    <row r="2150" spans="1:18" ht="14.25" x14ac:dyDescent="0.45">
      <c r="A2150" s="6">
        <v>934</v>
      </c>
      <c r="B2150" s="4"/>
      <c r="C2150" s="4" t="s">
        <v>9</v>
      </c>
      <c r="D2150" s="4" t="s">
        <v>7</v>
      </c>
      <c r="E2150" s="7">
        <f t="shared" ref="E2150:Q2150" si="952">E944/$Q944*100</f>
        <v>0.71770334928229662</v>
      </c>
      <c r="F2150" s="7">
        <f t="shared" si="952"/>
        <v>9.2105263157894726</v>
      </c>
      <c r="G2150" s="7">
        <f t="shared" si="952"/>
        <v>0.35885167464114831</v>
      </c>
      <c r="H2150" s="7">
        <f t="shared" si="952"/>
        <v>0</v>
      </c>
      <c r="I2150" s="7">
        <f t="shared" si="952"/>
        <v>1.1961722488038278</v>
      </c>
      <c r="J2150" s="7">
        <f t="shared" si="952"/>
        <v>0.35885167464114831</v>
      </c>
      <c r="K2150" s="7">
        <f t="shared" si="952"/>
        <v>0.4784688995215311</v>
      </c>
      <c r="L2150" s="7">
        <f t="shared" si="952"/>
        <v>0.35885167464114831</v>
      </c>
      <c r="M2150" s="7">
        <f t="shared" si="952"/>
        <v>10.885167464114833</v>
      </c>
      <c r="N2150" s="7">
        <f t="shared" si="952"/>
        <v>0</v>
      </c>
      <c r="O2150" s="7">
        <f t="shared" si="952"/>
        <v>5.3827751196172251</v>
      </c>
      <c r="P2150" s="7">
        <f t="shared" si="952"/>
        <v>77.392344497607652</v>
      </c>
      <c r="Q2150" s="7">
        <f t="shared" si="952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8</v>
      </c>
      <c r="E2151" s="7">
        <f t="shared" ref="E2151:Q2151" si="953">E945/$Q945*100</f>
        <v>0.94466936572199733</v>
      </c>
      <c r="F2151" s="7">
        <f t="shared" si="953"/>
        <v>12.820512820512819</v>
      </c>
      <c r="G2151" s="7">
        <f t="shared" si="953"/>
        <v>0.40485829959514169</v>
      </c>
      <c r="H2151" s="7">
        <f t="shared" si="953"/>
        <v>0</v>
      </c>
      <c r="I2151" s="7">
        <f t="shared" si="953"/>
        <v>0.40485829959514169</v>
      </c>
      <c r="J2151" s="7">
        <f t="shared" si="953"/>
        <v>0</v>
      </c>
      <c r="K2151" s="7">
        <f t="shared" si="953"/>
        <v>0</v>
      </c>
      <c r="L2151" s="7">
        <f t="shared" si="953"/>
        <v>0</v>
      </c>
      <c r="M2151" s="7">
        <f t="shared" si="953"/>
        <v>19.973009446693656</v>
      </c>
      <c r="N2151" s="7">
        <f t="shared" si="953"/>
        <v>0</v>
      </c>
      <c r="O2151" s="7">
        <f t="shared" si="953"/>
        <v>6.8825910931174086</v>
      </c>
      <c r="P2151" s="7">
        <f t="shared" si="953"/>
        <v>66.801619433198383</v>
      </c>
      <c r="Q2151" s="7">
        <f t="shared" si="953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54">E946/$Q946*100</f>
        <v>0.569620253164557</v>
      </c>
      <c r="F2152" s="7">
        <f t="shared" si="954"/>
        <v>10.886075949367088</v>
      </c>
      <c r="G2152" s="7">
        <f t="shared" si="954"/>
        <v>0.18987341772151897</v>
      </c>
      <c r="H2152" s="7">
        <f t="shared" si="954"/>
        <v>0</v>
      </c>
      <c r="I2152" s="7">
        <f t="shared" si="954"/>
        <v>0.69620253164556956</v>
      </c>
      <c r="J2152" s="7">
        <f t="shared" si="954"/>
        <v>0.18987341772151897</v>
      </c>
      <c r="K2152" s="7">
        <f t="shared" si="954"/>
        <v>0.25316455696202533</v>
      </c>
      <c r="L2152" s="7">
        <f t="shared" si="954"/>
        <v>0.50632911392405067</v>
      </c>
      <c r="M2152" s="7">
        <f t="shared" si="954"/>
        <v>14.810126582278482</v>
      </c>
      <c r="N2152" s="7">
        <f t="shared" si="954"/>
        <v>0</v>
      </c>
      <c r="O2152" s="7">
        <f t="shared" si="954"/>
        <v>5.8860759493670889</v>
      </c>
      <c r="P2152" s="7">
        <f t="shared" si="954"/>
        <v>72.215189873417714</v>
      </c>
      <c r="Q2152" s="7">
        <f t="shared" si="954"/>
        <v>100</v>
      </c>
      <c r="R2152"/>
    </row>
    <row r="2153" spans="1:18" ht="14.25" x14ac:dyDescent="0.45">
      <c r="A2153" s="6">
        <v>937</v>
      </c>
      <c r="B2153" s="4"/>
      <c r="C2153" s="4" t="s">
        <v>10</v>
      </c>
      <c r="D2153" s="4" t="s">
        <v>7</v>
      </c>
      <c r="E2153" s="7">
        <f t="shared" ref="E2153:Q2153" si="955">E947/$Q947*100</f>
        <v>7.7056277056277063</v>
      </c>
      <c r="F2153" s="7">
        <f t="shared" si="955"/>
        <v>8.4271284271284266</v>
      </c>
      <c r="G2153" s="7">
        <f t="shared" si="955"/>
        <v>2.5108225108225106</v>
      </c>
      <c r="H2153" s="7">
        <f t="shared" si="955"/>
        <v>0.23088023088023088</v>
      </c>
      <c r="I2153" s="7">
        <f t="shared" si="955"/>
        <v>5.3102453102453104</v>
      </c>
      <c r="J2153" s="7">
        <f t="shared" si="955"/>
        <v>4.1269841269841265</v>
      </c>
      <c r="K2153" s="7">
        <f t="shared" si="955"/>
        <v>1.067821067821068</v>
      </c>
      <c r="L2153" s="7">
        <f t="shared" si="955"/>
        <v>1.2698412698412698</v>
      </c>
      <c r="M2153" s="7">
        <f t="shared" si="955"/>
        <v>11.486291486291487</v>
      </c>
      <c r="N2153" s="7">
        <f t="shared" si="955"/>
        <v>0.72150072150072153</v>
      </c>
      <c r="O2153" s="7">
        <f t="shared" si="955"/>
        <v>8.2828282828282838</v>
      </c>
      <c r="P2153" s="7">
        <f t="shared" si="955"/>
        <v>64.761904761904759</v>
      </c>
      <c r="Q2153" s="7">
        <f t="shared" si="955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8</v>
      </c>
      <c r="E2154" s="7">
        <f t="shared" ref="E2154:Q2154" si="956">E948/$Q948*100</f>
        <v>12.682137075013491</v>
      </c>
      <c r="F2154" s="7">
        <f t="shared" si="956"/>
        <v>12.331354560172693</v>
      </c>
      <c r="G2154" s="7">
        <f t="shared" si="956"/>
        <v>3.3459255261737724</v>
      </c>
      <c r="H2154" s="7">
        <f t="shared" si="956"/>
        <v>0</v>
      </c>
      <c r="I2154" s="7">
        <f t="shared" si="956"/>
        <v>4.8030221262817054</v>
      </c>
      <c r="J2154" s="7">
        <f t="shared" si="956"/>
        <v>2.1316783594171613</v>
      </c>
      <c r="K2154" s="7">
        <f t="shared" si="956"/>
        <v>0.62061521856448998</v>
      </c>
      <c r="L2154" s="7">
        <f t="shared" si="956"/>
        <v>1.5380464112250405</v>
      </c>
      <c r="M2154" s="7">
        <f t="shared" si="956"/>
        <v>16.729627630868862</v>
      </c>
      <c r="N2154" s="7">
        <f t="shared" si="956"/>
        <v>0.7015650296815974</v>
      </c>
      <c r="O2154" s="7">
        <f t="shared" si="956"/>
        <v>10.52347544522396</v>
      </c>
      <c r="P2154" s="7">
        <f t="shared" si="956"/>
        <v>57.744198596869943</v>
      </c>
      <c r="Q2154" s="7">
        <f t="shared" si="956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57">E949/$Q949*100</f>
        <v>10.195258019525802</v>
      </c>
      <c r="F2155" s="7">
        <f t="shared" si="957"/>
        <v>10.418410041841005</v>
      </c>
      <c r="G2155" s="7">
        <f t="shared" si="957"/>
        <v>2.9567642956764293</v>
      </c>
      <c r="H2155" s="7">
        <f t="shared" si="957"/>
        <v>9.7629009762900981E-2</v>
      </c>
      <c r="I2155" s="7">
        <f t="shared" si="957"/>
        <v>5.0348675034867503</v>
      </c>
      <c r="J2155" s="7">
        <f t="shared" si="957"/>
        <v>3.152022315202232</v>
      </c>
      <c r="K2155" s="7">
        <f t="shared" si="957"/>
        <v>0.82287308228730827</v>
      </c>
      <c r="L2155" s="7">
        <f t="shared" si="957"/>
        <v>1.4504881450488145</v>
      </c>
      <c r="M2155" s="7">
        <f t="shared" si="957"/>
        <v>14.184100418410042</v>
      </c>
      <c r="N2155" s="7">
        <f t="shared" si="957"/>
        <v>0.68340306834030684</v>
      </c>
      <c r="O2155" s="7">
        <f t="shared" si="957"/>
        <v>9.4281729428172945</v>
      </c>
      <c r="P2155" s="7">
        <f t="shared" si="957"/>
        <v>61.087866108786613</v>
      </c>
      <c r="Q2155" s="7">
        <f t="shared" si="957"/>
        <v>100</v>
      </c>
      <c r="R2155"/>
    </row>
    <row r="2156" spans="1:18" ht="14.25" x14ac:dyDescent="0.45">
      <c r="A2156" s="6">
        <v>940</v>
      </c>
      <c r="B2156" s="4"/>
      <c r="C2156" s="4" t="s">
        <v>11</v>
      </c>
      <c r="D2156" s="4" t="s">
        <v>7</v>
      </c>
      <c r="E2156" s="7">
        <f t="shared" ref="E2156:Q2156" si="958">E950/$Q950*100</f>
        <v>28.125</v>
      </c>
      <c r="F2156" s="7">
        <f t="shared" si="958"/>
        <v>8.2785087719298236</v>
      </c>
      <c r="G2156" s="7">
        <f t="shared" si="958"/>
        <v>12.171052631578947</v>
      </c>
      <c r="H2156" s="7">
        <f t="shared" si="958"/>
        <v>2.7412280701754383</v>
      </c>
      <c r="I2156" s="7">
        <f t="shared" si="958"/>
        <v>15.953947368421053</v>
      </c>
      <c r="J2156" s="7">
        <f t="shared" si="958"/>
        <v>17.87280701754386</v>
      </c>
      <c r="K2156" s="7">
        <f t="shared" si="958"/>
        <v>3.0153508771929824</v>
      </c>
      <c r="L2156" s="7">
        <f t="shared" si="958"/>
        <v>6.359649122807018</v>
      </c>
      <c r="M2156" s="7">
        <f t="shared" si="958"/>
        <v>6.25</v>
      </c>
      <c r="N2156" s="7">
        <f t="shared" si="958"/>
        <v>4.8245614035087714</v>
      </c>
      <c r="O2156" s="7">
        <f t="shared" si="958"/>
        <v>11.293859649122808</v>
      </c>
      <c r="P2156" s="7">
        <f t="shared" si="958"/>
        <v>34.703947368421048</v>
      </c>
      <c r="Q2156" s="7">
        <f t="shared" si="958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8</v>
      </c>
      <c r="E2157" s="7">
        <f t="shared" ref="E2157:Q2157" si="959">E951/$Q951*100</f>
        <v>39.259971167707832</v>
      </c>
      <c r="F2157" s="7">
        <f t="shared" si="959"/>
        <v>11.196540124939933</v>
      </c>
      <c r="G2157" s="7">
        <f t="shared" si="959"/>
        <v>8.7938491110043238</v>
      </c>
      <c r="H2157" s="7">
        <f t="shared" si="959"/>
        <v>3.2676597789524267</v>
      </c>
      <c r="I2157" s="7">
        <f t="shared" si="959"/>
        <v>13.070639115809707</v>
      </c>
      <c r="J2157" s="7">
        <f t="shared" si="959"/>
        <v>12.493993272465161</v>
      </c>
      <c r="K2157" s="7">
        <f t="shared" si="959"/>
        <v>2.5468524747717445</v>
      </c>
      <c r="L2157" s="7">
        <f t="shared" si="959"/>
        <v>6.727534839019703</v>
      </c>
      <c r="M2157" s="7">
        <f t="shared" si="959"/>
        <v>9.2263334935127332</v>
      </c>
      <c r="N2157" s="7">
        <f t="shared" si="959"/>
        <v>3.411821239788563</v>
      </c>
      <c r="O2157" s="7">
        <f t="shared" si="959"/>
        <v>13.935607880826526</v>
      </c>
      <c r="P2157" s="7">
        <f t="shared" si="959"/>
        <v>32.436328688130708</v>
      </c>
      <c r="Q2157" s="7">
        <f t="shared" si="959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60">E952/$Q952*100</f>
        <v>34.008200922603791</v>
      </c>
      <c r="F2158" s="7">
        <f t="shared" si="960"/>
        <v>9.917990773962071</v>
      </c>
      <c r="G2158" s="7">
        <f t="shared" si="960"/>
        <v>10.533059969246541</v>
      </c>
      <c r="H2158" s="7">
        <f t="shared" si="960"/>
        <v>3.1778575089697592</v>
      </c>
      <c r="I2158" s="7">
        <f t="shared" si="960"/>
        <v>14.531009738595593</v>
      </c>
      <c r="J2158" s="7">
        <f t="shared" si="960"/>
        <v>14.992311635058945</v>
      </c>
      <c r="K2158" s="7">
        <f t="shared" si="960"/>
        <v>2.74218349564326</v>
      </c>
      <c r="L2158" s="7">
        <f t="shared" si="960"/>
        <v>6.5607380830343409</v>
      </c>
      <c r="M2158" s="7">
        <f t="shared" si="960"/>
        <v>7.8677601230138396</v>
      </c>
      <c r="N2158" s="7">
        <f t="shared" si="960"/>
        <v>3.9979497693490518</v>
      </c>
      <c r="O2158" s="7">
        <f t="shared" si="960"/>
        <v>12.557662737057921</v>
      </c>
      <c r="P2158" s="7">
        <f t="shared" si="960"/>
        <v>33.341875961045616</v>
      </c>
      <c r="Q2158" s="7">
        <f t="shared" si="960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7</v>
      </c>
      <c r="E2159" s="7">
        <f t="shared" ref="E2159:Q2159" si="961">E953/$Q953*100</f>
        <v>10.476703474279558</v>
      </c>
      <c r="F2159" s="7">
        <f t="shared" si="961"/>
        <v>8.6049016967411802</v>
      </c>
      <c r="G2159" s="7">
        <f t="shared" si="961"/>
        <v>4.2014543495825478</v>
      </c>
      <c r="H2159" s="7">
        <f t="shared" si="961"/>
        <v>0.76757339078911935</v>
      </c>
      <c r="I2159" s="7">
        <f t="shared" si="961"/>
        <v>6.6119041206571501</v>
      </c>
      <c r="J2159" s="7">
        <f t="shared" si="961"/>
        <v>6.3425801238890385</v>
      </c>
      <c r="K2159" s="7">
        <f t="shared" si="961"/>
        <v>1.2927551844869378</v>
      </c>
      <c r="L2159" s="7">
        <f t="shared" si="961"/>
        <v>2.2488553730137353</v>
      </c>
      <c r="M2159" s="7">
        <f t="shared" si="961"/>
        <v>8.3759762994882845</v>
      </c>
      <c r="N2159" s="7">
        <f t="shared" si="961"/>
        <v>1.494748182063022</v>
      </c>
      <c r="O2159" s="7">
        <f t="shared" si="961"/>
        <v>8.2413143011042287</v>
      </c>
      <c r="P2159" s="7">
        <f t="shared" si="961"/>
        <v>61.917586856988962</v>
      </c>
      <c r="Q2159" s="7">
        <f t="shared" si="961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8</v>
      </c>
      <c r="E2160" s="7">
        <f t="shared" ref="E2160:Q2160" si="962">E954/$Q954*100</f>
        <v>16.660229174713532</v>
      </c>
      <c r="F2160" s="7">
        <f t="shared" si="962"/>
        <v>11.201235998455001</v>
      </c>
      <c r="G2160" s="7">
        <f t="shared" si="962"/>
        <v>4.0041199948500061</v>
      </c>
      <c r="H2160" s="7">
        <f t="shared" si="962"/>
        <v>0.88837388953263807</v>
      </c>
      <c r="I2160" s="7">
        <f t="shared" si="962"/>
        <v>5.7808677739152827</v>
      </c>
      <c r="J2160" s="7">
        <f t="shared" si="962"/>
        <v>4.3903695120381103</v>
      </c>
      <c r="K2160" s="7">
        <f t="shared" si="962"/>
        <v>0.91412385734517843</v>
      </c>
      <c r="L2160" s="7">
        <f t="shared" si="962"/>
        <v>2.6136217329728337</v>
      </c>
      <c r="M2160" s="7">
        <f t="shared" si="962"/>
        <v>12.784859018926225</v>
      </c>
      <c r="N2160" s="7">
        <f t="shared" si="962"/>
        <v>1.197373503283121</v>
      </c>
      <c r="O2160" s="7">
        <f t="shared" si="962"/>
        <v>9.6691129136088581</v>
      </c>
      <c r="P2160" s="7">
        <f t="shared" si="962"/>
        <v>56.933178833526455</v>
      </c>
      <c r="Q2160" s="7">
        <f t="shared" si="962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63">E955/$Q955*100</f>
        <v>13.600157988282536</v>
      </c>
      <c r="F2161" s="7">
        <f t="shared" si="963"/>
        <v>9.9795931801724702</v>
      </c>
      <c r="G2161" s="7">
        <f t="shared" si="963"/>
        <v>4.1406095714567837</v>
      </c>
      <c r="H2161" s="7">
        <f t="shared" si="963"/>
        <v>0.84918701862945167</v>
      </c>
      <c r="I2161" s="7">
        <f t="shared" si="963"/>
        <v>6.2010400895266935</v>
      </c>
      <c r="J2161" s="7">
        <f t="shared" si="963"/>
        <v>5.3781844513198607</v>
      </c>
      <c r="K2161" s="7">
        <f t="shared" si="963"/>
        <v>1.138832203278257</v>
      </c>
      <c r="L2161" s="7">
        <f t="shared" si="963"/>
        <v>2.448818379303535</v>
      </c>
      <c r="M2161" s="7">
        <f t="shared" si="963"/>
        <v>10.624712000526628</v>
      </c>
      <c r="N2161" s="7">
        <f t="shared" si="963"/>
        <v>1.3758146270818248</v>
      </c>
      <c r="O2161" s="7">
        <f t="shared" si="963"/>
        <v>8.9987492594299248</v>
      </c>
      <c r="P2161" s="7">
        <f t="shared" si="963"/>
        <v>59.344348627476798</v>
      </c>
      <c r="Q2161" s="7">
        <f t="shared" si="963"/>
        <v>100</v>
      </c>
      <c r="R2161"/>
    </row>
    <row r="2162" spans="1:18" ht="14.25" x14ac:dyDescent="0.45">
      <c r="A2162" s="6">
        <v>946</v>
      </c>
      <c r="B2162" s="4" t="s">
        <v>74</v>
      </c>
      <c r="C2162" s="4" t="s">
        <v>6</v>
      </c>
      <c r="D2162" s="4" t="s">
        <v>7</v>
      </c>
      <c r="E2162" s="7">
        <f t="shared" ref="E2162:Q2162" si="964">E956/$Q956*100</f>
        <v>7.0212392487274011E-2</v>
      </c>
      <c r="F2162" s="7">
        <f t="shared" si="964"/>
        <v>5.5467790064946465</v>
      </c>
      <c r="G2162" s="7">
        <f t="shared" si="964"/>
        <v>8.77654906090925E-2</v>
      </c>
      <c r="H2162" s="7">
        <f t="shared" si="964"/>
        <v>0</v>
      </c>
      <c r="I2162" s="7">
        <f t="shared" si="964"/>
        <v>0.15797788309636651</v>
      </c>
      <c r="J2162" s="7">
        <f t="shared" si="964"/>
        <v>7.0212392487274011E-2</v>
      </c>
      <c r="K2162" s="7">
        <f t="shared" si="964"/>
        <v>0.15797788309636651</v>
      </c>
      <c r="L2162" s="7">
        <f t="shared" si="964"/>
        <v>0</v>
      </c>
      <c r="M2162" s="7">
        <f t="shared" si="964"/>
        <v>1.2462699666491135</v>
      </c>
      <c r="N2162" s="7">
        <f t="shared" si="964"/>
        <v>0</v>
      </c>
      <c r="O2162" s="7">
        <f t="shared" si="964"/>
        <v>3.7388098999473409</v>
      </c>
      <c r="P2162" s="7">
        <f t="shared" si="964"/>
        <v>89.678778304370724</v>
      </c>
      <c r="Q2162" s="7">
        <f t="shared" si="964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8</v>
      </c>
      <c r="E2163" s="7">
        <f t="shared" ref="E2163:Q2163" si="965">E957/$Q957*100</f>
        <v>9.0497737556561084E-2</v>
      </c>
      <c r="F2163" s="7">
        <f t="shared" si="965"/>
        <v>3.9638009049773757</v>
      </c>
      <c r="G2163" s="7">
        <f t="shared" si="965"/>
        <v>5.4298642533936653E-2</v>
      </c>
      <c r="H2163" s="7">
        <f t="shared" si="965"/>
        <v>0</v>
      </c>
      <c r="I2163" s="7">
        <f t="shared" si="965"/>
        <v>7.2398190045248861E-2</v>
      </c>
      <c r="J2163" s="7">
        <f t="shared" si="965"/>
        <v>0.12669683257918551</v>
      </c>
      <c r="K2163" s="7">
        <f t="shared" si="965"/>
        <v>0.14479638009049772</v>
      </c>
      <c r="L2163" s="7">
        <f t="shared" si="965"/>
        <v>0.10859728506787331</v>
      </c>
      <c r="M2163" s="7">
        <f t="shared" si="965"/>
        <v>1.2669683257918551</v>
      </c>
      <c r="N2163" s="7">
        <f t="shared" si="965"/>
        <v>0</v>
      </c>
      <c r="O2163" s="7">
        <f t="shared" si="965"/>
        <v>2.8054298642533939</v>
      </c>
      <c r="P2163" s="7">
        <f t="shared" si="965"/>
        <v>92.090497737556561</v>
      </c>
      <c r="Q2163" s="7">
        <f t="shared" si="965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66">E958/$Q958*100</f>
        <v>6.238859180035651E-2</v>
      </c>
      <c r="F2164" s="7">
        <f t="shared" si="966"/>
        <v>4.7771836007130126</v>
      </c>
      <c r="G2164" s="7">
        <f t="shared" si="966"/>
        <v>0.11586452762923352</v>
      </c>
      <c r="H2164" s="7">
        <f t="shared" si="966"/>
        <v>0</v>
      </c>
      <c r="I2164" s="7">
        <f t="shared" si="966"/>
        <v>6.238859180035651E-2</v>
      </c>
      <c r="J2164" s="7">
        <f t="shared" si="966"/>
        <v>9.8039215686274508E-2</v>
      </c>
      <c r="K2164" s="7">
        <f t="shared" si="966"/>
        <v>9.8039215686274508E-2</v>
      </c>
      <c r="L2164" s="7">
        <f t="shared" si="966"/>
        <v>5.3475935828877004E-2</v>
      </c>
      <c r="M2164" s="7">
        <f t="shared" si="966"/>
        <v>1.2923351158645278</v>
      </c>
      <c r="N2164" s="7">
        <f t="shared" si="966"/>
        <v>4.4563279857397504E-2</v>
      </c>
      <c r="O2164" s="7">
        <f t="shared" si="966"/>
        <v>3.297682709447415</v>
      </c>
      <c r="P2164" s="7">
        <f t="shared" si="966"/>
        <v>90.89126559714795</v>
      </c>
      <c r="Q2164" s="7">
        <f t="shared" si="966"/>
        <v>100</v>
      </c>
      <c r="R2164"/>
    </row>
    <row r="2165" spans="1:18" ht="14.25" x14ac:dyDescent="0.45">
      <c r="A2165" s="6">
        <v>949</v>
      </c>
      <c r="B2165" s="4"/>
      <c r="C2165" s="4" t="s">
        <v>9</v>
      </c>
      <c r="D2165" s="4" t="s">
        <v>7</v>
      </c>
      <c r="E2165" s="7">
        <f t="shared" ref="E2165:Q2165" si="967">E959/$Q959*100</f>
        <v>0.36343812465927672</v>
      </c>
      <c r="F2165" s="7">
        <f t="shared" si="967"/>
        <v>8.340904960930402</v>
      </c>
      <c r="G2165" s="7">
        <f t="shared" si="967"/>
        <v>0.23623478102852988</v>
      </c>
      <c r="H2165" s="7">
        <f t="shared" si="967"/>
        <v>0</v>
      </c>
      <c r="I2165" s="7">
        <f t="shared" si="967"/>
        <v>0.3816100308922406</v>
      </c>
      <c r="J2165" s="7">
        <f t="shared" si="967"/>
        <v>0.25440668726149374</v>
      </c>
      <c r="K2165" s="7">
        <f t="shared" si="967"/>
        <v>0.10903143739778302</v>
      </c>
      <c r="L2165" s="7">
        <f t="shared" si="967"/>
        <v>0.18171906232963836</v>
      </c>
      <c r="M2165" s="7">
        <f t="shared" si="967"/>
        <v>7.5049972742140643</v>
      </c>
      <c r="N2165" s="7">
        <f t="shared" si="967"/>
        <v>5.4515718698891512E-2</v>
      </c>
      <c r="O2165" s="7">
        <f t="shared" si="967"/>
        <v>4.3430855896783571</v>
      </c>
      <c r="P2165" s="7">
        <f t="shared" si="967"/>
        <v>81.04670179901872</v>
      </c>
      <c r="Q2165" s="7">
        <f t="shared" si="967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8</v>
      </c>
      <c r="E2166" s="7">
        <f t="shared" ref="E2166:Q2166" si="968">E960/$Q960*100</f>
        <v>0.3892868265337901</v>
      </c>
      <c r="F2166" s="7">
        <f t="shared" si="968"/>
        <v>9.140454687013392</v>
      </c>
      <c r="G2166" s="7">
        <f t="shared" si="968"/>
        <v>0.24914356898162568</v>
      </c>
      <c r="H2166" s="7">
        <f t="shared" si="968"/>
        <v>0</v>
      </c>
      <c r="I2166" s="7">
        <f t="shared" si="968"/>
        <v>0.28028651510432889</v>
      </c>
      <c r="J2166" s="7">
        <f t="shared" si="968"/>
        <v>0.18685767673621925</v>
      </c>
      <c r="K2166" s="7">
        <f t="shared" si="968"/>
        <v>0</v>
      </c>
      <c r="L2166" s="7">
        <f t="shared" si="968"/>
        <v>4.6714419184054813E-2</v>
      </c>
      <c r="M2166" s="7">
        <f t="shared" si="968"/>
        <v>17.222049205854876</v>
      </c>
      <c r="N2166" s="7">
        <f t="shared" si="968"/>
        <v>0.10900031142946122</v>
      </c>
      <c r="O2166" s="7">
        <f t="shared" si="968"/>
        <v>6.2908751167860473</v>
      </c>
      <c r="P2166" s="7">
        <f t="shared" si="968"/>
        <v>72.765493615696045</v>
      </c>
      <c r="Q2166" s="7">
        <f t="shared" si="968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69">E961/$Q961*100</f>
        <v>0.33531729398943749</v>
      </c>
      <c r="F2167" s="7">
        <f t="shared" si="969"/>
        <v>8.7685472378237908</v>
      </c>
      <c r="G2167" s="7">
        <f t="shared" si="969"/>
        <v>0.23472210579260624</v>
      </c>
      <c r="H2167" s="7">
        <f t="shared" si="969"/>
        <v>0</v>
      </c>
      <c r="I2167" s="7">
        <f t="shared" si="969"/>
        <v>0.32693436163970158</v>
      </c>
      <c r="J2167" s="7">
        <f t="shared" si="969"/>
        <v>0.18442451169419063</v>
      </c>
      <c r="K2167" s="7">
        <f t="shared" si="969"/>
        <v>7.5446391147623443E-2</v>
      </c>
      <c r="L2167" s="7">
        <f t="shared" si="969"/>
        <v>5.8680526448151561E-2</v>
      </c>
      <c r="M2167" s="7">
        <f t="shared" si="969"/>
        <v>12.767205968647833</v>
      </c>
      <c r="N2167" s="7">
        <f t="shared" si="969"/>
        <v>9.2212255847095317E-2</v>
      </c>
      <c r="O2167" s="7">
        <f t="shared" si="969"/>
        <v>5.4321401626288877</v>
      </c>
      <c r="P2167" s="7">
        <f t="shared" si="969"/>
        <v>76.544555285438847</v>
      </c>
      <c r="Q2167" s="7">
        <f t="shared" si="969"/>
        <v>100</v>
      </c>
      <c r="R2167"/>
    </row>
    <row r="2168" spans="1:18" ht="14.25" x14ac:dyDescent="0.45">
      <c r="A2168" s="6">
        <v>952</v>
      </c>
      <c r="B2168" s="4"/>
      <c r="C2168" s="4" t="s">
        <v>10</v>
      </c>
      <c r="D2168" s="4" t="s">
        <v>7</v>
      </c>
      <c r="E2168" s="7">
        <f t="shared" ref="E2168:Q2168" si="970">E962/$Q962*100</f>
        <v>2.5760873443465231</v>
      </c>
      <c r="F2168" s="7">
        <f t="shared" si="970"/>
        <v>8.7237306882648866</v>
      </c>
      <c r="G2168" s="7">
        <f t="shared" si="970"/>
        <v>1.7090662575373747</v>
      </c>
      <c r="H2168" s="7">
        <f t="shared" si="970"/>
        <v>3.2111892104042528E-2</v>
      </c>
      <c r="I2168" s="7">
        <f t="shared" si="970"/>
        <v>2.3798480037107073</v>
      </c>
      <c r="J2168" s="7">
        <f t="shared" si="970"/>
        <v>1.8268098619188637</v>
      </c>
      <c r="K2168" s="7">
        <f t="shared" si="970"/>
        <v>0.44599850144503511</v>
      </c>
      <c r="L2168" s="7">
        <f t="shared" si="970"/>
        <v>0.41388660934099264</v>
      </c>
      <c r="M2168" s="7">
        <f t="shared" si="970"/>
        <v>8.5596032397331143</v>
      </c>
      <c r="N2168" s="7">
        <f t="shared" si="970"/>
        <v>0.29257501694794302</v>
      </c>
      <c r="O2168" s="7">
        <f t="shared" si="970"/>
        <v>6.2332750561958115</v>
      </c>
      <c r="P2168" s="7">
        <f t="shared" si="970"/>
        <v>73.678952438719804</v>
      </c>
      <c r="Q2168" s="7">
        <f t="shared" si="970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8</v>
      </c>
      <c r="E2169" s="7">
        <f t="shared" ref="E2169:Q2169" si="971">E963/$Q963*100</f>
        <v>3.9902088991717801</v>
      </c>
      <c r="F2169" s="7">
        <f t="shared" si="971"/>
        <v>8.8622874962277436</v>
      </c>
      <c r="G2169" s="7">
        <f t="shared" si="971"/>
        <v>2.2097039197934478</v>
      </c>
      <c r="H2169" s="7">
        <f t="shared" si="971"/>
        <v>3.3531167219930928E-2</v>
      </c>
      <c r="I2169" s="7">
        <f t="shared" si="971"/>
        <v>1.4351339570130437</v>
      </c>
      <c r="J2169" s="7">
        <f t="shared" si="971"/>
        <v>0.66056399423263923</v>
      </c>
      <c r="K2169" s="7">
        <f t="shared" si="971"/>
        <v>0.29172115481339905</v>
      </c>
      <c r="L2169" s="7">
        <f t="shared" si="971"/>
        <v>0.35878348925326092</v>
      </c>
      <c r="M2169" s="7">
        <f t="shared" si="971"/>
        <v>12.302585252992657</v>
      </c>
      <c r="N2169" s="7">
        <f t="shared" si="971"/>
        <v>0.2145994702075579</v>
      </c>
      <c r="O2169" s="7">
        <f t="shared" si="971"/>
        <v>8.3090232370988844</v>
      </c>
      <c r="P2169" s="7">
        <f t="shared" si="971"/>
        <v>70.643463098950477</v>
      </c>
      <c r="Q2169" s="7">
        <f t="shared" si="971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72">E964/$Q964*100</f>
        <v>3.29495557169035</v>
      </c>
      <c r="F2170" s="7">
        <f t="shared" si="972"/>
        <v>8.7871244338415799</v>
      </c>
      <c r="G2170" s="7">
        <f t="shared" si="972"/>
        <v>1.9672924662033675</v>
      </c>
      <c r="H2170" s="7">
        <f t="shared" si="972"/>
        <v>4.3218200048404383E-2</v>
      </c>
      <c r="I2170" s="7">
        <f t="shared" si="972"/>
        <v>1.8877709781143035</v>
      </c>
      <c r="J2170" s="7">
        <f t="shared" si="972"/>
        <v>1.223939425370812</v>
      </c>
      <c r="K2170" s="7">
        <f t="shared" si="972"/>
        <v>0.36130415240466063</v>
      </c>
      <c r="L2170" s="7">
        <f t="shared" si="972"/>
        <v>0.38204888842789475</v>
      </c>
      <c r="M2170" s="7">
        <f t="shared" si="972"/>
        <v>10.489921515748712</v>
      </c>
      <c r="N2170" s="7">
        <f t="shared" si="972"/>
        <v>0.25412301628461775</v>
      </c>
      <c r="O2170" s="7">
        <f t="shared" si="972"/>
        <v>7.300418352176469</v>
      </c>
      <c r="P2170" s="7">
        <f t="shared" si="972"/>
        <v>72.120803512775296</v>
      </c>
      <c r="Q2170" s="7">
        <f t="shared" si="972"/>
        <v>100</v>
      </c>
      <c r="R2170"/>
    </row>
    <row r="2171" spans="1:18" ht="14.25" x14ac:dyDescent="0.45">
      <c r="A2171" s="6">
        <v>955</v>
      </c>
      <c r="B2171" s="4"/>
      <c r="C2171" s="4" t="s">
        <v>11</v>
      </c>
      <c r="D2171" s="4" t="s">
        <v>7</v>
      </c>
      <c r="E2171" s="7">
        <f t="shared" ref="E2171:Q2171" si="973">E965/$Q965*100</f>
        <v>17.580577647551276</v>
      </c>
      <c r="F2171" s="7">
        <f t="shared" si="973"/>
        <v>7.2554764894656065</v>
      </c>
      <c r="G2171" s="7">
        <f t="shared" si="973"/>
        <v>13.15752755685782</v>
      </c>
      <c r="H2171" s="7">
        <f t="shared" si="973"/>
        <v>3.3207757778707965</v>
      </c>
      <c r="I2171" s="7">
        <f t="shared" si="973"/>
        <v>12.962187805218361</v>
      </c>
      <c r="J2171" s="7">
        <f t="shared" si="973"/>
        <v>20.845542067810801</v>
      </c>
      <c r="K2171" s="7">
        <f t="shared" si="973"/>
        <v>3.4882098507046182</v>
      </c>
      <c r="L2171" s="7">
        <f t="shared" si="973"/>
        <v>4.6881540393470065</v>
      </c>
      <c r="M2171" s="7">
        <f t="shared" si="973"/>
        <v>5.7346169945583929</v>
      </c>
      <c r="N2171" s="7">
        <f t="shared" si="973"/>
        <v>4.1160876238314499</v>
      </c>
      <c r="O2171" s="7">
        <f t="shared" si="973"/>
        <v>12.822659411190177</v>
      </c>
      <c r="P2171" s="7">
        <f t="shared" si="973"/>
        <v>38.426119715362077</v>
      </c>
      <c r="Q2171" s="7">
        <f t="shared" si="973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8</v>
      </c>
      <c r="E2172" s="7">
        <f t="shared" ref="E2172:Q2172" si="974">E966/$Q966*100</f>
        <v>31.222306279044631</v>
      </c>
      <c r="F2172" s="7">
        <f t="shared" si="974"/>
        <v>8.7971468712849887</v>
      </c>
      <c r="G2172" s="7">
        <f t="shared" si="974"/>
        <v>10.234518534529343</v>
      </c>
      <c r="H2172" s="7">
        <f t="shared" si="974"/>
        <v>4.5066464930292875</v>
      </c>
      <c r="I2172" s="7">
        <f t="shared" si="974"/>
        <v>8.0406354695774347</v>
      </c>
      <c r="J2172" s="7">
        <f t="shared" si="974"/>
        <v>10.666810764076516</v>
      </c>
      <c r="K2172" s="7">
        <f t="shared" si="974"/>
        <v>2.1290392305198313</v>
      </c>
      <c r="L2172" s="7">
        <f t="shared" si="974"/>
        <v>4.0527396520047549</v>
      </c>
      <c r="M2172" s="7">
        <f t="shared" si="974"/>
        <v>8.0514427753161133</v>
      </c>
      <c r="N2172" s="7">
        <f t="shared" si="974"/>
        <v>2.5613314600670054</v>
      </c>
      <c r="O2172" s="7">
        <f t="shared" si="974"/>
        <v>15.227493785799201</v>
      </c>
      <c r="P2172" s="7">
        <f t="shared" si="974"/>
        <v>37.760726250945638</v>
      </c>
      <c r="Q2172" s="7">
        <f t="shared" si="974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75">E967/$Q967*100</f>
        <v>25.271043976123771</v>
      </c>
      <c r="F2173" s="7">
        <f t="shared" si="975"/>
        <v>8.1130466561091499</v>
      </c>
      <c r="G2173" s="7">
        <f t="shared" si="975"/>
        <v>11.523937142161044</v>
      </c>
      <c r="H2173" s="7">
        <f t="shared" si="975"/>
        <v>3.9956145693750762</v>
      </c>
      <c r="I2173" s="7">
        <f t="shared" si="975"/>
        <v>10.183944451212085</v>
      </c>
      <c r="J2173" s="7">
        <f t="shared" si="975"/>
        <v>15.117553904251432</v>
      </c>
      <c r="K2173" s="7">
        <f t="shared" si="975"/>
        <v>2.7043488853697162</v>
      </c>
      <c r="L2173" s="7">
        <f t="shared" si="975"/>
        <v>4.3062492386405165</v>
      </c>
      <c r="M2173" s="7">
        <f t="shared" si="975"/>
        <v>7.0410525033499818</v>
      </c>
      <c r="N2173" s="7">
        <f t="shared" si="975"/>
        <v>3.2220733341454499</v>
      </c>
      <c r="O2173" s="7">
        <f t="shared" si="975"/>
        <v>14.167377268851261</v>
      </c>
      <c r="P2173" s="7">
        <f t="shared" si="975"/>
        <v>38.086246802290169</v>
      </c>
      <c r="Q2173" s="7">
        <f t="shared" si="975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7</v>
      </c>
      <c r="E2174" s="7">
        <f t="shared" ref="E2174:Q2174" si="976">E968/$Q968*100</f>
        <v>4.3111810480481125</v>
      </c>
      <c r="F2174" s="7">
        <f t="shared" si="976"/>
        <v>8.0489750167058265</v>
      </c>
      <c r="G2174" s="7">
        <f t="shared" si="976"/>
        <v>3.1148283072147618</v>
      </c>
      <c r="H2174" s="7">
        <f t="shared" si="976"/>
        <v>0.54536440257808627</v>
      </c>
      <c r="I2174" s="7">
        <f t="shared" si="976"/>
        <v>3.5049901920631155</v>
      </c>
      <c r="J2174" s="7">
        <f t="shared" si="976"/>
        <v>4.3629152206246902</v>
      </c>
      <c r="K2174" s="7">
        <f t="shared" si="976"/>
        <v>0.82559117070121357</v>
      </c>
      <c r="L2174" s="7">
        <f t="shared" si="976"/>
        <v>0.97863809790692158</v>
      </c>
      <c r="M2174" s="7">
        <f t="shared" si="976"/>
        <v>7.1091375482313381</v>
      </c>
      <c r="N2174" s="7">
        <f t="shared" si="976"/>
        <v>0.83421353279730992</v>
      </c>
      <c r="O2174" s="7">
        <f t="shared" si="976"/>
        <v>6.7189756633829836</v>
      </c>
      <c r="P2174" s="7">
        <f t="shared" si="976"/>
        <v>71.089219891789355</v>
      </c>
      <c r="Q2174" s="7">
        <f t="shared" si="976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8</v>
      </c>
      <c r="E2175" s="7">
        <f t="shared" ref="E2175:Q2175" si="977">E969/$Q969*100</f>
        <v>8.0569927877077454</v>
      </c>
      <c r="F2175" s="7">
        <f t="shared" si="977"/>
        <v>8.3666509877704609</v>
      </c>
      <c r="G2175" s="7">
        <f t="shared" si="977"/>
        <v>3.1847757917842583</v>
      </c>
      <c r="H2175" s="7">
        <f t="shared" si="977"/>
        <v>0.82902163687676389</v>
      </c>
      <c r="I2175" s="7">
        <f t="shared" si="977"/>
        <v>2.3322358105989336</v>
      </c>
      <c r="J2175" s="7">
        <f t="shared" si="977"/>
        <v>2.3616337409846344</v>
      </c>
      <c r="K2175" s="7">
        <f t="shared" si="977"/>
        <v>0.57031984948259651</v>
      </c>
      <c r="L2175" s="7">
        <f t="shared" si="977"/>
        <v>0.950533082470994</v>
      </c>
      <c r="M2175" s="7">
        <f t="shared" si="977"/>
        <v>10.955628723737849</v>
      </c>
      <c r="N2175" s="7">
        <f t="shared" si="977"/>
        <v>0.5938381937911571</v>
      </c>
      <c r="O2175" s="7">
        <f t="shared" si="977"/>
        <v>8.7213860144245849</v>
      </c>
      <c r="P2175" s="7">
        <f t="shared" si="977"/>
        <v>67.268344308560685</v>
      </c>
      <c r="Q2175" s="7">
        <f t="shared" si="977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78">E970/$Q970*100</f>
        <v>6.2714300379837802</v>
      </c>
      <c r="F2176" s="7">
        <f t="shared" si="978"/>
        <v>8.2147623447284666</v>
      </c>
      <c r="G2176" s="7">
        <f t="shared" si="978"/>
        <v>3.1526537316497278</v>
      </c>
      <c r="H2176" s="7">
        <f t="shared" si="978"/>
        <v>0.69294733600246383</v>
      </c>
      <c r="I2176" s="7">
        <f t="shared" si="978"/>
        <v>2.8908736269376862</v>
      </c>
      <c r="J2176" s="7">
        <f t="shared" si="978"/>
        <v>3.3117749717688119</v>
      </c>
      <c r="K2176" s="7">
        <f t="shared" si="978"/>
        <v>0.69397392464839347</v>
      </c>
      <c r="L2176" s="7">
        <f t="shared" si="978"/>
        <v>0.96807309311159018</v>
      </c>
      <c r="M2176" s="7">
        <f t="shared" si="978"/>
        <v>9.1243198850220715</v>
      </c>
      <c r="N2176" s="7">
        <f t="shared" si="978"/>
        <v>0.7083461656914074</v>
      </c>
      <c r="O2176" s="7">
        <f t="shared" si="978"/>
        <v>7.7671696951031723</v>
      </c>
      <c r="P2176" s="7">
        <f t="shared" si="978"/>
        <v>69.094548814290107</v>
      </c>
      <c r="Q2176" s="7">
        <f t="shared" si="978"/>
        <v>100</v>
      </c>
      <c r="R2176"/>
    </row>
    <row r="2177" spans="1:18" ht="14.25" x14ac:dyDescent="0.45">
      <c r="A2177" s="6">
        <v>961</v>
      </c>
      <c r="B2177" s="4" t="s">
        <v>75</v>
      </c>
      <c r="C2177" s="4" t="s">
        <v>6</v>
      </c>
      <c r="D2177" s="4" t="s">
        <v>7</v>
      </c>
      <c r="E2177" s="7">
        <f t="shared" ref="E2177:Q2177" si="979">E971/$Q971*100</f>
        <v>0</v>
      </c>
      <c r="F2177" s="7">
        <f t="shared" si="979"/>
        <v>8.1009296148738379</v>
      </c>
      <c r="G2177" s="7">
        <f t="shared" si="979"/>
        <v>0</v>
      </c>
      <c r="H2177" s="7">
        <f t="shared" si="979"/>
        <v>0</v>
      </c>
      <c r="I2177" s="7">
        <f t="shared" si="979"/>
        <v>0</v>
      </c>
      <c r="J2177" s="7">
        <f t="shared" si="979"/>
        <v>0.79681274900398402</v>
      </c>
      <c r="K2177" s="7">
        <f t="shared" si="979"/>
        <v>0</v>
      </c>
      <c r="L2177" s="7">
        <f t="shared" si="979"/>
        <v>0.53120849933598935</v>
      </c>
      <c r="M2177" s="7">
        <f t="shared" si="979"/>
        <v>1.9920318725099602</v>
      </c>
      <c r="N2177" s="7">
        <f t="shared" si="979"/>
        <v>0</v>
      </c>
      <c r="O2177" s="7">
        <f t="shared" si="979"/>
        <v>4.5152722443559101</v>
      </c>
      <c r="P2177" s="7">
        <f t="shared" si="979"/>
        <v>86.852589641434264</v>
      </c>
      <c r="Q2177" s="7">
        <f t="shared" si="979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8</v>
      </c>
      <c r="E2178" s="7">
        <f t="shared" ref="E2178:Q2178" si="980">E972/$Q972*100</f>
        <v>0</v>
      </c>
      <c r="F2178" s="7">
        <f t="shared" si="980"/>
        <v>5.7437407952871871</v>
      </c>
      <c r="G2178" s="7">
        <f t="shared" si="980"/>
        <v>0.4418262150220913</v>
      </c>
      <c r="H2178" s="7">
        <f t="shared" si="980"/>
        <v>0</v>
      </c>
      <c r="I2178" s="7">
        <f t="shared" si="980"/>
        <v>0</v>
      </c>
      <c r="J2178" s="7">
        <f t="shared" si="980"/>
        <v>0</v>
      </c>
      <c r="K2178" s="7">
        <f t="shared" si="980"/>
        <v>0</v>
      </c>
      <c r="L2178" s="7">
        <f t="shared" si="980"/>
        <v>0</v>
      </c>
      <c r="M2178" s="7">
        <f t="shared" si="980"/>
        <v>2.2091310751104567</v>
      </c>
      <c r="N2178" s="7">
        <f t="shared" si="980"/>
        <v>0</v>
      </c>
      <c r="O2178" s="7">
        <f t="shared" si="980"/>
        <v>2.2091310751104567</v>
      </c>
      <c r="P2178" s="7">
        <f t="shared" si="980"/>
        <v>90.132547864506634</v>
      </c>
      <c r="Q2178" s="7">
        <f t="shared" si="980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81">E973/$Q973*100</f>
        <v>0</v>
      </c>
      <c r="F2179" s="7">
        <f t="shared" si="981"/>
        <v>7.1080139372822302</v>
      </c>
      <c r="G2179" s="7">
        <f t="shared" si="981"/>
        <v>0.20905923344947736</v>
      </c>
      <c r="H2179" s="7">
        <f t="shared" si="981"/>
        <v>0</v>
      </c>
      <c r="I2179" s="7">
        <f t="shared" si="981"/>
        <v>0</v>
      </c>
      <c r="J2179" s="7">
        <f t="shared" si="981"/>
        <v>0.27874564459930312</v>
      </c>
      <c r="K2179" s="7">
        <f t="shared" si="981"/>
        <v>0.20905923344947736</v>
      </c>
      <c r="L2179" s="7">
        <f t="shared" si="981"/>
        <v>0.27874564459930312</v>
      </c>
      <c r="M2179" s="7">
        <f t="shared" si="981"/>
        <v>2.0905923344947737</v>
      </c>
      <c r="N2179" s="7">
        <f t="shared" si="981"/>
        <v>0</v>
      </c>
      <c r="O2179" s="7">
        <f t="shared" si="981"/>
        <v>3.2055749128919864</v>
      </c>
      <c r="P2179" s="7">
        <f t="shared" si="981"/>
        <v>88.153310104529609</v>
      </c>
      <c r="Q2179" s="7">
        <f t="shared" si="981"/>
        <v>100</v>
      </c>
      <c r="R2179"/>
    </row>
    <row r="2180" spans="1:18" ht="14.25" x14ac:dyDescent="0.45">
      <c r="A2180" s="6">
        <v>964</v>
      </c>
      <c r="B2180" s="4"/>
      <c r="C2180" s="4" t="s">
        <v>9</v>
      </c>
      <c r="D2180" s="4" t="s">
        <v>7</v>
      </c>
      <c r="E2180" s="7">
        <f t="shared" ref="E2180:Q2180" si="982">E974/$Q974*100</f>
        <v>0</v>
      </c>
      <c r="F2180" s="7">
        <f t="shared" si="982"/>
        <v>8.0459770114942533</v>
      </c>
      <c r="G2180" s="7">
        <f t="shared" si="982"/>
        <v>0.68965517241379315</v>
      </c>
      <c r="H2180" s="7">
        <f t="shared" si="982"/>
        <v>0</v>
      </c>
      <c r="I2180" s="7">
        <f t="shared" si="982"/>
        <v>0.68965517241379315</v>
      </c>
      <c r="J2180" s="7">
        <f t="shared" si="982"/>
        <v>0.68965517241379315</v>
      </c>
      <c r="K2180" s="7">
        <f t="shared" si="982"/>
        <v>0</v>
      </c>
      <c r="L2180" s="7">
        <f t="shared" si="982"/>
        <v>0</v>
      </c>
      <c r="M2180" s="7">
        <f t="shared" si="982"/>
        <v>8.9655172413793096</v>
      </c>
      <c r="N2180" s="7">
        <f t="shared" si="982"/>
        <v>0</v>
      </c>
      <c r="O2180" s="7">
        <f t="shared" si="982"/>
        <v>4.8275862068965516</v>
      </c>
      <c r="P2180" s="7">
        <f t="shared" si="982"/>
        <v>82.068965517241381</v>
      </c>
      <c r="Q2180" s="7">
        <f t="shared" si="982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8</v>
      </c>
      <c r="E2181" s="7">
        <f t="shared" ref="E2181:Q2181" si="983">E975/$Q975*100</f>
        <v>0</v>
      </c>
      <c r="F2181" s="7">
        <f t="shared" si="983"/>
        <v>7.1808510638297882</v>
      </c>
      <c r="G2181" s="7">
        <f t="shared" si="983"/>
        <v>0</v>
      </c>
      <c r="H2181" s="7">
        <f t="shared" si="983"/>
        <v>0</v>
      </c>
      <c r="I2181" s="7">
        <f t="shared" si="983"/>
        <v>0</v>
      </c>
      <c r="J2181" s="7">
        <f t="shared" si="983"/>
        <v>0</v>
      </c>
      <c r="K2181" s="7">
        <f t="shared" si="983"/>
        <v>0</v>
      </c>
      <c r="L2181" s="7">
        <f t="shared" si="983"/>
        <v>0</v>
      </c>
      <c r="M2181" s="7">
        <f t="shared" si="983"/>
        <v>13.829787234042554</v>
      </c>
      <c r="N2181" s="7">
        <f t="shared" si="983"/>
        <v>0</v>
      </c>
      <c r="O2181" s="7">
        <f t="shared" si="983"/>
        <v>5.0531914893617014</v>
      </c>
      <c r="P2181" s="7">
        <f t="shared" si="983"/>
        <v>75.797872340425528</v>
      </c>
      <c r="Q2181" s="7">
        <f t="shared" si="983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84">E976/$Q976*100</f>
        <v>0</v>
      </c>
      <c r="F2182" s="7">
        <f t="shared" si="984"/>
        <v>8.1180811808118083</v>
      </c>
      <c r="G2182" s="7">
        <f t="shared" si="984"/>
        <v>0.36900369003690037</v>
      </c>
      <c r="H2182" s="7">
        <f t="shared" si="984"/>
        <v>0</v>
      </c>
      <c r="I2182" s="7">
        <f t="shared" si="984"/>
        <v>0.36900369003690037</v>
      </c>
      <c r="J2182" s="7">
        <f t="shared" si="984"/>
        <v>0.36900369003690037</v>
      </c>
      <c r="K2182" s="7">
        <f t="shared" si="984"/>
        <v>0</v>
      </c>
      <c r="L2182" s="7">
        <f t="shared" si="984"/>
        <v>0</v>
      </c>
      <c r="M2182" s="7">
        <f t="shared" si="984"/>
        <v>11.193111931119311</v>
      </c>
      <c r="N2182" s="7">
        <f t="shared" si="984"/>
        <v>0</v>
      </c>
      <c r="O2182" s="7">
        <f t="shared" si="984"/>
        <v>5.1660516605166054</v>
      </c>
      <c r="P2182" s="7">
        <f t="shared" si="984"/>
        <v>79.089790897908969</v>
      </c>
      <c r="Q2182" s="7">
        <f t="shared" si="984"/>
        <v>100</v>
      </c>
      <c r="R2182"/>
    </row>
    <row r="2183" spans="1:18" ht="14.25" x14ac:dyDescent="0.45">
      <c r="A2183" s="6">
        <v>967</v>
      </c>
      <c r="B2183" s="4"/>
      <c r="C2183" s="4" t="s">
        <v>10</v>
      </c>
      <c r="D2183" s="4" t="s">
        <v>7</v>
      </c>
      <c r="E2183" s="7">
        <f t="shared" ref="E2183:Q2183" si="985">E977/$Q977*100</f>
        <v>8.8988764044943824</v>
      </c>
      <c r="F2183" s="7">
        <f t="shared" si="985"/>
        <v>8.1348314606741585</v>
      </c>
      <c r="G2183" s="7">
        <f t="shared" si="985"/>
        <v>3.6853932584269664</v>
      </c>
      <c r="H2183" s="7">
        <f t="shared" si="985"/>
        <v>0.1797752808988764</v>
      </c>
      <c r="I2183" s="7">
        <f t="shared" si="985"/>
        <v>5.8876404494382024</v>
      </c>
      <c r="J2183" s="7">
        <f t="shared" si="985"/>
        <v>5.1685393258426959</v>
      </c>
      <c r="K2183" s="7">
        <f t="shared" si="985"/>
        <v>0.89887640449438211</v>
      </c>
      <c r="L2183" s="7">
        <f t="shared" si="985"/>
        <v>1.8426966292134832</v>
      </c>
      <c r="M2183" s="7">
        <f t="shared" si="985"/>
        <v>11.730337078651685</v>
      </c>
      <c r="N2183" s="7">
        <f t="shared" si="985"/>
        <v>0.80898876404494391</v>
      </c>
      <c r="O2183" s="7">
        <f t="shared" si="985"/>
        <v>9.1235955056179776</v>
      </c>
      <c r="P2183" s="7">
        <f t="shared" si="985"/>
        <v>62.247191011235955</v>
      </c>
      <c r="Q2183" s="7">
        <f t="shared" si="985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8</v>
      </c>
      <c r="E2184" s="7">
        <f t="shared" ref="E2184:Q2184" si="986">E978/$Q978*100</f>
        <v>11.987256073277578</v>
      </c>
      <c r="F2184" s="7">
        <f t="shared" si="986"/>
        <v>11.987256073277578</v>
      </c>
      <c r="G2184" s="7">
        <f t="shared" si="986"/>
        <v>3.4249303066507371</v>
      </c>
      <c r="H2184" s="7">
        <f t="shared" si="986"/>
        <v>0</v>
      </c>
      <c r="I2184" s="7">
        <f t="shared" si="986"/>
        <v>3.8231780167264038</v>
      </c>
      <c r="J2184" s="7">
        <f t="shared" si="986"/>
        <v>2.3894862604540026</v>
      </c>
      <c r="K2184" s="7">
        <f t="shared" si="986"/>
        <v>1.0354440461967345</v>
      </c>
      <c r="L2184" s="7">
        <f t="shared" si="986"/>
        <v>2.190362405416169</v>
      </c>
      <c r="M2184" s="7">
        <f t="shared" si="986"/>
        <v>16.367980884109919</v>
      </c>
      <c r="N2184" s="7">
        <f t="shared" si="986"/>
        <v>0.83632019115890077</v>
      </c>
      <c r="O2184" s="7">
        <f t="shared" si="986"/>
        <v>11.549183592194346</v>
      </c>
      <c r="P2184" s="7">
        <f t="shared" si="986"/>
        <v>57.706093189964157</v>
      </c>
      <c r="Q2184" s="7">
        <f t="shared" si="986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87">E979/$Q979*100</f>
        <v>10.684121621621621</v>
      </c>
      <c r="F2185" s="7">
        <f t="shared" si="987"/>
        <v>9.9873310810810807</v>
      </c>
      <c r="G2185" s="7">
        <f t="shared" si="987"/>
        <v>3.4839527027027026</v>
      </c>
      <c r="H2185" s="7">
        <f t="shared" si="987"/>
        <v>0.14780405405405406</v>
      </c>
      <c r="I2185" s="7">
        <f t="shared" si="987"/>
        <v>4.7719594594594597</v>
      </c>
      <c r="J2185" s="7">
        <f t="shared" si="987"/>
        <v>3.6317567567567566</v>
      </c>
      <c r="K2185" s="7">
        <f t="shared" si="987"/>
        <v>0.95016891891891897</v>
      </c>
      <c r="L2185" s="7">
        <f t="shared" si="987"/>
        <v>1.9425675675675675</v>
      </c>
      <c r="M2185" s="7">
        <f t="shared" si="987"/>
        <v>14.336993243243242</v>
      </c>
      <c r="N2185" s="7">
        <f t="shared" si="987"/>
        <v>0.69679054054054057</v>
      </c>
      <c r="O2185" s="7">
        <f t="shared" si="987"/>
        <v>10.409628378378379</v>
      </c>
      <c r="P2185" s="7">
        <f t="shared" si="987"/>
        <v>59.902871621621621</v>
      </c>
      <c r="Q2185" s="7">
        <f t="shared" si="987"/>
        <v>100</v>
      </c>
      <c r="R2185"/>
    </row>
    <row r="2186" spans="1:18" ht="14.25" x14ac:dyDescent="0.45">
      <c r="A2186" s="6">
        <v>970</v>
      </c>
      <c r="B2186" s="4"/>
      <c r="C2186" s="4" t="s">
        <v>11</v>
      </c>
      <c r="D2186" s="4" t="s">
        <v>7</v>
      </c>
      <c r="E2186" s="7">
        <f t="shared" ref="E2186:Q2186" si="988">E980/$Q980*100</f>
        <v>26.946847960444991</v>
      </c>
      <c r="F2186" s="7">
        <f t="shared" si="988"/>
        <v>9.1470951792336219</v>
      </c>
      <c r="G2186" s="7">
        <f t="shared" si="988"/>
        <v>13.349814585908529</v>
      </c>
      <c r="H2186" s="7">
        <f t="shared" si="988"/>
        <v>2.9666254635352289</v>
      </c>
      <c r="I2186" s="7">
        <f t="shared" si="988"/>
        <v>14.029666254635353</v>
      </c>
      <c r="J2186" s="7">
        <f t="shared" si="988"/>
        <v>20.704573547589618</v>
      </c>
      <c r="K2186" s="7">
        <f t="shared" si="988"/>
        <v>3.7700865265760197</v>
      </c>
      <c r="L2186" s="7">
        <f t="shared" si="988"/>
        <v>8.2200247218788629</v>
      </c>
      <c r="M2186" s="7">
        <f t="shared" si="988"/>
        <v>9.0234857849196537</v>
      </c>
      <c r="N2186" s="7">
        <f t="shared" si="988"/>
        <v>5.0061804697156989</v>
      </c>
      <c r="O2186" s="7">
        <f t="shared" si="988"/>
        <v>10.69221260815822</v>
      </c>
      <c r="P2186" s="7">
        <f t="shared" si="988"/>
        <v>35.105067985166869</v>
      </c>
      <c r="Q2186" s="7">
        <f t="shared" si="988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8</v>
      </c>
      <c r="E2187" s="7">
        <f t="shared" ref="E2187:Q2187" si="989">E981/$Q981*100</f>
        <v>41.337579617834393</v>
      </c>
      <c r="F2187" s="7">
        <f t="shared" si="989"/>
        <v>12.86624203821656</v>
      </c>
      <c r="G2187" s="7">
        <f t="shared" si="989"/>
        <v>10.573248407643312</v>
      </c>
      <c r="H2187" s="7">
        <f t="shared" si="989"/>
        <v>4.3949044585987256</v>
      </c>
      <c r="I2187" s="7">
        <f t="shared" si="989"/>
        <v>11.656050955414013</v>
      </c>
      <c r="J2187" s="7">
        <f t="shared" si="989"/>
        <v>15.159235668789808</v>
      </c>
      <c r="K2187" s="7">
        <f t="shared" si="989"/>
        <v>3.3757961783439492</v>
      </c>
      <c r="L2187" s="7">
        <f t="shared" si="989"/>
        <v>6.2420382165605099</v>
      </c>
      <c r="M2187" s="7">
        <f t="shared" si="989"/>
        <v>10.382165605095542</v>
      </c>
      <c r="N2187" s="7">
        <f t="shared" si="989"/>
        <v>3.1847133757961785</v>
      </c>
      <c r="O2187" s="7">
        <f t="shared" si="989"/>
        <v>12.165605095541402</v>
      </c>
      <c r="P2187" s="7">
        <f t="shared" si="989"/>
        <v>31.401273885350317</v>
      </c>
      <c r="Q2187" s="7">
        <f t="shared" si="989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90">E982/$Q982*100</f>
        <v>34.043887147335425</v>
      </c>
      <c r="F2188" s="7">
        <f t="shared" si="990"/>
        <v>11.03448275862069</v>
      </c>
      <c r="G2188" s="7">
        <f t="shared" si="990"/>
        <v>12.037617554858935</v>
      </c>
      <c r="H2188" s="7">
        <f t="shared" si="990"/>
        <v>3.6677115987460818</v>
      </c>
      <c r="I2188" s="7">
        <f t="shared" si="990"/>
        <v>12.821316614420061</v>
      </c>
      <c r="J2188" s="7">
        <f t="shared" si="990"/>
        <v>18.244514106583072</v>
      </c>
      <c r="K2188" s="7">
        <f t="shared" si="990"/>
        <v>3.6050156739811912</v>
      </c>
      <c r="L2188" s="7">
        <f t="shared" si="990"/>
        <v>7.3040752351097176</v>
      </c>
      <c r="M2188" s="7">
        <f t="shared" si="990"/>
        <v>9.7178683385579934</v>
      </c>
      <c r="N2188" s="7">
        <f t="shared" si="990"/>
        <v>4.2319749216300941</v>
      </c>
      <c r="O2188" s="7">
        <f t="shared" si="990"/>
        <v>11.253918495297805</v>
      </c>
      <c r="P2188" s="7">
        <f t="shared" si="990"/>
        <v>33.260188087774296</v>
      </c>
      <c r="Q2188" s="7">
        <f t="shared" si="990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7</v>
      </c>
      <c r="E2189" s="7">
        <f t="shared" ref="E2189:Q2189" si="991">E983/$Q983*100</f>
        <v>12.643906312028582</v>
      </c>
      <c r="F2189" s="7">
        <f t="shared" si="991"/>
        <v>8.2969432314410483</v>
      </c>
      <c r="G2189" s="7">
        <f t="shared" si="991"/>
        <v>5.9150456530369198</v>
      </c>
      <c r="H2189" s="7">
        <f t="shared" si="991"/>
        <v>0.99245732433505363</v>
      </c>
      <c r="I2189" s="7">
        <f t="shared" si="991"/>
        <v>7.1655418816990872</v>
      </c>
      <c r="J2189" s="7">
        <f t="shared" si="991"/>
        <v>9.0512107979356884</v>
      </c>
      <c r="K2189" s="7">
        <f t="shared" si="991"/>
        <v>1.8062723302897976</v>
      </c>
      <c r="L2189" s="7">
        <f t="shared" si="991"/>
        <v>3.4140531957125844</v>
      </c>
      <c r="M2189" s="7">
        <f t="shared" si="991"/>
        <v>9.2298531163159989</v>
      </c>
      <c r="N2189" s="7">
        <f t="shared" si="991"/>
        <v>1.9849146486701073</v>
      </c>
      <c r="O2189" s="7">
        <f t="shared" si="991"/>
        <v>8.4358872568479555</v>
      </c>
      <c r="P2189" s="7">
        <f t="shared" si="991"/>
        <v>58.872568479555376</v>
      </c>
      <c r="Q2189" s="7">
        <f t="shared" si="991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8</v>
      </c>
      <c r="E2190" s="7">
        <f t="shared" ref="E2190:Q2190" si="992">E984/$Q984*100</f>
        <v>18.516355140186917</v>
      </c>
      <c r="F2190" s="7">
        <f t="shared" si="992"/>
        <v>11.11760124610592</v>
      </c>
      <c r="G2190" s="7">
        <f t="shared" si="992"/>
        <v>4.92601246105919</v>
      </c>
      <c r="H2190" s="7">
        <f t="shared" si="992"/>
        <v>1.382398753894081</v>
      </c>
      <c r="I2190" s="7">
        <f t="shared" si="992"/>
        <v>5.4322429906542054</v>
      </c>
      <c r="J2190" s="7">
        <f t="shared" si="992"/>
        <v>5.8411214953271031</v>
      </c>
      <c r="K2190" s="7">
        <f t="shared" si="992"/>
        <v>1.4797507788161994</v>
      </c>
      <c r="L2190" s="7">
        <f t="shared" si="992"/>
        <v>2.8816199376947038</v>
      </c>
      <c r="M2190" s="7">
        <f t="shared" si="992"/>
        <v>12.480529595015577</v>
      </c>
      <c r="N2190" s="7">
        <f t="shared" si="992"/>
        <v>1.4213395638629283</v>
      </c>
      <c r="O2190" s="7">
        <f t="shared" si="992"/>
        <v>10.027258566978194</v>
      </c>
      <c r="P2190" s="7">
        <f t="shared" si="992"/>
        <v>55.295950155763244</v>
      </c>
      <c r="Q2190" s="7">
        <f t="shared" si="992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93">E985/$Q985*100</f>
        <v>15.615172955974844</v>
      </c>
      <c r="F2191" s="7">
        <f t="shared" si="993"/>
        <v>9.7484276729559749</v>
      </c>
      <c r="G2191" s="7">
        <f t="shared" si="993"/>
        <v>5.4441823899371071</v>
      </c>
      <c r="H2191" s="7">
        <f t="shared" si="993"/>
        <v>1.1890723270440253</v>
      </c>
      <c r="I2191" s="7">
        <f t="shared" si="993"/>
        <v>6.279481132075472</v>
      </c>
      <c r="J2191" s="7">
        <f t="shared" si="993"/>
        <v>7.4194182389937104</v>
      </c>
      <c r="K2191" s="7">
        <f t="shared" si="993"/>
        <v>1.6018081761006289</v>
      </c>
      <c r="L2191" s="7">
        <f t="shared" si="993"/>
        <v>3.1839622641509435</v>
      </c>
      <c r="M2191" s="7">
        <f t="shared" si="993"/>
        <v>10.858883647798741</v>
      </c>
      <c r="N2191" s="7">
        <f t="shared" si="993"/>
        <v>1.7197327044025157</v>
      </c>
      <c r="O2191" s="7">
        <f t="shared" si="993"/>
        <v>9.2865566037735849</v>
      </c>
      <c r="P2191" s="7">
        <f t="shared" si="993"/>
        <v>57.055817610062896</v>
      </c>
      <c r="Q2191" s="7">
        <f t="shared" si="993"/>
        <v>100</v>
      </c>
      <c r="R2191"/>
    </row>
    <row r="2192" spans="1:18" ht="14.25" x14ac:dyDescent="0.45">
      <c r="A2192" s="6">
        <v>976</v>
      </c>
      <c r="B2192" s="4" t="s">
        <v>76</v>
      </c>
      <c r="C2192" s="4" t="s">
        <v>6</v>
      </c>
      <c r="D2192" s="4" t="s">
        <v>7</v>
      </c>
      <c r="E2192" s="7">
        <f t="shared" ref="E2192:Q2192" si="994">E986/$Q986*100</f>
        <v>8.3542188805346695E-2</v>
      </c>
      <c r="F2192" s="7">
        <f t="shared" si="994"/>
        <v>7.7972709551656916</v>
      </c>
      <c r="G2192" s="7">
        <f t="shared" si="994"/>
        <v>0</v>
      </c>
      <c r="H2192" s="7">
        <f t="shared" si="994"/>
        <v>0</v>
      </c>
      <c r="I2192" s="7">
        <f t="shared" si="994"/>
        <v>0</v>
      </c>
      <c r="J2192" s="7">
        <f t="shared" si="994"/>
        <v>0.11138958507379559</v>
      </c>
      <c r="K2192" s="7">
        <f t="shared" si="994"/>
        <v>0.13923698134224449</v>
      </c>
      <c r="L2192" s="7">
        <f t="shared" si="994"/>
        <v>0.16708437761069339</v>
      </c>
      <c r="M2192" s="7">
        <f t="shared" si="994"/>
        <v>1.921470342522974</v>
      </c>
      <c r="N2192" s="7">
        <f t="shared" si="994"/>
        <v>0</v>
      </c>
      <c r="O2192" s="7">
        <f t="shared" si="994"/>
        <v>3.8707880813143971</v>
      </c>
      <c r="P2192" s="7">
        <f t="shared" si="994"/>
        <v>87.524366471734893</v>
      </c>
      <c r="Q2192" s="7">
        <f t="shared" si="994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8</v>
      </c>
      <c r="E2193" s="7">
        <f t="shared" ref="E2193:Q2193" si="995">E987/$Q987*100</f>
        <v>0.15262515262515264</v>
      </c>
      <c r="F2193" s="7">
        <f t="shared" si="995"/>
        <v>5.4334554334554337</v>
      </c>
      <c r="G2193" s="7">
        <f t="shared" si="995"/>
        <v>0</v>
      </c>
      <c r="H2193" s="7">
        <f t="shared" si="995"/>
        <v>0</v>
      </c>
      <c r="I2193" s="7">
        <f t="shared" si="995"/>
        <v>9.1575091575091569E-2</v>
      </c>
      <c r="J2193" s="7">
        <f t="shared" si="995"/>
        <v>0.1221001221001221</v>
      </c>
      <c r="K2193" s="7">
        <f t="shared" si="995"/>
        <v>0</v>
      </c>
      <c r="L2193" s="7">
        <f t="shared" si="995"/>
        <v>0.24420024420024419</v>
      </c>
      <c r="M2193" s="7">
        <f t="shared" si="995"/>
        <v>1.8009768009768008</v>
      </c>
      <c r="N2193" s="7">
        <f t="shared" si="995"/>
        <v>0</v>
      </c>
      <c r="O2193" s="7">
        <f t="shared" si="995"/>
        <v>2.5335775335775335</v>
      </c>
      <c r="P2193" s="7">
        <f t="shared" si="995"/>
        <v>90.62881562881563</v>
      </c>
      <c r="Q2193" s="7">
        <f t="shared" si="995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96">E988/$Q988*100</f>
        <v>0.10204081632653061</v>
      </c>
      <c r="F2194" s="7">
        <f t="shared" si="996"/>
        <v>6.7492711370262386</v>
      </c>
      <c r="G2194" s="7">
        <f t="shared" si="996"/>
        <v>0.10204081632653061</v>
      </c>
      <c r="H2194" s="7">
        <f t="shared" si="996"/>
        <v>0</v>
      </c>
      <c r="I2194" s="7">
        <f t="shared" si="996"/>
        <v>7.2886297376093298E-2</v>
      </c>
      <c r="J2194" s="7">
        <f t="shared" si="996"/>
        <v>8.7463556851311949E-2</v>
      </c>
      <c r="K2194" s="7">
        <f t="shared" si="996"/>
        <v>7.2886297376093298E-2</v>
      </c>
      <c r="L2194" s="7">
        <f t="shared" si="996"/>
        <v>0.13119533527696794</v>
      </c>
      <c r="M2194" s="7">
        <f t="shared" si="996"/>
        <v>1.8075801749271136</v>
      </c>
      <c r="N2194" s="7">
        <f t="shared" si="996"/>
        <v>0</v>
      </c>
      <c r="O2194" s="7">
        <f t="shared" si="996"/>
        <v>3.250728862973761</v>
      </c>
      <c r="P2194" s="7">
        <f t="shared" si="996"/>
        <v>89.023323615160351</v>
      </c>
      <c r="Q2194" s="7">
        <f t="shared" si="996"/>
        <v>100</v>
      </c>
      <c r="R2194"/>
    </row>
    <row r="2195" spans="1:18" ht="14.25" x14ac:dyDescent="0.45">
      <c r="A2195" s="6">
        <v>979</v>
      </c>
      <c r="B2195" s="4"/>
      <c r="C2195" s="4" t="s">
        <v>9</v>
      </c>
      <c r="D2195" s="4" t="s">
        <v>7</v>
      </c>
      <c r="E2195" s="7">
        <f t="shared" ref="E2195:Q2195" si="997">E989/$Q989*100</f>
        <v>0.22766078542970974</v>
      </c>
      <c r="F2195" s="7">
        <f t="shared" si="997"/>
        <v>9.277177006260672</v>
      </c>
      <c r="G2195" s="7">
        <f t="shared" si="997"/>
        <v>0</v>
      </c>
      <c r="H2195" s="7">
        <f t="shared" si="997"/>
        <v>0</v>
      </c>
      <c r="I2195" s="7">
        <f t="shared" si="997"/>
        <v>0.68298235628912918</v>
      </c>
      <c r="J2195" s="7">
        <f t="shared" si="997"/>
        <v>0.22766078542970974</v>
      </c>
      <c r="K2195" s="7">
        <f t="shared" si="997"/>
        <v>0.17074558907228229</v>
      </c>
      <c r="L2195" s="7">
        <f t="shared" si="997"/>
        <v>0</v>
      </c>
      <c r="M2195" s="7">
        <f t="shared" si="997"/>
        <v>7.9112122936824125</v>
      </c>
      <c r="N2195" s="7">
        <f t="shared" si="997"/>
        <v>0</v>
      </c>
      <c r="O2195" s="7">
        <f t="shared" si="997"/>
        <v>5.2931132612407517</v>
      </c>
      <c r="P2195" s="7">
        <f t="shared" si="997"/>
        <v>79.624359704040984</v>
      </c>
      <c r="Q2195" s="7">
        <f t="shared" si="997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8</v>
      </c>
      <c r="E2196" s="7">
        <f t="shared" ref="E2196:Q2196" si="998">E990/$Q990*100</f>
        <v>0.44080604534005041</v>
      </c>
      <c r="F2196" s="7">
        <f t="shared" si="998"/>
        <v>10.642317380352646</v>
      </c>
      <c r="G2196" s="7">
        <f t="shared" si="998"/>
        <v>0.18891687657430731</v>
      </c>
      <c r="H2196" s="7">
        <f t="shared" si="998"/>
        <v>0</v>
      </c>
      <c r="I2196" s="7">
        <f t="shared" si="998"/>
        <v>0.37783375314861462</v>
      </c>
      <c r="J2196" s="7">
        <f t="shared" si="998"/>
        <v>0</v>
      </c>
      <c r="K2196" s="7">
        <f t="shared" si="998"/>
        <v>0</v>
      </c>
      <c r="L2196" s="7">
        <f t="shared" si="998"/>
        <v>0</v>
      </c>
      <c r="M2196" s="7">
        <f t="shared" si="998"/>
        <v>15.680100755667507</v>
      </c>
      <c r="N2196" s="7">
        <f t="shared" si="998"/>
        <v>0</v>
      </c>
      <c r="O2196" s="7">
        <f t="shared" si="998"/>
        <v>5.6045340050377837</v>
      </c>
      <c r="P2196" s="7">
        <f t="shared" si="998"/>
        <v>71.599496221662477</v>
      </c>
      <c r="Q2196" s="7">
        <f t="shared" si="998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99">E991/$Q991*100</f>
        <v>0.358530026889752</v>
      </c>
      <c r="F2197" s="7">
        <f t="shared" si="999"/>
        <v>9.7998207349865556</v>
      </c>
      <c r="G2197" s="7">
        <f t="shared" si="999"/>
        <v>0.268897520167314</v>
      </c>
      <c r="H2197" s="7">
        <f t="shared" si="999"/>
        <v>0</v>
      </c>
      <c r="I2197" s="7">
        <f t="shared" si="999"/>
        <v>0.7768150582611294</v>
      </c>
      <c r="J2197" s="7">
        <f t="shared" si="999"/>
        <v>8.9632506722437999E-2</v>
      </c>
      <c r="K2197" s="7">
        <f t="shared" si="999"/>
        <v>8.9632506722437999E-2</v>
      </c>
      <c r="L2197" s="7">
        <f t="shared" si="999"/>
        <v>0</v>
      </c>
      <c r="M2197" s="7">
        <f t="shared" si="999"/>
        <v>11.532715864953689</v>
      </c>
      <c r="N2197" s="7">
        <f t="shared" si="999"/>
        <v>0</v>
      </c>
      <c r="O2197" s="7">
        <f t="shared" si="999"/>
        <v>5.4377054078279059</v>
      </c>
      <c r="P2197" s="7">
        <f t="shared" si="999"/>
        <v>75.7095906782193</v>
      </c>
      <c r="Q2197" s="7">
        <f t="shared" si="999"/>
        <v>100</v>
      </c>
      <c r="R2197"/>
    </row>
    <row r="2198" spans="1:18" ht="14.25" x14ac:dyDescent="0.45">
      <c r="A2198" s="6">
        <v>982</v>
      </c>
      <c r="B2198" s="4"/>
      <c r="C2198" s="4" t="s">
        <v>10</v>
      </c>
      <c r="D2198" s="4" t="s">
        <v>7</v>
      </c>
      <c r="E2198" s="7">
        <f t="shared" ref="E2198:Q2198" si="1000">E992/$Q992*100</f>
        <v>5.520169851380043</v>
      </c>
      <c r="F2198" s="7">
        <f t="shared" si="1000"/>
        <v>8.5279547062986563</v>
      </c>
      <c r="G2198" s="7">
        <f t="shared" si="1000"/>
        <v>2.1821184241566405</v>
      </c>
      <c r="H2198" s="7">
        <f t="shared" si="1000"/>
        <v>0.10615711252653928</v>
      </c>
      <c r="I2198" s="7">
        <f t="shared" si="1000"/>
        <v>2.7246992215145078</v>
      </c>
      <c r="J2198" s="7">
        <f t="shared" si="1000"/>
        <v>2.7011087520641661</v>
      </c>
      <c r="K2198" s="7">
        <f t="shared" si="1000"/>
        <v>0.37744751120547299</v>
      </c>
      <c r="L2198" s="7">
        <f t="shared" si="1000"/>
        <v>0.6959188487850908</v>
      </c>
      <c r="M2198" s="7">
        <f t="shared" si="1000"/>
        <v>8.7166784619013917</v>
      </c>
      <c r="N2198" s="7">
        <f t="shared" si="1000"/>
        <v>0.53078556263269638</v>
      </c>
      <c r="O2198" s="7">
        <f t="shared" si="1000"/>
        <v>5.9447983014862</v>
      </c>
      <c r="P2198" s="7">
        <f t="shared" si="1000"/>
        <v>70.912951167728238</v>
      </c>
      <c r="Q2198" s="7">
        <f t="shared" si="1000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8</v>
      </c>
      <c r="E2199" s="7">
        <f t="shared" ref="E2199:Q2199" si="1001">E993/$Q993*100</f>
        <v>7.0916594265855784</v>
      </c>
      <c r="F2199" s="7">
        <f t="shared" si="1001"/>
        <v>9.9913119026933099</v>
      </c>
      <c r="G2199" s="7">
        <f t="shared" si="1001"/>
        <v>3.1494352736750648</v>
      </c>
      <c r="H2199" s="7">
        <f t="shared" si="1001"/>
        <v>8.6880973066898348E-2</v>
      </c>
      <c r="I2199" s="7">
        <f t="shared" si="1001"/>
        <v>1.4118158123370983</v>
      </c>
      <c r="J2199" s="7">
        <f t="shared" si="1001"/>
        <v>0.92311033883579496</v>
      </c>
      <c r="K2199" s="7">
        <f t="shared" si="1001"/>
        <v>0.48870547350130322</v>
      </c>
      <c r="L2199" s="7">
        <f t="shared" si="1001"/>
        <v>0.7167680278019114</v>
      </c>
      <c r="M2199" s="7">
        <f t="shared" si="1001"/>
        <v>11.718071242397915</v>
      </c>
      <c r="N2199" s="7">
        <f t="shared" si="1001"/>
        <v>0.39096437880104262</v>
      </c>
      <c r="O2199" s="7">
        <f t="shared" si="1001"/>
        <v>9.3179843614248483</v>
      </c>
      <c r="P2199" s="7">
        <f t="shared" si="1001"/>
        <v>66.02953953084274</v>
      </c>
      <c r="Q2199" s="7">
        <f t="shared" si="1001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1002">E994/$Q994*100</f>
        <v>6.3510915054858046</v>
      </c>
      <c r="F2200" s="7">
        <f t="shared" si="1002"/>
        <v>9.2862798325981224</v>
      </c>
      <c r="G2200" s="7">
        <f t="shared" si="1002"/>
        <v>2.7315914489311166</v>
      </c>
      <c r="H2200" s="7">
        <f t="shared" si="1002"/>
        <v>8.483203257550051E-2</v>
      </c>
      <c r="I2200" s="7">
        <f t="shared" si="1002"/>
        <v>2.0642461260038458</v>
      </c>
      <c r="J2200" s="7">
        <f t="shared" si="1002"/>
        <v>1.7927836217622439</v>
      </c>
      <c r="K2200" s="7">
        <f t="shared" si="1002"/>
        <v>0.46940391358443617</v>
      </c>
      <c r="L2200" s="7">
        <f t="shared" si="1002"/>
        <v>0.68996719828073749</v>
      </c>
      <c r="M2200" s="7">
        <f t="shared" si="1002"/>
        <v>10.270331410473927</v>
      </c>
      <c r="N2200" s="7">
        <f t="shared" si="1002"/>
        <v>0.47505938242280288</v>
      </c>
      <c r="O2200" s="7">
        <f t="shared" si="1002"/>
        <v>7.7084040266938132</v>
      </c>
      <c r="P2200" s="7">
        <f t="shared" si="1002"/>
        <v>68.351996380499941</v>
      </c>
      <c r="Q2200" s="7">
        <f t="shared" si="1002"/>
        <v>100</v>
      </c>
      <c r="R2200"/>
    </row>
    <row r="2201" spans="1:18" ht="14.25" x14ac:dyDescent="0.45">
      <c r="A2201" s="6">
        <v>985</v>
      </c>
      <c r="B2201" s="4"/>
      <c r="C2201" s="4" t="s">
        <v>11</v>
      </c>
      <c r="D2201" s="4" t="s">
        <v>7</v>
      </c>
      <c r="E2201" s="7">
        <f t="shared" ref="E2201:Q2201" si="1003">E995/$Q995*100</f>
        <v>21.046265497429694</v>
      </c>
      <c r="F2201" s="7">
        <f t="shared" si="1003"/>
        <v>7.5899606894466292</v>
      </c>
      <c r="G2201" s="7">
        <f t="shared" si="1003"/>
        <v>13.15391593589356</v>
      </c>
      <c r="H2201" s="7">
        <f t="shared" si="1003"/>
        <v>3.6891442394919864</v>
      </c>
      <c r="I2201" s="7">
        <f t="shared" si="1003"/>
        <v>11.94436044753553</v>
      </c>
      <c r="J2201" s="7">
        <f t="shared" si="1003"/>
        <v>20.229815542788028</v>
      </c>
      <c r="K2201" s="7">
        <f t="shared" si="1003"/>
        <v>2.8424553976413667</v>
      </c>
      <c r="L2201" s="7">
        <f t="shared" si="1003"/>
        <v>4.5963108557605086</v>
      </c>
      <c r="M2201" s="7">
        <f t="shared" si="1003"/>
        <v>6.1687329906259452</v>
      </c>
      <c r="N2201" s="7">
        <f t="shared" si="1003"/>
        <v>4.5358330813426067</v>
      </c>
      <c r="O2201" s="7">
        <f t="shared" si="1003"/>
        <v>12.760810402177199</v>
      </c>
      <c r="P2201" s="7">
        <f t="shared" si="1003"/>
        <v>37.465981251889929</v>
      </c>
      <c r="Q2201" s="7">
        <f t="shared" si="1003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8</v>
      </c>
      <c r="E2202" s="7">
        <f t="shared" ref="E2202:Q2202" si="1004">E996/$Q996*100</f>
        <v>31.617856127381287</v>
      </c>
      <c r="F2202" s="7">
        <f t="shared" si="1004"/>
        <v>10.804663065112312</v>
      </c>
      <c r="G2202" s="7">
        <f t="shared" si="1004"/>
        <v>9.9516633494455498</v>
      </c>
      <c r="H2202" s="7">
        <f t="shared" si="1004"/>
        <v>4.7199317600227468</v>
      </c>
      <c r="I2202" s="7">
        <f t="shared" si="1004"/>
        <v>8.8711970429343179</v>
      </c>
      <c r="J2202" s="7">
        <f t="shared" si="1004"/>
        <v>11.145862951379018</v>
      </c>
      <c r="K2202" s="7">
        <f t="shared" si="1004"/>
        <v>2.4736991754336084</v>
      </c>
      <c r="L2202" s="7">
        <f t="shared" si="1004"/>
        <v>4.6346317884560708</v>
      </c>
      <c r="M2202" s="7">
        <f t="shared" si="1004"/>
        <v>8.8143303952232017</v>
      </c>
      <c r="N2202" s="7">
        <f t="shared" si="1004"/>
        <v>2.4168325277224909</v>
      </c>
      <c r="O2202" s="7">
        <f t="shared" si="1004"/>
        <v>14.813761728746092</v>
      </c>
      <c r="P2202" s="7">
        <f t="shared" si="1004"/>
        <v>36.878021040659654</v>
      </c>
      <c r="Q2202" s="7">
        <f t="shared" si="1004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1005">E997/$Q997*100</f>
        <v>26.48783347991791</v>
      </c>
      <c r="F2203" s="7">
        <f t="shared" si="1005"/>
        <v>9.2201700381119913</v>
      </c>
      <c r="G2203" s="7">
        <f t="shared" si="1005"/>
        <v>11.521547933157432</v>
      </c>
      <c r="H2203" s="7">
        <f t="shared" si="1005"/>
        <v>4.2802697156259155</v>
      </c>
      <c r="I2203" s="7">
        <f t="shared" si="1005"/>
        <v>10.422163588390502</v>
      </c>
      <c r="J2203" s="7">
        <f t="shared" si="1005"/>
        <v>15.596599237760186</v>
      </c>
      <c r="K2203" s="7">
        <f t="shared" si="1005"/>
        <v>2.6385224274406331</v>
      </c>
      <c r="L2203" s="7">
        <f t="shared" si="1005"/>
        <v>4.661389621811785</v>
      </c>
      <c r="M2203" s="7">
        <f t="shared" si="1005"/>
        <v>7.4758135444151277</v>
      </c>
      <c r="N2203" s="7">
        <f t="shared" si="1005"/>
        <v>3.4447376136030488</v>
      </c>
      <c r="O2203" s="7">
        <f t="shared" si="1005"/>
        <v>13.793608912342423</v>
      </c>
      <c r="P2203" s="7">
        <f t="shared" si="1005"/>
        <v>37.115215479331574</v>
      </c>
      <c r="Q2203" s="7">
        <f t="shared" si="1005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7</v>
      </c>
      <c r="E2204" s="7">
        <f t="shared" ref="E2204:Q2204" si="1006">E998/$Q998*100</f>
        <v>6.840200770398039</v>
      </c>
      <c r="F2204" s="7">
        <f t="shared" si="1006"/>
        <v>8.2759425703280023</v>
      </c>
      <c r="G2204" s="7">
        <f t="shared" si="1006"/>
        <v>3.6652270339675495</v>
      </c>
      <c r="H2204" s="7">
        <f t="shared" si="1006"/>
        <v>0.77623438776701303</v>
      </c>
      <c r="I2204" s="7">
        <f t="shared" si="1006"/>
        <v>3.7410995681101902</v>
      </c>
      <c r="J2204" s="7">
        <f t="shared" si="1006"/>
        <v>5.3227500875452316</v>
      </c>
      <c r="K2204" s="7">
        <f t="shared" si="1006"/>
        <v>0.79374343410762227</v>
      </c>
      <c r="L2204" s="7">
        <f t="shared" si="1006"/>
        <v>1.2548149877436676</v>
      </c>
      <c r="M2204" s="7">
        <f t="shared" si="1006"/>
        <v>6.682619353332556</v>
      </c>
      <c r="N2204" s="7">
        <f t="shared" si="1006"/>
        <v>1.1555970584802149</v>
      </c>
      <c r="O2204" s="7">
        <f t="shared" si="1006"/>
        <v>6.7935099801564149</v>
      </c>
      <c r="P2204" s="7">
        <f t="shared" si="1006"/>
        <v>68.763861328352988</v>
      </c>
      <c r="Q2204" s="7">
        <f t="shared" si="1006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8</v>
      </c>
      <c r="E2205" s="7">
        <f t="shared" ref="E2205:Q2205" si="1007">E999/$Q999*100</f>
        <v>10.096700796359499</v>
      </c>
      <c r="F2205" s="7">
        <f t="shared" si="1007"/>
        <v>9.3515358361774741</v>
      </c>
      <c r="G2205" s="7">
        <f t="shared" si="1007"/>
        <v>3.6860068259385668</v>
      </c>
      <c r="H2205" s="7">
        <f t="shared" si="1007"/>
        <v>1.0068259385665528</v>
      </c>
      <c r="I2205" s="7">
        <f t="shared" si="1007"/>
        <v>2.5938566552901023</v>
      </c>
      <c r="J2205" s="7">
        <f t="shared" si="1007"/>
        <v>2.7360637087599544</v>
      </c>
      <c r="K2205" s="7">
        <f t="shared" si="1007"/>
        <v>0.76222980659840733</v>
      </c>
      <c r="L2205" s="7">
        <f t="shared" si="1007"/>
        <v>1.3367463026166098</v>
      </c>
      <c r="M2205" s="7">
        <f t="shared" si="1007"/>
        <v>9.6416382252559725</v>
      </c>
      <c r="N2205" s="7">
        <f t="shared" si="1007"/>
        <v>0.68828213879408418</v>
      </c>
      <c r="O2205" s="7">
        <f t="shared" si="1007"/>
        <v>8.8339021615472113</v>
      </c>
      <c r="P2205" s="7">
        <f t="shared" si="1007"/>
        <v>65.329920364050054</v>
      </c>
      <c r="Q2205" s="7">
        <f t="shared" si="1007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1008">E1000/$Q1000*100</f>
        <v>8.494642239889389</v>
      </c>
      <c r="F2206" s="7">
        <f t="shared" si="1008"/>
        <v>8.8259016015670007</v>
      </c>
      <c r="G2206" s="7">
        <f t="shared" si="1008"/>
        <v>3.6899412374697542</v>
      </c>
      <c r="H2206" s="7">
        <f t="shared" si="1008"/>
        <v>0.89007950224680266</v>
      </c>
      <c r="I2206" s="7">
        <f t="shared" si="1008"/>
        <v>3.1599262587855748</v>
      </c>
      <c r="J2206" s="7">
        <f t="shared" si="1008"/>
        <v>4.0212005991473667</v>
      </c>
      <c r="K2206" s="7">
        <f t="shared" si="1008"/>
        <v>0.7806198870837654</v>
      </c>
      <c r="L2206" s="7">
        <f t="shared" si="1008"/>
        <v>1.2962322848254408</v>
      </c>
      <c r="M2206" s="7">
        <f t="shared" si="1008"/>
        <v>8.1893075239082851</v>
      </c>
      <c r="N2206" s="7">
        <f t="shared" si="1008"/>
        <v>0.90736259937780839</v>
      </c>
      <c r="O2206" s="7">
        <f t="shared" si="1008"/>
        <v>7.8119599032146558</v>
      </c>
      <c r="P2206" s="7">
        <f t="shared" si="1008"/>
        <v>67.018089641663792</v>
      </c>
      <c r="Q2206" s="7">
        <f t="shared" si="1008"/>
        <v>100</v>
      </c>
      <c r="R2206"/>
    </row>
    <row r="2207" spans="1:18" ht="14.25" x14ac:dyDescent="0.45">
      <c r="A2207" s="6">
        <v>991</v>
      </c>
      <c r="B2207" s="4" t="s">
        <v>77</v>
      </c>
      <c r="C2207" s="4" t="s">
        <v>6</v>
      </c>
      <c r="D2207" s="4" t="s">
        <v>7</v>
      </c>
      <c r="E2207" s="7">
        <f t="shared" ref="E2207:Q2207" si="1009">E1001/$Q1001*100</f>
        <v>0</v>
      </c>
      <c r="F2207" s="7">
        <f t="shared" si="1009"/>
        <v>11.5494568324757</v>
      </c>
      <c r="G2207" s="7">
        <f t="shared" si="1009"/>
        <v>0.22870211549456831</v>
      </c>
      <c r="H2207" s="7">
        <f t="shared" si="1009"/>
        <v>0</v>
      </c>
      <c r="I2207" s="7">
        <f t="shared" si="1009"/>
        <v>0</v>
      </c>
      <c r="J2207" s="7">
        <f t="shared" si="1009"/>
        <v>0</v>
      </c>
      <c r="K2207" s="7">
        <f t="shared" si="1009"/>
        <v>0.34305317324185247</v>
      </c>
      <c r="L2207" s="7">
        <f t="shared" si="1009"/>
        <v>0.17152658662092624</v>
      </c>
      <c r="M2207" s="7">
        <f t="shared" si="1009"/>
        <v>2.5728987993138936</v>
      </c>
      <c r="N2207" s="7">
        <f t="shared" si="1009"/>
        <v>0</v>
      </c>
      <c r="O2207" s="7">
        <f t="shared" si="1009"/>
        <v>4.6312178387650089</v>
      </c>
      <c r="P2207" s="7">
        <f t="shared" si="1009"/>
        <v>82.561463693539167</v>
      </c>
      <c r="Q2207" s="7">
        <f t="shared" si="1009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8</v>
      </c>
      <c r="E2208" s="7">
        <f t="shared" ref="E2208:Q2208" si="1010">E1002/$Q1002*100</f>
        <v>0.29815146094215861</v>
      </c>
      <c r="F2208" s="7">
        <f t="shared" si="1010"/>
        <v>7.3941562313655336</v>
      </c>
      <c r="G2208" s="7">
        <f t="shared" si="1010"/>
        <v>0</v>
      </c>
      <c r="H2208" s="7">
        <f t="shared" si="1010"/>
        <v>0</v>
      </c>
      <c r="I2208" s="7">
        <f t="shared" si="1010"/>
        <v>0.35778175313059035</v>
      </c>
      <c r="J2208" s="7">
        <f t="shared" si="1010"/>
        <v>0.17889087656529518</v>
      </c>
      <c r="K2208" s="7">
        <f t="shared" si="1010"/>
        <v>0</v>
      </c>
      <c r="L2208" s="7">
        <f t="shared" si="1010"/>
        <v>0.17889087656529518</v>
      </c>
      <c r="M2208" s="7">
        <f t="shared" si="1010"/>
        <v>1.8485390578413834</v>
      </c>
      <c r="N2208" s="7">
        <f t="shared" si="1010"/>
        <v>0</v>
      </c>
      <c r="O2208" s="7">
        <f t="shared" si="1010"/>
        <v>3.3989266547406083</v>
      </c>
      <c r="P2208" s="7">
        <f t="shared" si="1010"/>
        <v>87.835420393559929</v>
      </c>
      <c r="Q2208" s="7">
        <f t="shared" si="1010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1011">E1003/$Q1003*100</f>
        <v>0.14556040756914121</v>
      </c>
      <c r="F2209" s="7">
        <f t="shared" si="1011"/>
        <v>9.5778748180494908</v>
      </c>
      <c r="G2209" s="7">
        <f t="shared" si="1011"/>
        <v>0.20378457059679767</v>
      </c>
      <c r="H2209" s="7">
        <f t="shared" si="1011"/>
        <v>0</v>
      </c>
      <c r="I2209" s="7">
        <f t="shared" si="1011"/>
        <v>0.20378457059679767</v>
      </c>
      <c r="J2209" s="7">
        <f t="shared" si="1011"/>
        <v>0.23289665211062593</v>
      </c>
      <c r="K2209" s="7">
        <f t="shared" si="1011"/>
        <v>0.14556040756914121</v>
      </c>
      <c r="L2209" s="7">
        <f t="shared" si="1011"/>
        <v>0.23289665211062593</v>
      </c>
      <c r="M2209" s="7">
        <f t="shared" si="1011"/>
        <v>2.445414847161572</v>
      </c>
      <c r="N2209" s="7">
        <f t="shared" si="1011"/>
        <v>0</v>
      </c>
      <c r="O2209" s="7">
        <f t="shared" si="1011"/>
        <v>3.9301310043668125</v>
      </c>
      <c r="P2209" s="7">
        <f t="shared" si="1011"/>
        <v>84.97816593886462</v>
      </c>
      <c r="Q2209" s="7">
        <f t="shared" si="1011"/>
        <v>100</v>
      </c>
      <c r="R2209"/>
    </row>
    <row r="2210" spans="1:18" ht="14.25" x14ac:dyDescent="0.45">
      <c r="A2210" s="6">
        <v>994</v>
      </c>
      <c r="B2210" s="4"/>
      <c r="C2210" s="4" t="s">
        <v>9</v>
      </c>
      <c r="D2210" s="4" t="s">
        <v>7</v>
      </c>
      <c r="E2210" s="7">
        <f t="shared" ref="E2210:Q2210" si="1012">E1004/$Q1004*100</f>
        <v>0.46948356807511737</v>
      </c>
      <c r="F2210" s="7">
        <f t="shared" si="1012"/>
        <v>11.737089201877934</v>
      </c>
      <c r="G2210" s="7">
        <f t="shared" si="1012"/>
        <v>0</v>
      </c>
      <c r="H2210" s="7">
        <f t="shared" si="1012"/>
        <v>0</v>
      </c>
      <c r="I2210" s="7">
        <f t="shared" si="1012"/>
        <v>0.93896713615023475</v>
      </c>
      <c r="J2210" s="7">
        <f t="shared" si="1012"/>
        <v>0.93896713615023475</v>
      </c>
      <c r="K2210" s="7">
        <f t="shared" si="1012"/>
        <v>0.28169014084507044</v>
      </c>
      <c r="L2210" s="7">
        <f t="shared" si="1012"/>
        <v>0.56338028169014087</v>
      </c>
      <c r="M2210" s="7">
        <f t="shared" si="1012"/>
        <v>6.7605633802816891</v>
      </c>
      <c r="N2210" s="7">
        <f t="shared" si="1012"/>
        <v>0</v>
      </c>
      <c r="O2210" s="7">
        <f t="shared" si="1012"/>
        <v>4.882629107981221</v>
      </c>
      <c r="P2210" s="7">
        <f t="shared" si="1012"/>
        <v>78.779342723004703</v>
      </c>
      <c r="Q2210" s="7">
        <f t="shared" si="1012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8</v>
      </c>
      <c r="E2211" s="7">
        <f t="shared" ref="E2211:Q2211" si="1013">E1005/$Q1005*100</f>
        <v>0.62959076600209862</v>
      </c>
      <c r="F2211" s="7">
        <f t="shared" si="1013"/>
        <v>12.591815320041972</v>
      </c>
      <c r="G2211" s="7">
        <f t="shared" si="1013"/>
        <v>0</v>
      </c>
      <c r="H2211" s="7">
        <f t="shared" si="1013"/>
        <v>0</v>
      </c>
      <c r="I2211" s="7">
        <f t="shared" si="1013"/>
        <v>0.73452256033578167</v>
      </c>
      <c r="J2211" s="7">
        <f t="shared" si="1013"/>
        <v>0.62959076600209862</v>
      </c>
      <c r="K2211" s="7">
        <f t="shared" si="1013"/>
        <v>0.31479538300104931</v>
      </c>
      <c r="L2211" s="7">
        <f t="shared" si="1013"/>
        <v>0</v>
      </c>
      <c r="M2211" s="7">
        <f t="shared" si="1013"/>
        <v>13.326337880377753</v>
      </c>
      <c r="N2211" s="7">
        <f t="shared" si="1013"/>
        <v>0</v>
      </c>
      <c r="O2211" s="7">
        <f t="shared" si="1013"/>
        <v>4.8268625393494222</v>
      </c>
      <c r="P2211" s="7">
        <f t="shared" si="1013"/>
        <v>72.50786988457503</v>
      </c>
      <c r="Q2211" s="7">
        <f t="shared" si="1013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1014">E1006/$Q1006*100</f>
        <v>0.49529470034670625</v>
      </c>
      <c r="F2212" s="7">
        <f t="shared" si="1014"/>
        <v>12.283308568598315</v>
      </c>
      <c r="G2212" s="7">
        <f t="shared" si="1014"/>
        <v>0.19811788013868251</v>
      </c>
      <c r="H2212" s="7">
        <f t="shared" si="1014"/>
        <v>0</v>
      </c>
      <c r="I2212" s="7">
        <f t="shared" si="1014"/>
        <v>0.74294205052005935</v>
      </c>
      <c r="J2212" s="7">
        <f t="shared" si="1014"/>
        <v>0.69341258048538879</v>
      </c>
      <c r="K2212" s="7">
        <f t="shared" si="1014"/>
        <v>0.29717682020802377</v>
      </c>
      <c r="L2212" s="7">
        <f t="shared" si="1014"/>
        <v>0.19811788013868251</v>
      </c>
      <c r="M2212" s="7">
        <f t="shared" si="1014"/>
        <v>9.7573055968301148</v>
      </c>
      <c r="N2212" s="7">
        <f t="shared" si="1014"/>
        <v>0</v>
      </c>
      <c r="O2212" s="7">
        <f t="shared" si="1014"/>
        <v>4.7548291233283804</v>
      </c>
      <c r="P2212" s="7">
        <f t="shared" si="1014"/>
        <v>75.532441802872711</v>
      </c>
      <c r="Q2212" s="7">
        <f t="shared" si="1014"/>
        <v>100</v>
      </c>
      <c r="R2212"/>
    </row>
    <row r="2213" spans="1:18" ht="14.25" x14ac:dyDescent="0.45">
      <c r="A2213" s="6">
        <v>997</v>
      </c>
      <c r="B2213" s="4"/>
      <c r="C2213" s="4" t="s">
        <v>10</v>
      </c>
      <c r="D2213" s="4" t="s">
        <v>7</v>
      </c>
      <c r="E2213" s="7">
        <f t="shared" ref="E2213:Q2213" si="1015">E1007/$Q1007*100</f>
        <v>6.3772886237399709</v>
      </c>
      <c r="F2213" s="7">
        <f t="shared" si="1015"/>
        <v>9.504217239251183</v>
      </c>
      <c r="G2213" s="7">
        <f t="shared" si="1015"/>
        <v>1.9131865871219913</v>
      </c>
      <c r="H2213" s="7">
        <f t="shared" si="1015"/>
        <v>0.12343139271754783</v>
      </c>
      <c r="I2213" s="7">
        <f t="shared" si="1015"/>
        <v>5.5132688747171361</v>
      </c>
      <c r="J2213" s="7">
        <f t="shared" si="1015"/>
        <v>3.1886443118699854</v>
      </c>
      <c r="K2213" s="7">
        <f t="shared" si="1015"/>
        <v>0.59658506480148121</v>
      </c>
      <c r="L2213" s="7">
        <f t="shared" si="1015"/>
        <v>1.3371734211067683</v>
      </c>
      <c r="M2213" s="7">
        <f t="shared" si="1015"/>
        <v>8.1876157169306722</v>
      </c>
      <c r="N2213" s="7">
        <f t="shared" si="1015"/>
        <v>0.84344785023657676</v>
      </c>
      <c r="O2213" s="7">
        <f t="shared" si="1015"/>
        <v>5.7807035589384901</v>
      </c>
      <c r="P2213" s="7">
        <f t="shared" si="1015"/>
        <v>69.985599670849624</v>
      </c>
      <c r="Q2213" s="7">
        <f t="shared" si="1015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8</v>
      </c>
      <c r="E2214" s="7">
        <f t="shared" ref="E2214:Q2214" si="1016">E1008/$Q1008*100</f>
        <v>9.3601159660385171</v>
      </c>
      <c r="F2214" s="7">
        <f t="shared" si="1016"/>
        <v>12.487057361772624</v>
      </c>
      <c r="G2214" s="7">
        <f t="shared" si="1016"/>
        <v>1.9465727893973908</v>
      </c>
      <c r="H2214" s="7">
        <f t="shared" si="1016"/>
        <v>0.18637399047421827</v>
      </c>
      <c r="I2214" s="7">
        <f t="shared" si="1016"/>
        <v>4.1623524539242078</v>
      </c>
      <c r="J2214" s="7">
        <f t="shared" si="1016"/>
        <v>2.2157796645268171</v>
      </c>
      <c r="K2214" s="7">
        <f t="shared" si="1016"/>
        <v>0.66266307724166496</v>
      </c>
      <c r="L2214" s="7">
        <f t="shared" si="1016"/>
        <v>1.4909919237937461</v>
      </c>
      <c r="M2214" s="7">
        <f t="shared" si="1016"/>
        <v>13.273969765997101</v>
      </c>
      <c r="N2214" s="7">
        <f t="shared" si="1016"/>
        <v>0.68337129840546695</v>
      </c>
      <c r="O2214" s="7">
        <f t="shared" si="1016"/>
        <v>7.9933733692275828</v>
      </c>
      <c r="P2214" s="7">
        <f t="shared" si="1016"/>
        <v>65.230896665976388</v>
      </c>
      <c r="Q2214" s="7">
        <f t="shared" si="1016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1017">E1009/$Q1009*100</f>
        <v>7.8629656382210298</v>
      </c>
      <c r="F2215" s="7">
        <f t="shared" si="1017"/>
        <v>11.01021566401816</v>
      </c>
      <c r="G2215" s="7">
        <f t="shared" si="1017"/>
        <v>1.9296254256526675</v>
      </c>
      <c r="H2215" s="7">
        <f t="shared" si="1017"/>
        <v>0.14446393561036011</v>
      </c>
      <c r="I2215" s="7">
        <f t="shared" si="1017"/>
        <v>4.8292229904034674</v>
      </c>
      <c r="J2215" s="7">
        <f t="shared" si="1017"/>
        <v>2.693220513878857</v>
      </c>
      <c r="K2215" s="7">
        <f t="shared" si="1017"/>
        <v>0.60881230007223197</v>
      </c>
      <c r="L2215" s="7">
        <f t="shared" si="1017"/>
        <v>1.4652770611907955</v>
      </c>
      <c r="M2215" s="7">
        <f t="shared" si="1017"/>
        <v>10.649055824992262</v>
      </c>
      <c r="N2215" s="7">
        <f t="shared" si="1017"/>
        <v>0.74295738313899495</v>
      </c>
      <c r="O2215" s="7">
        <f t="shared" si="1017"/>
        <v>6.9136312042100929</v>
      </c>
      <c r="P2215" s="7">
        <f t="shared" si="1017"/>
        <v>67.609121865648532</v>
      </c>
      <c r="Q2215" s="7">
        <f t="shared" si="1017"/>
        <v>100</v>
      </c>
      <c r="R2215"/>
    </row>
    <row r="2216" spans="1:18" ht="14.25" x14ac:dyDescent="0.45">
      <c r="A2216" s="6">
        <v>1000</v>
      </c>
      <c r="B2216" s="4"/>
      <c r="C2216" s="4" t="s">
        <v>11</v>
      </c>
      <c r="D2216" s="4" t="s">
        <v>7</v>
      </c>
      <c r="E2216" s="7">
        <f t="shared" ref="E2216:Q2216" si="1018">E1010/$Q1010*100</f>
        <v>28.50729517396184</v>
      </c>
      <c r="F2216" s="7">
        <f t="shared" si="1018"/>
        <v>10.26936026936027</v>
      </c>
      <c r="G2216" s="7">
        <f t="shared" si="1018"/>
        <v>11.447811447811448</v>
      </c>
      <c r="H2216" s="7">
        <f t="shared" si="1018"/>
        <v>3.2547699214365879</v>
      </c>
      <c r="I2216" s="7">
        <f t="shared" si="1018"/>
        <v>17.620650953984288</v>
      </c>
      <c r="J2216" s="7">
        <f t="shared" si="1018"/>
        <v>21.324354657687991</v>
      </c>
      <c r="K2216" s="7">
        <f t="shared" si="1018"/>
        <v>4.1526374859708195</v>
      </c>
      <c r="L2216" s="7">
        <f t="shared" si="1018"/>
        <v>8.5858585858585847</v>
      </c>
      <c r="M2216" s="7">
        <f t="shared" si="1018"/>
        <v>8.0246913580246915</v>
      </c>
      <c r="N2216" s="7">
        <f t="shared" si="1018"/>
        <v>4.7138047138047137</v>
      </c>
      <c r="O2216" s="7">
        <f t="shared" si="1018"/>
        <v>10.437710437710438</v>
      </c>
      <c r="P2216" s="7">
        <f t="shared" si="1018"/>
        <v>32.716049382716051</v>
      </c>
      <c r="Q2216" s="7">
        <f t="shared" si="1018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8</v>
      </c>
      <c r="E2217" s="7">
        <f t="shared" ref="E2217:Q2217" si="1019">E1011/$Q1011*100</f>
        <v>41.200615700359158</v>
      </c>
      <c r="F2217" s="7">
        <f t="shared" si="1019"/>
        <v>11.749615187275527</v>
      </c>
      <c r="G2217" s="7">
        <f t="shared" si="1019"/>
        <v>10.005130836326321</v>
      </c>
      <c r="H2217" s="7">
        <f t="shared" si="1019"/>
        <v>4.3612108773730114</v>
      </c>
      <c r="I2217" s="7">
        <f t="shared" si="1019"/>
        <v>13.750641354540791</v>
      </c>
      <c r="J2217" s="7">
        <f t="shared" si="1019"/>
        <v>14.417650076962547</v>
      </c>
      <c r="K2217" s="7">
        <f t="shared" si="1019"/>
        <v>4.0020523345305286</v>
      </c>
      <c r="L2217" s="7">
        <f t="shared" si="1019"/>
        <v>7.029245767060031</v>
      </c>
      <c r="M2217" s="7">
        <f t="shared" si="1019"/>
        <v>8.2093381221139037</v>
      </c>
      <c r="N2217" s="7">
        <f t="shared" si="1019"/>
        <v>2.7193432529502308</v>
      </c>
      <c r="O2217" s="7">
        <f t="shared" si="1019"/>
        <v>12.570548999486917</v>
      </c>
      <c r="P2217" s="7">
        <f t="shared" si="1019"/>
        <v>31.041559774243201</v>
      </c>
      <c r="Q2217" s="7">
        <f t="shared" si="1019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20">E1012/$Q1012*100</f>
        <v>35.030822835700889</v>
      </c>
      <c r="F2218" s="7">
        <f t="shared" si="1020"/>
        <v>11.069418386491558</v>
      </c>
      <c r="G2218" s="7">
        <f t="shared" si="1020"/>
        <v>10.506566604127581</v>
      </c>
      <c r="H2218" s="7">
        <f t="shared" si="1020"/>
        <v>3.9131600107209863</v>
      </c>
      <c r="I2218" s="7">
        <f t="shared" si="1020"/>
        <v>15.6794425087108</v>
      </c>
      <c r="J2218" s="7">
        <f t="shared" si="1020"/>
        <v>17.796837309032433</v>
      </c>
      <c r="K2218" s="7">
        <f t="shared" si="1020"/>
        <v>4.2079871348164026</v>
      </c>
      <c r="L2218" s="7">
        <f t="shared" si="1020"/>
        <v>7.7727150897882611</v>
      </c>
      <c r="M2218" s="7">
        <f t="shared" si="1020"/>
        <v>8.0675422138836765</v>
      </c>
      <c r="N2218" s="7">
        <f t="shared" si="1020"/>
        <v>3.75234521575985</v>
      </c>
      <c r="O2218" s="7">
        <f t="shared" si="1020"/>
        <v>11.444652908067541</v>
      </c>
      <c r="P2218" s="7">
        <f t="shared" si="1020"/>
        <v>31.894934333958723</v>
      </c>
      <c r="Q2218" s="7">
        <f t="shared" si="1020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7</v>
      </c>
      <c r="E2219" s="7">
        <f t="shared" ref="E2219:Q2219" si="1021">E1013/$Q1013*100</f>
        <v>8.6492765867567858</v>
      </c>
      <c r="F2219" s="7">
        <f t="shared" si="1021"/>
        <v>10.286197064103918</v>
      </c>
      <c r="G2219" s="7">
        <f t="shared" si="1021"/>
        <v>3.1471116274157782</v>
      </c>
      <c r="H2219" s="7">
        <f t="shared" si="1021"/>
        <v>0.7286936318513042</v>
      </c>
      <c r="I2219" s="7">
        <f t="shared" si="1021"/>
        <v>6.1886154820994825</v>
      </c>
      <c r="J2219" s="7">
        <f t="shared" si="1021"/>
        <v>5.776745168444398</v>
      </c>
      <c r="K2219" s="7">
        <f t="shared" si="1021"/>
        <v>1.1933678318724259</v>
      </c>
      <c r="L2219" s="7">
        <f t="shared" si="1021"/>
        <v>2.3867356637448518</v>
      </c>
      <c r="M2219" s="7">
        <f t="shared" si="1021"/>
        <v>6.9489914457704085</v>
      </c>
      <c r="N2219" s="7">
        <f t="shared" si="1021"/>
        <v>1.2884148273312916</v>
      </c>
      <c r="O2219" s="7">
        <f t="shared" si="1021"/>
        <v>6.3364663639243854</v>
      </c>
      <c r="P2219" s="7">
        <f t="shared" si="1021"/>
        <v>66.216073503009824</v>
      </c>
      <c r="Q2219" s="7">
        <f t="shared" si="1021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8</v>
      </c>
      <c r="E2220" s="7">
        <f t="shared" ref="E2220:Q2220" si="1022">E1014/$Q1014*100</f>
        <v>13.453772582359191</v>
      </c>
      <c r="F2220" s="7">
        <f t="shared" si="1022"/>
        <v>11.413390010626992</v>
      </c>
      <c r="G2220" s="7">
        <f t="shared" si="1022"/>
        <v>3.1137088204038257</v>
      </c>
      <c r="H2220" s="7">
        <f t="shared" si="1022"/>
        <v>0.97768331562167898</v>
      </c>
      <c r="I2220" s="7">
        <f t="shared" si="1022"/>
        <v>5.1434643995749196</v>
      </c>
      <c r="J2220" s="7">
        <f t="shared" si="1022"/>
        <v>4.2189160467587676</v>
      </c>
      <c r="K2220" s="7">
        <f t="shared" si="1022"/>
        <v>1.2221041445270988</v>
      </c>
      <c r="L2220" s="7">
        <f t="shared" si="1022"/>
        <v>2.2422954303931988</v>
      </c>
      <c r="M2220" s="7">
        <f t="shared" si="1022"/>
        <v>10.201912858660998</v>
      </c>
      <c r="N2220" s="7">
        <f t="shared" si="1022"/>
        <v>0.93517534537725833</v>
      </c>
      <c r="O2220" s="7">
        <f t="shared" si="1022"/>
        <v>7.7683315621679059</v>
      </c>
      <c r="P2220" s="7">
        <f t="shared" si="1022"/>
        <v>62.869287991498403</v>
      </c>
      <c r="Q2220" s="7">
        <f t="shared" si="1022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23">E1015/$Q1015*100</f>
        <v>11.041644590441878</v>
      </c>
      <c r="F2221" s="7">
        <f t="shared" si="1023"/>
        <v>10.861502596164035</v>
      </c>
      <c r="G2221" s="7">
        <f t="shared" si="1023"/>
        <v>3.1153968422168061</v>
      </c>
      <c r="H2221" s="7">
        <f t="shared" si="1023"/>
        <v>0.84242873794638118</v>
      </c>
      <c r="I2221" s="7">
        <f t="shared" si="1023"/>
        <v>5.6956659955494331</v>
      </c>
      <c r="J2221" s="7">
        <f t="shared" si="1023"/>
        <v>5.0121860760835011</v>
      </c>
      <c r="K2221" s="7">
        <f t="shared" si="1023"/>
        <v>1.213309314400763</v>
      </c>
      <c r="L2221" s="7">
        <f t="shared" si="1023"/>
        <v>2.3365476316626048</v>
      </c>
      <c r="M2221" s="7">
        <f t="shared" si="1023"/>
        <v>8.5673413160962166</v>
      </c>
      <c r="N2221" s="7">
        <f t="shared" si="1023"/>
        <v>1.1020451414644483</v>
      </c>
      <c r="O2221" s="7">
        <f t="shared" si="1023"/>
        <v>7.0520292465825998</v>
      </c>
      <c r="P2221" s="7">
        <f t="shared" si="1023"/>
        <v>64.580904948606545</v>
      </c>
      <c r="Q2221" s="7">
        <f t="shared" si="1023"/>
        <v>100</v>
      </c>
      <c r="R2221"/>
    </row>
    <row r="2222" spans="1:18" ht="14.25" x14ac:dyDescent="0.45">
      <c r="A2222" s="6">
        <v>1006</v>
      </c>
      <c r="B2222" s="4" t="s">
        <v>78</v>
      </c>
      <c r="C2222" s="4" t="s">
        <v>6</v>
      </c>
      <c r="D2222" s="4" t="s">
        <v>7</v>
      </c>
      <c r="E2222" s="7">
        <f t="shared" ref="E2222:Q2222" si="1024">E1016/$Q1016*100</f>
        <v>0</v>
      </c>
      <c r="F2222" s="7">
        <f t="shared" si="1024"/>
        <v>9.6412556053811667</v>
      </c>
      <c r="G2222" s="7">
        <f t="shared" si="1024"/>
        <v>0</v>
      </c>
      <c r="H2222" s="7">
        <f t="shared" si="1024"/>
        <v>0</v>
      </c>
      <c r="I2222" s="7">
        <f t="shared" si="1024"/>
        <v>0</v>
      </c>
      <c r="J2222" s="7">
        <f t="shared" si="1024"/>
        <v>0</v>
      </c>
      <c r="K2222" s="7">
        <f t="shared" si="1024"/>
        <v>0</v>
      </c>
      <c r="L2222" s="7">
        <f t="shared" si="1024"/>
        <v>0</v>
      </c>
      <c r="M2222" s="7">
        <f t="shared" si="1024"/>
        <v>3.1390134529147984</v>
      </c>
      <c r="N2222" s="7">
        <f t="shared" si="1024"/>
        <v>0</v>
      </c>
      <c r="O2222" s="7">
        <f t="shared" si="1024"/>
        <v>3.5874439461883409</v>
      </c>
      <c r="P2222" s="7">
        <f t="shared" si="1024"/>
        <v>84.753363228699556</v>
      </c>
      <c r="Q2222" s="7">
        <f t="shared" si="1024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8</v>
      </c>
      <c r="E2223" s="7">
        <f t="shared" ref="E2223:Q2223" si="1025">E1017/$Q1017*100</f>
        <v>0</v>
      </c>
      <c r="F2223" s="7">
        <f t="shared" si="1025"/>
        <v>7.4592074592074589</v>
      </c>
      <c r="G2223" s="7">
        <f t="shared" si="1025"/>
        <v>0</v>
      </c>
      <c r="H2223" s="7">
        <f t="shared" si="1025"/>
        <v>0</v>
      </c>
      <c r="I2223" s="7">
        <f t="shared" si="1025"/>
        <v>0</v>
      </c>
      <c r="J2223" s="7">
        <f t="shared" si="1025"/>
        <v>1.3986013986013985</v>
      </c>
      <c r="K2223" s="7">
        <f t="shared" si="1025"/>
        <v>0</v>
      </c>
      <c r="L2223" s="7">
        <f t="shared" si="1025"/>
        <v>0</v>
      </c>
      <c r="M2223" s="7">
        <f t="shared" si="1025"/>
        <v>2.3310023310023311</v>
      </c>
      <c r="N2223" s="7">
        <f t="shared" si="1025"/>
        <v>0</v>
      </c>
      <c r="O2223" s="7">
        <f t="shared" si="1025"/>
        <v>5.5944055944055942</v>
      </c>
      <c r="P2223" s="7">
        <f t="shared" si="1025"/>
        <v>85.081585081585075</v>
      </c>
      <c r="Q2223" s="7">
        <f t="shared" si="1025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26">E1018/$Q1018*100</f>
        <v>0</v>
      </c>
      <c r="F2224" s="7">
        <f t="shared" si="1026"/>
        <v>8.9977220956719819</v>
      </c>
      <c r="G2224" s="7">
        <f t="shared" si="1026"/>
        <v>0</v>
      </c>
      <c r="H2224" s="7">
        <f t="shared" si="1026"/>
        <v>0</v>
      </c>
      <c r="I2224" s="7">
        <f t="shared" si="1026"/>
        <v>0</v>
      </c>
      <c r="J2224" s="7">
        <f t="shared" si="1026"/>
        <v>0.34168564920273348</v>
      </c>
      <c r="K2224" s="7">
        <f t="shared" si="1026"/>
        <v>0</v>
      </c>
      <c r="L2224" s="7">
        <f t="shared" si="1026"/>
        <v>0</v>
      </c>
      <c r="M2224" s="7">
        <f t="shared" si="1026"/>
        <v>2.8473804100227791</v>
      </c>
      <c r="N2224" s="7">
        <f t="shared" si="1026"/>
        <v>0</v>
      </c>
      <c r="O2224" s="7">
        <f t="shared" si="1026"/>
        <v>4.214123006833713</v>
      </c>
      <c r="P2224" s="7">
        <f t="shared" si="1026"/>
        <v>84.73804100227791</v>
      </c>
      <c r="Q2224" s="7">
        <f t="shared" si="1026"/>
        <v>100</v>
      </c>
      <c r="R2224"/>
    </row>
    <row r="2225" spans="1:18" ht="14.25" x14ac:dyDescent="0.45">
      <c r="A2225" s="6">
        <v>1009</v>
      </c>
      <c r="B2225" s="4"/>
      <c r="C2225" s="4" t="s">
        <v>9</v>
      </c>
      <c r="D2225" s="4" t="s">
        <v>7</v>
      </c>
      <c r="E2225" s="7">
        <f t="shared" ref="E2225:Q2225" si="1027">E1019/$Q1019*100</f>
        <v>0</v>
      </c>
      <c r="F2225" s="7">
        <f t="shared" si="1027"/>
        <v>9.2920353982300892</v>
      </c>
      <c r="G2225" s="7">
        <f t="shared" si="1027"/>
        <v>0</v>
      </c>
      <c r="H2225" s="7">
        <f t="shared" si="1027"/>
        <v>0</v>
      </c>
      <c r="I2225" s="7">
        <f t="shared" si="1027"/>
        <v>0</v>
      </c>
      <c r="J2225" s="7">
        <f t="shared" si="1027"/>
        <v>0</v>
      </c>
      <c r="K2225" s="7">
        <f t="shared" si="1027"/>
        <v>1.3274336283185841</v>
      </c>
      <c r="L2225" s="7">
        <f t="shared" si="1027"/>
        <v>0</v>
      </c>
      <c r="M2225" s="7">
        <f t="shared" si="1027"/>
        <v>9.7345132743362832</v>
      </c>
      <c r="N2225" s="7">
        <f t="shared" si="1027"/>
        <v>0</v>
      </c>
      <c r="O2225" s="7">
        <f t="shared" si="1027"/>
        <v>3.0973451327433628</v>
      </c>
      <c r="P2225" s="7">
        <f t="shared" si="1027"/>
        <v>77.43362831858407</v>
      </c>
      <c r="Q2225" s="7">
        <f t="shared" si="1027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8</v>
      </c>
      <c r="E2226" s="7">
        <f t="shared" ref="E2226:Q2226" si="1028">E1020/$Q1020*100</f>
        <v>0</v>
      </c>
      <c r="F2226" s="7">
        <f t="shared" si="1028"/>
        <v>13.942307692307693</v>
      </c>
      <c r="G2226" s="7">
        <f t="shared" si="1028"/>
        <v>0</v>
      </c>
      <c r="H2226" s="7">
        <f t="shared" si="1028"/>
        <v>0</v>
      </c>
      <c r="I2226" s="7">
        <f t="shared" si="1028"/>
        <v>0</v>
      </c>
      <c r="J2226" s="7">
        <f t="shared" si="1028"/>
        <v>1.9230769230769231</v>
      </c>
      <c r="K2226" s="7">
        <f t="shared" si="1028"/>
        <v>0</v>
      </c>
      <c r="L2226" s="7">
        <f t="shared" si="1028"/>
        <v>0</v>
      </c>
      <c r="M2226" s="7">
        <f t="shared" si="1028"/>
        <v>15.865384615384615</v>
      </c>
      <c r="N2226" s="7">
        <f t="shared" si="1028"/>
        <v>0</v>
      </c>
      <c r="O2226" s="7">
        <f t="shared" si="1028"/>
        <v>4.3269230769230766</v>
      </c>
      <c r="P2226" s="7">
        <f t="shared" si="1028"/>
        <v>70.673076923076934</v>
      </c>
      <c r="Q2226" s="7">
        <f t="shared" si="1028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29">E1021/$Q1021*100</f>
        <v>0.92378752886836024</v>
      </c>
      <c r="F2227" s="7">
        <f t="shared" si="1029"/>
        <v>10.854503464203233</v>
      </c>
      <c r="G2227" s="7">
        <f t="shared" si="1029"/>
        <v>0</v>
      </c>
      <c r="H2227" s="7">
        <f t="shared" si="1029"/>
        <v>0</v>
      </c>
      <c r="I2227" s="7">
        <f t="shared" si="1029"/>
        <v>1.6166281755196306</v>
      </c>
      <c r="J2227" s="7">
        <f t="shared" si="1029"/>
        <v>0</v>
      </c>
      <c r="K2227" s="7">
        <f t="shared" si="1029"/>
        <v>0.69284064665127021</v>
      </c>
      <c r="L2227" s="7">
        <f t="shared" si="1029"/>
        <v>0</v>
      </c>
      <c r="M2227" s="7">
        <f t="shared" si="1029"/>
        <v>12.471131639722865</v>
      </c>
      <c r="N2227" s="7">
        <f t="shared" si="1029"/>
        <v>0</v>
      </c>
      <c r="O2227" s="7">
        <f t="shared" si="1029"/>
        <v>4.8498845265588919</v>
      </c>
      <c r="P2227" s="7">
        <f t="shared" si="1029"/>
        <v>75.057736720554274</v>
      </c>
      <c r="Q2227" s="7">
        <f t="shared" si="1029"/>
        <v>100</v>
      </c>
      <c r="R2227"/>
    </row>
    <row r="2228" spans="1:18" ht="14.25" x14ac:dyDescent="0.45">
      <c r="A2228" s="6">
        <v>1012</v>
      </c>
      <c r="B2228" s="4"/>
      <c r="C2228" s="4" t="s">
        <v>10</v>
      </c>
      <c r="D2228" s="4" t="s">
        <v>7</v>
      </c>
      <c r="E2228" s="7">
        <f t="shared" ref="E2228:Q2228" si="1030">E1022/$Q1022*100</f>
        <v>10.99554234769688</v>
      </c>
      <c r="F2228" s="7">
        <f t="shared" si="1030"/>
        <v>8.618127786032689</v>
      </c>
      <c r="G2228" s="7">
        <f t="shared" si="1030"/>
        <v>2.6002971768202081</v>
      </c>
      <c r="H2228" s="7">
        <f t="shared" si="1030"/>
        <v>0</v>
      </c>
      <c r="I2228" s="7">
        <f t="shared" si="1030"/>
        <v>5.3491827637444276</v>
      </c>
      <c r="J2228" s="7">
        <f t="shared" si="1030"/>
        <v>4.4576523031203568</v>
      </c>
      <c r="K2228" s="7">
        <f t="shared" si="1030"/>
        <v>1.0401188707280831</v>
      </c>
      <c r="L2228" s="7">
        <f t="shared" si="1030"/>
        <v>1.411589895988113</v>
      </c>
      <c r="M2228" s="7">
        <f t="shared" si="1030"/>
        <v>11.144130757800893</v>
      </c>
      <c r="N2228" s="7">
        <f t="shared" si="1030"/>
        <v>0.96582466567607728</v>
      </c>
      <c r="O2228" s="7">
        <f t="shared" si="1030"/>
        <v>8.2466567607726589</v>
      </c>
      <c r="P2228" s="7">
        <f t="shared" si="1030"/>
        <v>63.075780089153042</v>
      </c>
      <c r="Q2228" s="7">
        <f t="shared" si="1030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8</v>
      </c>
      <c r="E2229" s="7">
        <f t="shared" ref="E2229:Q2229" si="1031">E1023/$Q1023*100</f>
        <v>12.536656891495602</v>
      </c>
      <c r="F2229" s="7">
        <f t="shared" si="1031"/>
        <v>14.002932551319647</v>
      </c>
      <c r="G2229" s="7">
        <f t="shared" si="1031"/>
        <v>3.9589442815249267</v>
      </c>
      <c r="H2229" s="7">
        <f t="shared" si="1031"/>
        <v>0</v>
      </c>
      <c r="I2229" s="7">
        <f t="shared" si="1031"/>
        <v>4.9120234604105573</v>
      </c>
      <c r="J2229" s="7">
        <f t="shared" si="1031"/>
        <v>2.4926686217008798</v>
      </c>
      <c r="K2229" s="7">
        <f t="shared" si="1031"/>
        <v>0.65982404692082108</v>
      </c>
      <c r="L2229" s="7">
        <f t="shared" si="1031"/>
        <v>2.1994134897360706</v>
      </c>
      <c r="M2229" s="7">
        <f t="shared" si="1031"/>
        <v>18.621700879765395</v>
      </c>
      <c r="N2229" s="7">
        <f t="shared" si="1031"/>
        <v>1.0997067448680353</v>
      </c>
      <c r="O2229" s="7">
        <f t="shared" si="1031"/>
        <v>10.997067448680351</v>
      </c>
      <c r="P2229" s="7">
        <f t="shared" si="1031"/>
        <v>54.54545454545454</v>
      </c>
      <c r="Q2229" s="7">
        <f t="shared" si="1031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32">E1024/$Q1024*100</f>
        <v>11.812476928755999</v>
      </c>
      <c r="F2230" s="7">
        <f t="shared" si="1032"/>
        <v>11.111111111111111</v>
      </c>
      <c r="G2230" s="7">
        <f t="shared" si="1032"/>
        <v>3.3591731266149871</v>
      </c>
      <c r="H2230" s="7">
        <f t="shared" si="1032"/>
        <v>0.14765596160944996</v>
      </c>
      <c r="I2230" s="7">
        <f t="shared" si="1032"/>
        <v>5.1310446659283864</v>
      </c>
      <c r="J2230" s="7">
        <f t="shared" si="1032"/>
        <v>3.5437430786267994</v>
      </c>
      <c r="K2230" s="7">
        <f t="shared" si="1032"/>
        <v>0.84902177925433742</v>
      </c>
      <c r="L2230" s="7">
        <f t="shared" si="1032"/>
        <v>1.7718715393133997</v>
      </c>
      <c r="M2230" s="7">
        <f t="shared" si="1032"/>
        <v>15.097822074566261</v>
      </c>
      <c r="N2230" s="7">
        <f t="shared" si="1032"/>
        <v>0.99667774086378735</v>
      </c>
      <c r="O2230" s="7">
        <f t="shared" si="1032"/>
        <v>9.819121447028424</v>
      </c>
      <c r="P2230" s="7">
        <f t="shared" si="1032"/>
        <v>58.951642672572902</v>
      </c>
      <c r="Q2230" s="7">
        <f t="shared" si="1032"/>
        <v>100</v>
      </c>
      <c r="R2230"/>
    </row>
    <row r="2231" spans="1:18" ht="14.25" x14ac:dyDescent="0.45">
      <c r="A2231" s="6">
        <v>1015</v>
      </c>
      <c r="B2231" s="4"/>
      <c r="C2231" s="4" t="s">
        <v>11</v>
      </c>
      <c r="D2231" s="4" t="s">
        <v>7</v>
      </c>
      <c r="E2231" s="7">
        <f t="shared" ref="E2231:Q2231" si="1033">E1025/$Q1025*100</f>
        <v>24.937655860349128</v>
      </c>
      <c r="F2231" s="7">
        <f t="shared" si="1033"/>
        <v>7.3566084788029924</v>
      </c>
      <c r="G2231" s="7">
        <f t="shared" si="1033"/>
        <v>11.845386533665836</v>
      </c>
      <c r="H2231" s="7">
        <f t="shared" si="1033"/>
        <v>2.1197007481296759</v>
      </c>
      <c r="I2231" s="7">
        <f t="shared" si="1033"/>
        <v>13.96508728179551</v>
      </c>
      <c r="J2231" s="7">
        <f t="shared" si="1033"/>
        <v>17.955112219451372</v>
      </c>
      <c r="K2231" s="7">
        <f t="shared" si="1033"/>
        <v>2.9925187032418954</v>
      </c>
      <c r="L2231" s="7">
        <f t="shared" si="1033"/>
        <v>7.3566084788029924</v>
      </c>
      <c r="M2231" s="7">
        <f t="shared" si="1033"/>
        <v>8.4788029925187036</v>
      </c>
      <c r="N2231" s="7">
        <f t="shared" si="1033"/>
        <v>2.9925187032418954</v>
      </c>
      <c r="O2231" s="7">
        <f t="shared" si="1033"/>
        <v>8.3541147132169584</v>
      </c>
      <c r="P2231" s="7">
        <f t="shared" si="1033"/>
        <v>39.650872817955111</v>
      </c>
      <c r="Q2231" s="7">
        <f t="shared" si="1033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8</v>
      </c>
      <c r="E2232" s="7">
        <f t="shared" ref="E2232:Q2232" si="1034">E1026/$Q1026*100</f>
        <v>39.425587467362924</v>
      </c>
      <c r="F2232" s="7">
        <f t="shared" si="1034"/>
        <v>9.9216710182767613</v>
      </c>
      <c r="G2232" s="7">
        <f t="shared" si="1034"/>
        <v>10.443864229765012</v>
      </c>
      <c r="H2232" s="7">
        <f t="shared" si="1034"/>
        <v>4.3080939947780683</v>
      </c>
      <c r="I2232" s="7">
        <f t="shared" si="1034"/>
        <v>10.443864229765012</v>
      </c>
      <c r="J2232" s="7">
        <f t="shared" si="1034"/>
        <v>14.360313315926893</v>
      </c>
      <c r="K2232" s="7">
        <f t="shared" si="1034"/>
        <v>2.3498694516971277</v>
      </c>
      <c r="L2232" s="7">
        <f t="shared" si="1034"/>
        <v>6.7885117493472595</v>
      </c>
      <c r="M2232" s="7">
        <f t="shared" si="1034"/>
        <v>10.966057441253264</v>
      </c>
      <c r="N2232" s="7">
        <f t="shared" si="1034"/>
        <v>3.0026109660574414</v>
      </c>
      <c r="O2232" s="7">
        <f t="shared" si="1034"/>
        <v>13.577023498694519</v>
      </c>
      <c r="P2232" s="7">
        <f t="shared" si="1034"/>
        <v>31.592689295039168</v>
      </c>
      <c r="Q2232" s="7">
        <f t="shared" si="1034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35">E1027/$Q1027*100</f>
        <v>32.033248081841428</v>
      </c>
      <c r="F2233" s="7">
        <f t="shared" si="1035"/>
        <v>8.4398976982097178</v>
      </c>
      <c r="G2233" s="7">
        <f t="shared" si="1035"/>
        <v>10.805626598465473</v>
      </c>
      <c r="H2233" s="7">
        <f t="shared" si="1035"/>
        <v>3.2608695652173911</v>
      </c>
      <c r="I2233" s="7">
        <f t="shared" si="1035"/>
        <v>12.404092071611252</v>
      </c>
      <c r="J2233" s="7">
        <f t="shared" si="1035"/>
        <v>16.112531969309462</v>
      </c>
      <c r="K2233" s="7">
        <f t="shared" si="1035"/>
        <v>2.8772378516624042</v>
      </c>
      <c r="L2233" s="7">
        <f t="shared" si="1035"/>
        <v>6.9693094629156018</v>
      </c>
      <c r="M2233" s="7">
        <f t="shared" si="1035"/>
        <v>9.5268542199488486</v>
      </c>
      <c r="N2233" s="7">
        <f t="shared" si="1035"/>
        <v>3.4526854219948846</v>
      </c>
      <c r="O2233" s="7">
        <f t="shared" si="1035"/>
        <v>11.061381074168798</v>
      </c>
      <c r="P2233" s="7">
        <f t="shared" si="1035"/>
        <v>36.0613810741688</v>
      </c>
      <c r="Q2233" s="7">
        <f t="shared" si="1035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7</v>
      </c>
      <c r="E2234" s="7">
        <f t="shared" ref="E2234:Q2234" si="1036">E1028/$Q1028*100</f>
        <v>12.335584784927125</v>
      </c>
      <c r="F2234" s="7">
        <f t="shared" si="1036"/>
        <v>8.6384642730181298</v>
      </c>
      <c r="G2234" s="7">
        <f t="shared" si="1036"/>
        <v>4.6214006398862422</v>
      </c>
      <c r="H2234" s="7">
        <f t="shared" si="1036"/>
        <v>0.74653394952008534</v>
      </c>
      <c r="I2234" s="7">
        <f t="shared" si="1036"/>
        <v>6.4699608958407397</v>
      </c>
      <c r="J2234" s="7">
        <f t="shared" si="1036"/>
        <v>7.2875933167436902</v>
      </c>
      <c r="K2234" s="7">
        <f t="shared" si="1036"/>
        <v>1.4219694276573054</v>
      </c>
      <c r="L2234" s="7">
        <f t="shared" si="1036"/>
        <v>2.8083896196231781</v>
      </c>
      <c r="M2234" s="7">
        <f t="shared" si="1036"/>
        <v>8.8873089228581588</v>
      </c>
      <c r="N2234" s="7">
        <f t="shared" si="1036"/>
        <v>1.3864201919658727</v>
      </c>
      <c r="O2234" s="7">
        <f t="shared" si="1036"/>
        <v>7.5008887308922851</v>
      </c>
      <c r="P2234" s="7">
        <f t="shared" si="1036"/>
        <v>61.180234624955567</v>
      </c>
      <c r="Q2234" s="7">
        <f t="shared" si="1036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8</v>
      </c>
      <c r="E2235" s="7">
        <f t="shared" ref="E2235:Q2235" si="1037">E1029/$Q1029*100</f>
        <v>17.112879884225759</v>
      </c>
      <c r="F2235" s="7">
        <f t="shared" si="1037"/>
        <v>11.722141823444284</v>
      </c>
      <c r="G2235" s="7">
        <f t="shared" si="1037"/>
        <v>4.7395079594790159</v>
      </c>
      <c r="H2235" s="7">
        <f t="shared" si="1037"/>
        <v>1.2662807525325614</v>
      </c>
      <c r="I2235" s="7">
        <f t="shared" si="1037"/>
        <v>5.3907380607814765</v>
      </c>
      <c r="J2235" s="7">
        <f t="shared" si="1037"/>
        <v>5.3907380607814765</v>
      </c>
      <c r="K2235" s="7">
        <f t="shared" si="1037"/>
        <v>0.83212735166425467</v>
      </c>
      <c r="L2235" s="7">
        <f t="shared" si="1037"/>
        <v>2.7858176555716354</v>
      </c>
      <c r="M2235" s="7">
        <f t="shared" si="1037"/>
        <v>13.965267727930536</v>
      </c>
      <c r="N2235" s="7">
        <f t="shared" si="1037"/>
        <v>1.2301013024602026</v>
      </c>
      <c r="O2235" s="7">
        <f t="shared" si="1037"/>
        <v>10.455861070911721</v>
      </c>
      <c r="P2235" s="7">
        <f t="shared" si="1037"/>
        <v>54.413892908827791</v>
      </c>
      <c r="Q2235" s="7">
        <f t="shared" si="1037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38">E1030/$Q1030*100</f>
        <v>14.669532509403545</v>
      </c>
      <c r="F2236" s="7">
        <f t="shared" si="1038"/>
        <v>10.120007164606843</v>
      </c>
      <c r="G2236" s="7">
        <f t="shared" si="1038"/>
        <v>4.7644635500626906</v>
      </c>
      <c r="H2236" s="7">
        <f t="shared" si="1038"/>
        <v>0.96722192369693705</v>
      </c>
      <c r="I2236" s="7">
        <f t="shared" si="1038"/>
        <v>5.910800644814616</v>
      </c>
      <c r="J2236" s="7">
        <f t="shared" si="1038"/>
        <v>6.2869425040300904</v>
      </c>
      <c r="K2236" s="7">
        <f t="shared" si="1038"/>
        <v>1.2717177144904173</v>
      </c>
      <c r="L2236" s="7">
        <f t="shared" si="1038"/>
        <v>2.8479312197743147</v>
      </c>
      <c r="M2236" s="7">
        <f t="shared" si="1038"/>
        <v>11.284255776464267</v>
      </c>
      <c r="N2236" s="7">
        <f t="shared" si="1038"/>
        <v>1.2538061973849186</v>
      </c>
      <c r="O2236" s="7">
        <f t="shared" si="1038"/>
        <v>8.8662009672219231</v>
      </c>
      <c r="P2236" s="7">
        <f t="shared" si="1038"/>
        <v>57.710908113917249</v>
      </c>
      <c r="Q2236" s="7">
        <f t="shared" si="1038"/>
        <v>100</v>
      </c>
      <c r="R2236"/>
    </row>
    <row r="2237" spans="1:18" ht="14.25" x14ac:dyDescent="0.45">
      <c r="A2237" s="6">
        <v>1021</v>
      </c>
      <c r="B2237" s="4" t="s">
        <v>79</v>
      </c>
      <c r="C2237" s="4" t="s">
        <v>6</v>
      </c>
      <c r="D2237" s="4" t="s">
        <v>7</v>
      </c>
      <c r="E2237" s="7">
        <f t="shared" ref="E2237:Q2237" si="1039">E1031/$Q1031*100</f>
        <v>0</v>
      </c>
      <c r="F2237" s="7">
        <f t="shared" si="1039"/>
        <v>12.026913372582001</v>
      </c>
      <c r="G2237" s="7">
        <f t="shared" si="1039"/>
        <v>0.25231286795626579</v>
      </c>
      <c r="H2237" s="7">
        <f t="shared" si="1039"/>
        <v>0</v>
      </c>
      <c r="I2237" s="7">
        <f t="shared" si="1039"/>
        <v>0.16820857863751051</v>
      </c>
      <c r="J2237" s="7">
        <f t="shared" si="1039"/>
        <v>0.21026072329688814</v>
      </c>
      <c r="K2237" s="7">
        <f t="shared" si="1039"/>
        <v>0.29436501261564341</v>
      </c>
      <c r="L2237" s="7">
        <f t="shared" si="1039"/>
        <v>0</v>
      </c>
      <c r="M2237" s="7">
        <f t="shared" si="1039"/>
        <v>3.1959629941126999</v>
      </c>
      <c r="N2237" s="7">
        <f t="shared" si="1039"/>
        <v>0</v>
      </c>
      <c r="O2237" s="7">
        <f t="shared" si="1039"/>
        <v>4.9621530698065603</v>
      </c>
      <c r="P2237" s="7">
        <f t="shared" si="1039"/>
        <v>80.445752733389398</v>
      </c>
      <c r="Q2237" s="7">
        <f t="shared" si="1039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8</v>
      </c>
      <c r="E2238" s="7">
        <f t="shared" ref="E2238:Q2238" si="1040">E1032/$Q1032*100</f>
        <v>0.21394950791613182</v>
      </c>
      <c r="F2238" s="7">
        <f t="shared" si="1040"/>
        <v>8.643560119811724</v>
      </c>
      <c r="G2238" s="7">
        <f t="shared" si="1040"/>
        <v>0.21394950791613182</v>
      </c>
      <c r="H2238" s="7">
        <f t="shared" si="1040"/>
        <v>0</v>
      </c>
      <c r="I2238" s="7">
        <f t="shared" si="1040"/>
        <v>0.29952931108258452</v>
      </c>
      <c r="J2238" s="7">
        <f t="shared" si="1040"/>
        <v>0</v>
      </c>
      <c r="K2238" s="7">
        <f t="shared" si="1040"/>
        <v>0</v>
      </c>
      <c r="L2238" s="7">
        <f t="shared" si="1040"/>
        <v>0.12836970474967907</v>
      </c>
      <c r="M2238" s="7">
        <f t="shared" si="1040"/>
        <v>2.7813436029097129</v>
      </c>
      <c r="N2238" s="7">
        <f t="shared" si="1040"/>
        <v>0</v>
      </c>
      <c r="O2238" s="7">
        <f t="shared" si="1040"/>
        <v>3.9794608472400519</v>
      </c>
      <c r="P2238" s="7">
        <f t="shared" si="1040"/>
        <v>85.750962772785627</v>
      </c>
      <c r="Q2238" s="7">
        <f t="shared" si="1040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41">E1033/$Q1033*100</f>
        <v>6.3680747187433662E-2</v>
      </c>
      <c r="F2239" s="7">
        <f t="shared" si="1041"/>
        <v>10.358734875822543</v>
      </c>
      <c r="G2239" s="7">
        <f t="shared" si="1041"/>
        <v>0.19104224156230099</v>
      </c>
      <c r="H2239" s="7">
        <f t="shared" si="1041"/>
        <v>0</v>
      </c>
      <c r="I2239" s="7">
        <f t="shared" si="1041"/>
        <v>0.31840373593716831</v>
      </c>
      <c r="J2239" s="7">
        <f t="shared" si="1041"/>
        <v>0.19104224156230099</v>
      </c>
      <c r="K2239" s="7">
        <f t="shared" si="1041"/>
        <v>0.14858841010401189</v>
      </c>
      <c r="L2239" s="7">
        <f t="shared" si="1041"/>
        <v>0.14858841010401189</v>
      </c>
      <c r="M2239" s="7">
        <f t="shared" si="1041"/>
        <v>2.9717682020802374</v>
      </c>
      <c r="N2239" s="7">
        <f t="shared" si="1041"/>
        <v>0</v>
      </c>
      <c r="O2239" s="7">
        <f t="shared" si="1041"/>
        <v>4.4788792188495012</v>
      </c>
      <c r="P2239" s="7">
        <f t="shared" si="1041"/>
        <v>83.20950965824666</v>
      </c>
      <c r="Q2239" s="7">
        <f t="shared" si="1041"/>
        <v>100</v>
      </c>
      <c r="R2239"/>
    </row>
    <row r="2240" spans="1:18" ht="14.25" x14ac:dyDescent="0.45">
      <c r="A2240" s="6">
        <v>1024</v>
      </c>
      <c r="B2240" s="4"/>
      <c r="C2240" s="4" t="s">
        <v>9</v>
      </c>
      <c r="D2240" s="4" t="s">
        <v>7</v>
      </c>
      <c r="E2240" s="7">
        <f t="shared" ref="E2240:Q2240" si="1042">E1034/$Q1034*100</f>
        <v>0.42674253200568996</v>
      </c>
      <c r="F2240" s="7">
        <f t="shared" si="1042"/>
        <v>11.450924608819346</v>
      </c>
      <c r="G2240" s="7">
        <f t="shared" si="1042"/>
        <v>0.28449502133712662</v>
      </c>
      <c r="H2240" s="7">
        <f t="shared" si="1042"/>
        <v>0</v>
      </c>
      <c r="I2240" s="7">
        <f t="shared" si="1042"/>
        <v>0.99573257467994303</v>
      </c>
      <c r="J2240" s="7">
        <f t="shared" si="1042"/>
        <v>0.28449502133712662</v>
      </c>
      <c r="K2240" s="7">
        <f t="shared" si="1042"/>
        <v>0.28449502133712662</v>
      </c>
      <c r="L2240" s="7">
        <f t="shared" si="1042"/>
        <v>0.21337126600284498</v>
      </c>
      <c r="M2240" s="7">
        <f t="shared" si="1042"/>
        <v>11.450924608819346</v>
      </c>
      <c r="N2240" s="7">
        <f t="shared" si="1042"/>
        <v>0</v>
      </c>
      <c r="O2240" s="7">
        <f t="shared" si="1042"/>
        <v>5.9032716927453777</v>
      </c>
      <c r="P2240" s="7">
        <f t="shared" si="1042"/>
        <v>75.177809388335703</v>
      </c>
      <c r="Q2240" s="7">
        <f t="shared" si="1042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8</v>
      </c>
      <c r="E2241" s="7">
        <f t="shared" ref="E2241:Q2241" si="1043">E1035/$Q1035*100</f>
        <v>1.079136690647482</v>
      </c>
      <c r="F2241" s="7">
        <f t="shared" si="1043"/>
        <v>13.741007194244602</v>
      </c>
      <c r="G2241" s="7">
        <f t="shared" si="1043"/>
        <v>0</v>
      </c>
      <c r="H2241" s="7">
        <f t="shared" si="1043"/>
        <v>0.28776978417266186</v>
      </c>
      <c r="I2241" s="7">
        <f t="shared" si="1043"/>
        <v>0.93525179856115104</v>
      </c>
      <c r="J2241" s="7">
        <f t="shared" si="1043"/>
        <v>0.21582733812949639</v>
      </c>
      <c r="K2241" s="7">
        <f t="shared" si="1043"/>
        <v>0.35971223021582738</v>
      </c>
      <c r="L2241" s="7">
        <f t="shared" si="1043"/>
        <v>0.21582733812949639</v>
      </c>
      <c r="M2241" s="7">
        <f t="shared" si="1043"/>
        <v>21.870503597122301</v>
      </c>
      <c r="N2241" s="7">
        <f t="shared" si="1043"/>
        <v>0</v>
      </c>
      <c r="O2241" s="7">
        <f t="shared" si="1043"/>
        <v>7.0503597122302155</v>
      </c>
      <c r="P2241" s="7">
        <f t="shared" si="1043"/>
        <v>65.035971223021576</v>
      </c>
      <c r="Q2241" s="7">
        <f t="shared" si="1043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44">E1036/$Q1036*100</f>
        <v>0.7155635062611807</v>
      </c>
      <c r="F2242" s="7">
        <f t="shared" si="1044"/>
        <v>12.522361359570661</v>
      </c>
      <c r="G2242" s="7">
        <f t="shared" si="1044"/>
        <v>0</v>
      </c>
      <c r="H2242" s="7">
        <f t="shared" si="1044"/>
        <v>0.14311270125223613</v>
      </c>
      <c r="I2242" s="7">
        <f t="shared" si="1044"/>
        <v>1.0017889087656531</v>
      </c>
      <c r="J2242" s="7">
        <f t="shared" si="1044"/>
        <v>0.35778175313059035</v>
      </c>
      <c r="K2242" s="7">
        <f t="shared" si="1044"/>
        <v>0.46511627906976744</v>
      </c>
      <c r="L2242" s="7">
        <f t="shared" si="1044"/>
        <v>0.14311270125223613</v>
      </c>
      <c r="M2242" s="7">
        <f t="shared" si="1044"/>
        <v>16.672629695885512</v>
      </c>
      <c r="N2242" s="7">
        <f t="shared" si="1044"/>
        <v>0</v>
      </c>
      <c r="O2242" s="7">
        <f t="shared" si="1044"/>
        <v>6.2969588550983904</v>
      </c>
      <c r="P2242" s="7">
        <f t="shared" si="1044"/>
        <v>70.304114490161012</v>
      </c>
      <c r="Q2242" s="7">
        <f t="shared" si="1044"/>
        <v>100</v>
      </c>
      <c r="R2242"/>
    </row>
    <row r="2243" spans="1:18" ht="14.25" x14ac:dyDescent="0.45">
      <c r="A2243" s="6">
        <v>1027</v>
      </c>
      <c r="B2243" s="4"/>
      <c r="C2243" s="4" t="s">
        <v>10</v>
      </c>
      <c r="D2243" s="4" t="s">
        <v>7</v>
      </c>
      <c r="E2243" s="7">
        <f t="shared" ref="E2243:Q2243" si="1045">E1037/$Q1037*100</f>
        <v>8.1038051265722011</v>
      </c>
      <c r="F2243" s="7">
        <f t="shared" si="1045"/>
        <v>11.144722177997133</v>
      </c>
      <c r="G2243" s="7">
        <f t="shared" si="1045"/>
        <v>2.4199968157936635</v>
      </c>
      <c r="H2243" s="7">
        <f t="shared" si="1045"/>
        <v>0.27065753860850184</v>
      </c>
      <c r="I2243" s="7">
        <f t="shared" si="1045"/>
        <v>4.5852571246616778</v>
      </c>
      <c r="J2243" s="7">
        <f t="shared" si="1045"/>
        <v>3.6299952236904951</v>
      </c>
      <c r="K2243" s="7">
        <f t="shared" si="1045"/>
        <v>0.73236745741124021</v>
      </c>
      <c r="L2243" s="7">
        <f t="shared" si="1045"/>
        <v>1.7194714217481293</v>
      </c>
      <c r="M2243" s="7">
        <f t="shared" si="1045"/>
        <v>12.577615029453909</v>
      </c>
      <c r="N2243" s="7">
        <f t="shared" si="1045"/>
        <v>0.84381467919121167</v>
      </c>
      <c r="O2243" s="7">
        <f t="shared" si="1045"/>
        <v>8.2630154434007324</v>
      </c>
      <c r="P2243" s="7">
        <f t="shared" si="1045"/>
        <v>61.757681897786973</v>
      </c>
      <c r="Q2243" s="7">
        <f t="shared" si="1045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8</v>
      </c>
      <c r="E2244" s="7">
        <f t="shared" ref="E2244:Q2244" si="1046">E1038/$Q1038*100</f>
        <v>11.51401329095637</v>
      </c>
      <c r="F2244" s="7">
        <f t="shared" si="1046"/>
        <v>14.851199075411731</v>
      </c>
      <c r="G2244" s="7">
        <f t="shared" si="1046"/>
        <v>3.293845709332563</v>
      </c>
      <c r="H2244" s="7">
        <f t="shared" si="1046"/>
        <v>0.1444669170759896</v>
      </c>
      <c r="I2244" s="7">
        <f t="shared" si="1046"/>
        <v>3.9150534527593179</v>
      </c>
      <c r="J2244" s="7">
        <f t="shared" si="1046"/>
        <v>2.1525570644322451</v>
      </c>
      <c r="K2244" s="7">
        <f t="shared" si="1046"/>
        <v>0.85235481074833852</v>
      </c>
      <c r="L2244" s="7">
        <f t="shared" si="1046"/>
        <v>1.704709621496677</v>
      </c>
      <c r="M2244" s="7">
        <f t="shared" si="1046"/>
        <v>18.072811326206299</v>
      </c>
      <c r="N2244" s="7">
        <f t="shared" si="1046"/>
        <v>0.92458826928633353</v>
      </c>
      <c r="O2244" s="7">
        <f t="shared" si="1046"/>
        <v>11.138399306558798</v>
      </c>
      <c r="P2244" s="7">
        <f t="shared" si="1046"/>
        <v>56.255417509390348</v>
      </c>
      <c r="Q2244" s="7">
        <f t="shared" si="1046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47">E1039/$Q1039*100</f>
        <v>9.8628891750624952</v>
      </c>
      <c r="F2245" s="7">
        <f t="shared" si="1047"/>
        <v>13.067191879403076</v>
      </c>
      <c r="G2245" s="7">
        <f t="shared" si="1047"/>
        <v>2.8861449890159836</v>
      </c>
      <c r="H2245" s="7">
        <f t="shared" si="1047"/>
        <v>0.20452995985152639</v>
      </c>
      <c r="I2245" s="7">
        <f t="shared" si="1047"/>
        <v>4.2648284220892352</v>
      </c>
      <c r="J2245" s="7">
        <f t="shared" si="1047"/>
        <v>2.8785698053177788</v>
      </c>
      <c r="K2245" s="7">
        <f t="shared" si="1047"/>
        <v>0.78024392091508221</v>
      </c>
      <c r="L2245" s="7">
        <f t="shared" si="1047"/>
        <v>1.6968411483978485</v>
      </c>
      <c r="M2245" s="7">
        <f t="shared" si="1047"/>
        <v>15.445799560639346</v>
      </c>
      <c r="N2245" s="7">
        <f t="shared" si="1047"/>
        <v>0.8862964926899477</v>
      </c>
      <c r="O2245" s="7">
        <f t="shared" si="1047"/>
        <v>9.7644117869858338</v>
      </c>
      <c r="P2245" s="7">
        <f t="shared" si="1047"/>
        <v>58.889478069843193</v>
      </c>
      <c r="Q2245" s="7">
        <f t="shared" si="1047"/>
        <v>100</v>
      </c>
      <c r="R2245"/>
    </row>
    <row r="2246" spans="1:18" ht="14.25" x14ac:dyDescent="0.45">
      <c r="A2246" s="6">
        <v>1030</v>
      </c>
      <c r="B2246" s="4"/>
      <c r="C2246" s="4" t="s">
        <v>11</v>
      </c>
      <c r="D2246" s="4" t="s">
        <v>7</v>
      </c>
      <c r="E2246" s="7">
        <f t="shared" ref="E2246:Q2246" si="1048">E1040/$Q1040*100</f>
        <v>26.724414501122872</v>
      </c>
      <c r="F2246" s="7">
        <f t="shared" si="1048"/>
        <v>9.2075713827398147</v>
      </c>
      <c r="G2246" s="7">
        <f t="shared" si="1048"/>
        <v>12.864934231632979</v>
      </c>
      <c r="H2246" s="7">
        <f t="shared" si="1048"/>
        <v>2.5024061597690084</v>
      </c>
      <c r="I2246" s="7">
        <f t="shared" si="1048"/>
        <v>15.559833172922682</v>
      </c>
      <c r="J2246" s="7">
        <f t="shared" si="1048"/>
        <v>22.649983958934875</v>
      </c>
      <c r="K2246" s="7">
        <f t="shared" si="1048"/>
        <v>3.2082130253448833</v>
      </c>
      <c r="L2246" s="7">
        <f t="shared" si="1048"/>
        <v>8.2130253448829009</v>
      </c>
      <c r="M2246" s="7">
        <f t="shared" si="1048"/>
        <v>7.6997112608277183</v>
      </c>
      <c r="N2246" s="7">
        <f t="shared" si="1048"/>
        <v>5.1010587102983642</v>
      </c>
      <c r="O2246" s="7">
        <f t="shared" si="1048"/>
        <v>11.80622393326917</v>
      </c>
      <c r="P2246" s="7">
        <f t="shared" si="1048"/>
        <v>31.793391081167787</v>
      </c>
      <c r="Q2246" s="7">
        <f t="shared" si="1048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8</v>
      </c>
      <c r="E2247" s="7">
        <f t="shared" ref="E2247:Q2247" si="1049">E1041/$Q1041*100</f>
        <v>40.986879634911581</v>
      </c>
      <c r="F2247" s="7">
        <f t="shared" si="1049"/>
        <v>12.949229891614374</v>
      </c>
      <c r="G2247" s="7">
        <f t="shared" si="1049"/>
        <v>9.2413006274957219</v>
      </c>
      <c r="H2247" s="7">
        <f t="shared" si="1049"/>
        <v>4.19281232173417</v>
      </c>
      <c r="I2247" s="7">
        <f t="shared" si="1049"/>
        <v>12.635482030804335</v>
      </c>
      <c r="J2247" s="7">
        <f t="shared" si="1049"/>
        <v>14.746149458071878</v>
      </c>
      <c r="K2247" s="7">
        <f t="shared" si="1049"/>
        <v>3.1374786081003991</v>
      </c>
      <c r="L2247" s="7">
        <f t="shared" si="1049"/>
        <v>7.2732458642327442</v>
      </c>
      <c r="M2247" s="7">
        <f t="shared" si="1049"/>
        <v>8.2715345122646884</v>
      </c>
      <c r="N2247" s="7">
        <f t="shared" si="1049"/>
        <v>3.8220193953223047</v>
      </c>
      <c r="O2247" s="7">
        <f t="shared" si="1049"/>
        <v>15.71591557330291</v>
      </c>
      <c r="P2247" s="7">
        <f t="shared" si="1049"/>
        <v>28.836280661722764</v>
      </c>
      <c r="Q2247" s="7">
        <f t="shared" si="1049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50">E1042/$Q1042*100</f>
        <v>34.355179704016912</v>
      </c>
      <c r="F2248" s="7">
        <f t="shared" si="1050"/>
        <v>11.189972817879795</v>
      </c>
      <c r="G2248" s="7">
        <f t="shared" si="1050"/>
        <v>10.993657505285412</v>
      </c>
      <c r="H2248" s="7">
        <f t="shared" si="1050"/>
        <v>3.3373603141045005</v>
      </c>
      <c r="I2248" s="7">
        <f t="shared" si="1050"/>
        <v>13.953488372093023</v>
      </c>
      <c r="J2248" s="7">
        <f t="shared" si="1050"/>
        <v>18.46874056176382</v>
      </c>
      <c r="K2248" s="7">
        <f t="shared" si="1050"/>
        <v>3.1561461794019934</v>
      </c>
      <c r="L2248" s="7">
        <f t="shared" si="1050"/>
        <v>7.8224101479915431</v>
      </c>
      <c r="M2248" s="7">
        <f t="shared" si="1050"/>
        <v>8.0338266384777999</v>
      </c>
      <c r="N2248" s="7">
        <f t="shared" si="1050"/>
        <v>4.3642404107520383</v>
      </c>
      <c r="O2248" s="7">
        <f t="shared" si="1050"/>
        <v>13.862881304741769</v>
      </c>
      <c r="P2248" s="7">
        <f t="shared" si="1050"/>
        <v>30.247659317426763</v>
      </c>
      <c r="Q2248" s="7">
        <f t="shared" si="1050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7</v>
      </c>
      <c r="E2249" s="7">
        <f t="shared" ref="E2249:Q2249" si="1051">E1043/$Q1043*100</f>
        <v>10.257188377209619</v>
      </c>
      <c r="F2249" s="7">
        <f t="shared" si="1051"/>
        <v>10.917229345269707</v>
      </c>
      <c r="G2249" s="7">
        <f t="shared" si="1051"/>
        <v>4.3016463090812538</v>
      </c>
      <c r="H2249" s="7">
        <f t="shared" si="1051"/>
        <v>0.7207343904104393</v>
      </c>
      <c r="I2249" s="7">
        <f t="shared" si="1051"/>
        <v>6.0086488126849256</v>
      </c>
      <c r="J2249" s="7">
        <f t="shared" si="1051"/>
        <v>7.1694105151354233</v>
      </c>
      <c r="K2249" s="7">
        <f t="shared" si="1051"/>
        <v>1.160761702450497</v>
      </c>
      <c r="L2249" s="7">
        <f t="shared" si="1051"/>
        <v>2.8525908504665809</v>
      </c>
      <c r="M2249" s="7">
        <f t="shared" si="1051"/>
        <v>9.6502541537060917</v>
      </c>
      <c r="N2249" s="7">
        <f t="shared" si="1051"/>
        <v>1.6007890144905546</v>
      </c>
      <c r="O2249" s="7">
        <f t="shared" si="1051"/>
        <v>8.2694787952355657</v>
      </c>
      <c r="P2249" s="7">
        <f t="shared" si="1051"/>
        <v>59.487140581139521</v>
      </c>
      <c r="Q2249" s="7">
        <f t="shared" si="1051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8</v>
      </c>
      <c r="E2250" s="7">
        <f t="shared" ref="E2250:Q2250" si="1052">E1044/$Q1044*100</f>
        <v>15.86012009890498</v>
      </c>
      <c r="F2250" s="7">
        <f t="shared" si="1052"/>
        <v>13.189685623454608</v>
      </c>
      <c r="G2250" s="7">
        <f t="shared" si="1052"/>
        <v>3.899682091133875</v>
      </c>
      <c r="H2250" s="7">
        <f t="shared" si="1052"/>
        <v>1.0738255033557047</v>
      </c>
      <c r="I2250" s="7">
        <f t="shared" si="1052"/>
        <v>5.1642529141646065</v>
      </c>
      <c r="J2250" s="7">
        <f t="shared" si="1052"/>
        <v>4.7615683504062165</v>
      </c>
      <c r="K2250" s="7">
        <f t="shared" si="1052"/>
        <v>1.2221829742140586</v>
      </c>
      <c r="L2250" s="7">
        <f t="shared" si="1052"/>
        <v>2.7128223242670435</v>
      </c>
      <c r="M2250" s="7">
        <f t="shared" si="1052"/>
        <v>13.528788413987991</v>
      </c>
      <c r="N2250" s="7">
        <f t="shared" si="1052"/>
        <v>1.3987990109501942</v>
      </c>
      <c r="O2250" s="7">
        <f t="shared" si="1052"/>
        <v>10.688802543270929</v>
      </c>
      <c r="P2250" s="7">
        <f t="shared" si="1052"/>
        <v>55.181914517838216</v>
      </c>
      <c r="Q2250" s="7">
        <f t="shared" si="1052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53">E1045/$Q1045*100</f>
        <v>13.166270349368942</v>
      </c>
      <c r="F2251" s="7">
        <f t="shared" si="1053"/>
        <v>12.083409548198281</v>
      </c>
      <c r="G2251" s="7">
        <f t="shared" si="1053"/>
        <v>4.1009694530821292</v>
      </c>
      <c r="H2251" s="7">
        <f t="shared" si="1053"/>
        <v>0.93286994695445402</v>
      </c>
      <c r="I2251" s="7">
        <f t="shared" si="1053"/>
        <v>5.5569782330345703</v>
      </c>
      <c r="J2251" s="7">
        <f t="shared" si="1053"/>
        <v>5.9191512712639467</v>
      </c>
      <c r="K2251" s="7">
        <f t="shared" si="1053"/>
        <v>1.218218401316993</v>
      </c>
      <c r="L2251" s="7">
        <f t="shared" si="1053"/>
        <v>2.765685019206146</v>
      </c>
      <c r="M2251" s="7">
        <f t="shared" si="1053"/>
        <v>11.66270349368941</v>
      </c>
      <c r="N2251" s="7">
        <f t="shared" si="1053"/>
        <v>1.4743003475397842</v>
      </c>
      <c r="O2251" s="7">
        <f t="shared" si="1053"/>
        <v>9.5299067130053032</v>
      </c>
      <c r="P2251" s="7">
        <f t="shared" si="1053"/>
        <v>57.259923175416141</v>
      </c>
      <c r="Q2251" s="7">
        <f t="shared" si="1053"/>
        <v>100</v>
      </c>
      <c r="R2251"/>
    </row>
    <row r="2252" spans="1:18" ht="14.25" x14ac:dyDescent="0.45">
      <c r="A2252" s="6">
        <v>1036</v>
      </c>
      <c r="B2252" s="4" t="s">
        <v>80</v>
      </c>
      <c r="C2252" s="4" t="s">
        <v>6</v>
      </c>
      <c r="D2252" s="4" t="s">
        <v>7</v>
      </c>
      <c r="E2252" s="7">
        <f t="shared" ref="E2252:Q2252" si="1054">E1046/$Q1046*100</f>
        <v>0.10359116022099447</v>
      </c>
      <c r="F2252" s="7">
        <f t="shared" si="1054"/>
        <v>10.462707182320443</v>
      </c>
      <c r="G2252" s="7">
        <f t="shared" si="1054"/>
        <v>0</v>
      </c>
      <c r="H2252" s="7">
        <f t="shared" si="1054"/>
        <v>0</v>
      </c>
      <c r="I2252" s="7">
        <f t="shared" si="1054"/>
        <v>0.20718232044198895</v>
      </c>
      <c r="J2252" s="7">
        <f t="shared" si="1054"/>
        <v>0.27624309392265189</v>
      </c>
      <c r="K2252" s="7">
        <f t="shared" si="1054"/>
        <v>0.24171270718232044</v>
      </c>
      <c r="L2252" s="7">
        <f t="shared" si="1054"/>
        <v>0.27624309392265189</v>
      </c>
      <c r="M2252" s="7">
        <f t="shared" si="1054"/>
        <v>2.8660220994475138</v>
      </c>
      <c r="N2252" s="7">
        <f t="shared" si="1054"/>
        <v>0</v>
      </c>
      <c r="O2252" s="7">
        <f t="shared" si="1054"/>
        <v>5.3867403314917128</v>
      </c>
      <c r="P2252" s="7">
        <f t="shared" si="1054"/>
        <v>82.424033149171265</v>
      </c>
      <c r="Q2252" s="7">
        <f t="shared" si="1054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8</v>
      </c>
      <c r="E2253" s="7">
        <f t="shared" ref="E2253:Q2253" si="1055">E1047/$Q1047*100</f>
        <v>0</v>
      </c>
      <c r="F2253" s="7">
        <f t="shared" si="1055"/>
        <v>6.9689022105657559</v>
      </c>
      <c r="G2253" s="7">
        <f t="shared" si="1055"/>
        <v>0.22480329711502436</v>
      </c>
      <c r="H2253" s="7">
        <f t="shared" si="1055"/>
        <v>0</v>
      </c>
      <c r="I2253" s="7">
        <f t="shared" si="1055"/>
        <v>0.14986886474334957</v>
      </c>
      <c r="J2253" s="7">
        <f t="shared" si="1055"/>
        <v>0.26227051330086176</v>
      </c>
      <c r="K2253" s="7">
        <f t="shared" si="1055"/>
        <v>0</v>
      </c>
      <c r="L2253" s="7">
        <f t="shared" si="1055"/>
        <v>0.29973772948669913</v>
      </c>
      <c r="M2253" s="7">
        <f t="shared" si="1055"/>
        <v>2.9973772948669914</v>
      </c>
      <c r="N2253" s="7">
        <f t="shared" si="1055"/>
        <v>0</v>
      </c>
      <c r="O2253" s="7">
        <f t="shared" si="1055"/>
        <v>3.971524915698764</v>
      </c>
      <c r="P2253" s="7">
        <f t="shared" si="1055"/>
        <v>86.736605470213561</v>
      </c>
      <c r="Q2253" s="7">
        <f t="shared" si="1055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56">E1048/$Q1048*100</f>
        <v>8.9879561387740434E-2</v>
      </c>
      <c r="F2254" s="7">
        <f t="shared" si="1056"/>
        <v>8.8081970159985623</v>
      </c>
      <c r="G2254" s="7">
        <f t="shared" si="1056"/>
        <v>0.16178321049793279</v>
      </c>
      <c r="H2254" s="7">
        <f t="shared" si="1056"/>
        <v>0</v>
      </c>
      <c r="I2254" s="7">
        <f t="shared" si="1056"/>
        <v>8.9879561387740434E-2</v>
      </c>
      <c r="J2254" s="7">
        <f t="shared" si="1056"/>
        <v>0.30559050871831744</v>
      </c>
      <c r="K2254" s="7">
        <f t="shared" si="1056"/>
        <v>7.1903649110192341E-2</v>
      </c>
      <c r="L2254" s="7">
        <f t="shared" si="1056"/>
        <v>0.26963868416322129</v>
      </c>
      <c r="M2254" s="7">
        <f t="shared" si="1056"/>
        <v>2.948049613517886</v>
      </c>
      <c r="N2254" s="7">
        <f t="shared" si="1056"/>
        <v>0</v>
      </c>
      <c r="O2254" s="7">
        <f t="shared" si="1056"/>
        <v>4.5838576307747614</v>
      </c>
      <c r="P2254" s="7">
        <f t="shared" si="1056"/>
        <v>84.50476361675355</v>
      </c>
      <c r="Q2254" s="7">
        <f t="shared" si="1056"/>
        <v>100</v>
      </c>
      <c r="R2254"/>
    </row>
    <row r="2255" spans="1:18" ht="14.25" x14ac:dyDescent="0.45">
      <c r="A2255" s="6">
        <v>1039</v>
      </c>
      <c r="B2255" s="4"/>
      <c r="C2255" s="4" t="s">
        <v>9</v>
      </c>
      <c r="D2255" s="4" t="s">
        <v>7</v>
      </c>
      <c r="E2255" s="7">
        <f t="shared" ref="E2255:Q2255" si="1057">E1049/$Q1049*100</f>
        <v>0.45558086560364464</v>
      </c>
      <c r="F2255" s="7">
        <f t="shared" si="1057"/>
        <v>10.193621867881548</v>
      </c>
      <c r="G2255" s="7">
        <f t="shared" si="1057"/>
        <v>0</v>
      </c>
      <c r="H2255" s="7">
        <f t="shared" si="1057"/>
        <v>0</v>
      </c>
      <c r="I2255" s="7">
        <f t="shared" si="1057"/>
        <v>1.0250569476082005</v>
      </c>
      <c r="J2255" s="7">
        <f t="shared" si="1057"/>
        <v>0.34168564920273348</v>
      </c>
      <c r="K2255" s="7">
        <f t="shared" si="1057"/>
        <v>0.56947608200455579</v>
      </c>
      <c r="L2255" s="7">
        <f t="shared" si="1057"/>
        <v>0.17084282460136674</v>
      </c>
      <c r="M2255" s="7">
        <f t="shared" si="1057"/>
        <v>10.82004555808656</v>
      </c>
      <c r="N2255" s="7">
        <f t="shared" si="1057"/>
        <v>0</v>
      </c>
      <c r="O2255" s="7">
        <f t="shared" si="1057"/>
        <v>5.7517084282460136</v>
      </c>
      <c r="P2255" s="7">
        <f t="shared" si="1057"/>
        <v>76.025056947608206</v>
      </c>
      <c r="Q2255" s="7">
        <f t="shared" si="1057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8</v>
      </c>
      <c r="E2256" s="7">
        <f t="shared" ref="E2256:Q2256" si="1058">E1050/$Q1050*100</f>
        <v>0.77951002227171495</v>
      </c>
      <c r="F2256" s="7">
        <f t="shared" si="1058"/>
        <v>12.472160356347439</v>
      </c>
      <c r="G2256" s="7">
        <f t="shared" si="1058"/>
        <v>0</v>
      </c>
      <c r="H2256" s="7">
        <f t="shared" si="1058"/>
        <v>0</v>
      </c>
      <c r="I2256" s="7">
        <f t="shared" si="1058"/>
        <v>1.1135857461024499</v>
      </c>
      <c r="J2256" s="7">
        <f t="shared" si="1058"/>
        <v>0</v>
      </c>
      <c r="K2256" s="7">
        <f t="shared" si="1058"/>
        <v>0.16703786191536749</v>
      </c>
      <c r="L2256" s="7">
        <f t="shared" si="1058"/>
        <v>0</v>
      </c>
      <c r="M2256" s="7">
        <f t="shared" si="1058"/>
        <v>18.485523385300667</v>
      </c>
      <c r="N2256" s="7">
        <f t="shared" si="1058"/>
        <v>0</v>
      </c>
      <c r="O2256" s="7">
        <f t="shared" si="1058"/>
        <v>7.293986636971046</v>
      </c>
      <c r="P2256" s="7">
        <f t="shared" si="1058"/>
        <v>68.374164810690417</v>
      </c>
      <c r="Q2256" s="7">
        <f t="shared" si="1058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59">E1051/$Q1051*100</f>
        <v>0.5068994649394537</v>
      </c>
      <c r="F2257" s="7">
        <f t="shared" si="1059"/>
        <v>11.236271472824557</v>
      </c>
      <c r="G2257" s="7">
        <f t="shared" si="1059"/>
        <v>0.16896648831315123</v>
      </c>
      <c r="H2257" s="7">
        <f t="shared" si="1059"/>
        <v>0</v>
      </c>
      <c r="I2257" s="7">
        <f t="shared" si="1059"/>
        <v>1.0419600112644325</v>
      </c>
      <c r="J2257" s="7">
        <f t="shared" si="1059"/>
        <v>0.25344973246972685</v>
      </c>
      <c r="K2257" s="7">
        <f t="shared" si="1059"/>
        <v>0.47873838355392845</v>
      </c>
      <c r="L2257" s="7">
        <f t="shared" si="1059"/>
        <v>0.14080540692762603</v>
      </c>
      <c r="M2257" s="7">
        <f t="shared" si="1059"/>
        <v>14.61560123908758</v>
      </c>
      <c r="N2257" s="7">
        <f t="shared" si="1059"/>
        <v>0</v>
      </c>
      <c r="O2257" s="7">
        <f t="shared" si="1059"/>
        <v>6.3362433117431713</v>
      </c>
      <c r="P2257" s="7">
        <f t="shared" si="1059"/>
        <v>72.036046184173472</v>
      </c>
      <c r="Q2257" s="7">
        <f t="shared" si="1059"/>
        <v>100</v>
      </c>
      <c r="R2257"/>
    </row>
    <row r="2258" spans="1:18" ht="14.25" x14ac:dyDescent="0.45">
      <c r="A2258" s="6">
        <v>1042</v>
      </c>
      <c r="B2258" s="4"/>
      <c r="C2258" s="4" t="s">
        <v>10</v>
      </c>
      <c r="D2258" s="4" t="s">
        <v>7</v>
      </c>
      <c r="E2258" s="7">
        <f t="shared" ref="E2258:Q2258" si="1060">E1052/$Q1052*100</f>
        <v>5.7649954657339038</v>
      </c>
      <c r="F2258" s="7">
        <f t="shared" si="1060"/>
        <v>9.7551496307811885</v>
      </c>
      <c r="G2258" s="7">
        <f t="shared" si="1060"/>
        <v>2.0857624044565357</v>
      </c>
      <c r="H2258" s="7">
        <f t="shared" si="1060"/>
        <v>0.16841559787537247</v>
      </c>
      <c r="I2258" s="7">
        <f t="shared" si="1060"/>
        <v>4.5990413265967094</v>
      </c>
      <c r="J2258" s="7">
        <f t="shared" si="1060"/>
        <v>3.4849073714211682</v>
      </c>
      <c r="K2258" s="7">
        <f t="shared" si="1060"/>
        <v>0.81616789739603568</v>
      </c>
      <c r="L2258" s="7">
        <f t="shared" si="1060"/>
        <v>1.1789091851276072</v>
      </c>
      <c r="M2258" s="7">
        <f t="shared" si="1060"/>
        <v>11.763181759295245</v>
      </c>
      <c r="N2258" s="7">
        <f t="shared" si="1060"/>
        <v>0.77730275942479599</v>
      </c>
      <c r="O2258" s="7">
        <f t="shared" si="1060"/>
        <v>7.967353284104159</v>
      </c>
      <c r="P2258" s="7">
        <f t="shared" si="1060"/>
        <v>65.150926285788316</v>
      </c>
      <c r="Q2258" s="7">
        <f t="shared" si="1060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8</v>
      </c>
      <c r="E2259" s="7">
        <f t="shared" ref="E2259:Q2259" si="1061">E1053/$Q1053*100</f>
        <v>9.1331089706394337</v>
      </c>
      <c r="F2259" s="7">
        <f t="shared" si="1061"/>
        <v>12.951143089242196</v>
      </c>
      <c r="G2259" s="7">
        <f t="shared" si="1061"/>
        <v>2.8084019960543114</v>
      </c>
      <c r="H2259" s="7">
        <f t="shared" si="1061"/>
        <v>0.19728443773935245</v>
      </c>
      <c r="I2259" s="7">
        <f t="shared" si="1061"/>
        <v>4.3054427294882212</v>
      </c>
      <c r="J2259" s="7">
        <f t="shared" si="1061"/>
        <v>2.0540791458744345</v>
      </c>
      <c r="K2259" s="7">
        <f t="shared" si="1061"/>
        <v>0.58024834629221311</v>
      </c>
      <c r="L2259" s="7">
        <f t="shared" si="1061"/>
        <v>1.5434606011372869</v>
      </c>
      <c r="M2259" s="7">
        <f t="shared" si="1061"/>
        <v>17.361030521063014</v>
      </c>
      <c r="N2259" s="7">
        <f t="shared" si="1061"/>
        <v>0.78913775095740979</v>
      </c>
      <c r="O2259" s="7">
        <f t="shared" si="1061"/>
        <v>10.75780434025763</v>
      </c>
      <c r="P2259" s="7">
        <f t="shared" si="1061"/>
        <v>59.394220726470927</v>
      </c>
      <c r="Q2259" s="7">
        <f t="shared" si="1061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62">E1054/$Q1054*100</f>
        <v>7.536888507928734</v>
      </c>
      <c r="F2260" s="7">
        <f t="shared" si="1062"/>
        <v>11.467580971040226</v>
      </c>
      <c r="G2260" s="7">
        <f t="shared" si="1062"/>
        <v>2.504132737402804</v>
      </c>
      <c r="H2260" s="7">
        <f t="shared" si="1062"/>
        <v>0.18367721790240618</v>
      </c>
      <c r="I2260" s="7">
        <f t="shared" si="1062"/>
        <v>4.4327435253780685</v>
      </c>
      <c r="J2260" s="7">
        <f t="shared" si="1062"/>
        <v>2.761280842466173</v>
      </c>
      <c r="K2260" s="7">
        <f t="shared" si="1062"/>
        <v>0.71634114981938413</v>
      </c>
      <c r="L2260" s="7">
        <f t="shared" si="1062"/>
        <v>1.3653339864078859</v>
      </c>
      <c r="M2260" s="7">
        <f t="shared" si="1062"/>
        <v>14.730912875772976</v>
      </c>
      <c r="N2260" s="7">
        <f t="shared" si="1062"/>
        <v>0.78368946305026632</v>
      </c>
      <c r="O2260" s="7">
        <f t="shared" si="1062"/>
        <v>9.4532541480438379</v>
      </c>
      <c r="P2260" s="7">
        <f t="shared" si="1062"/>
        <v>62.101267372803527</v>
      </c>
      <c r="Q2260" s="7">
        <f t="shared" si="1062"/>
        <v>100</v>
      </c>
      <c r="R2260"/>
    </row>
    <row r="2261" spans="1:18" ht="14.25" x14ac:dyDescent="0.45">
      <c r="A2261" s="6">
        <v>1045</v>
      </c>
      <c r="B2261" s="4"/>
      <c r="C2261" s="4" t="s">
        <v>11</v>
      </c>
      <c r="D2261" s="4" t="s">
        <v>7</v>
      </c>
      <c r="E2261" s="7">
        <f t="shared" ref="E2261:Q2261" si="1063">E1055/$Q1055*100</f>
        <v>24.189364461738002</v>
      </c>
      <c r="F2261" s="7">
        <f t="shared" si="1063"/>
        <v>8.7548638132295711</v>
      </c>
      <c r="G2261" s="7">
        <f t="shared" si="1063"/>
        <v>13.197146562905319</v>
      </c>
      <c r="H2261" s="7">
        <f t="shared" si="1063"/>
        <v>2.8534370946822309</v>
      </c>
      <c r="I2261" s="7">
        <f t="shared" si="1063"/>
        <v>16.828793774319067</v>
      </c>
      <c r="J2261" s="7">
        <f t="shared" si="1063"/>
        <v>22.600518806744489</v>
      </c>
      <c r="K2261" s="7">
        <f t="shared" si="1063"/>
        <v>3.0479896238651101</v>
      </c>
      <c r="L2261" s="7">
        <f t="shared" si="1063"/>
        <v>6.3878080415045391</v>
      </c>
      <c r="M2261" s="7">
        <f t="shared" si="1063"/>
        <v>8.1712062256809332</v>
      </c>
      <c r="N2261" s="7">
        <f t="shared" si="1063"/>
        <v>5.1880674448767836</v>
      </c>
      <c r="O2261" s="7">
        <f t="shared" si="1063"/>
        <v>11.640726329442282</v>
      </c>
      <c r="P2261" s="7">
        <f t="shared" si="1063"/>
        <v>31.258106355382619</v>
      </c>
      <c r="Q2261" s="7">
        <f t="shared" si="1063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8</v>
      </c>
      <c r="E2262" s="7">
        <f t="shared" ref="E2262:Q2262" si="1064">E1056/$Q1056*100</f>
        <v>37.493417588204316</v>
      </c>
      <c r="F2262" s="7">
        <f t="shared" si="1064"/>
        <v>12.638230647709319</v>
      </c>
      <c r="G2262" s="7">
        <f t="shared" si="1064"/>
        <v>10.242232754081096</v>
      </c>
      <c r="H2262" s="7">
        <f t="shared" si="1064"/>
        <v>4.0810953133228018</v>
      </c>
      <c r="I2262" s="7">
        <f t="shared" si="1064"/>
        <v>12.532912058978409</v>
      </c>
      <c r="J2262" s="7">
        <f t="shared" si="1064"/>
        <v>14.691943127962084</v>
      </c>
      <c r="K2262" s="7">
        <f t="shared" si="1064"/>
        <v>3.4755134281200633</v>
      </c>
      <c r="L2262" s="7">
        <f t="shared" si="1064"/>
        <v>7.1616640337019479</v>
      </c>
      <c r="M2262" s="7">
        <f t="shared" si="1064"/>
        <v>8.925750394944707</v>
      </c>
      <c r="N2262" s="7">
        <f t="shared" si="1064"/>
        <v>3.9494470774091628</v>
      </c>
      <c r="O2262" s="7">
        <f t="shared" si="1064"/>
        <v>12.980516061084781</v>
      </c>
      <c r="P2262" s="7">
        <f t="shared" si="1064"/>
        <v>31.068983675618746</v>
      </c>
      <c r="Q2262" s="7">
        <f t="shared" si="1064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65">E1057/$Q1057*100</f>
        <v>31.475029036004649</v>
      </c>
      <c r="F2263" s="7">
        <f t="shared" si="1065"/>
        <v>10.844947735191637</v>
      </c>
      <c r="G2263" s="7">
        <f t="shared" si="1065"/>
        <v>11.556329849012775</v>
      </c>
      <c r="H2263" s="7">
        <f t="shared" si="1065"/>
        <v>3.484320557491289</v>
      </c>
      <c r="I2263" s="7">
        <f t="shared" si="1065"/>
        <v>14.372822299651569</v>
      </c>
      <c r="J2263" s="7">
        <f t="shared" si="1065"/>
        <v>18.234610917537747</v>
      </c>
      <c r="K2263" s="7">
        <f t="shared" si="1065"/>
        <v>3.2375145180023228</v>
      </c>
      <c r="L2263" s="7">
        <f t="shared" si="1065"/>
        <v>6.8815331010452967</v>
      </c>
      <c r="M2263" s="7">
        <f t="shared" si="1065"/>
        <v>8.4785133565621376</v>
      </c>
      <c r="N2263" s="7">
        <f t="shared" si="1065"/>
        <v>4.5586527293844368</v>
      </c>
      <c r="O2263" s="7">
        <f t="shared" si="1065"/>
        <v>12.325783972125436</v>
      </c>
      <c r="P2263" s="7">
        <f t="shared" si="1065"/>
        <v>31.213704994192799</v>
      </c>
      <c r="Q2263" s="7">
        <f t="shared" si="1065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7</v>
      </c>
      <c r="E2264" s="7">
        <f t="shared" ref="E2264:Q2264" si="1066">E1058/$Q1058*100</f>
        <v>7.7595133316075593</v>
      </c>
      <c r="F2264" s="7">
        <f t="shared" si="1066"/>
        <v>9.7204245405125551</v>
      </c>
      <c r="G2264" s="7">
        <f t="shared" si="1066"/>
        <v>3.7212011390111313</v>
      </c>
      <c r="H2264" s="7">
        <f t="shared" si="1066"/>
        <v>0.65363706963499868</v>
      </c>
      <c r="I2264" s="7">
        <f t="shared" si="1066"/>
        <v>5.7921304685477608</v>
      </c>
      <c r="J2264" s="7">
        <f t="shared" si="1066"/>
        <v>6.361636034170334</v>
      </c>
      <c r="K2264" s="7">
        <f t="shared" si="1066"/>
        <v>1.1195961687807403</v>
      </c>
      <c r="L2264" s="7">
        <f t="shared" si="1066"/>
        <v>1.9350245922857883</v>
      </c>
      <c r="M2264" s="7">
        <f t="shared" si="1066"/>
        <v>9.2415221330572095</v>
      </c>
      <c r="N2264" s="7">
        <f t="shared" si="1066"/>
        <v>1.4367072223660369</v>
      </c>
      <c r="O2264" s="7">
        <f t="shared" si="1066"/>
        <v>7.9277763396324099</v>
      </c>
      <c r="P2264" s="7">
        <f t="shared" si="1066"/>
        <v>62.872120113901111</v>
      </c>
      <c r="Q2264" s="7">
        <f t="shared" si="1066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8</v>
      </c>
      <c r="E2265" s="7">
        <f t="shared" ref="E2265:Q2265" si="1067">E1059/$Q1059*100</f>
        <v>13.191564980452553</v>
      </c>
      <c r="F2265" s="7">
        <f t="shared" si="1067"/>
        <v>11.88840184812226</v>
      </c>
      <c r="G2265" s="7">
        <f t="shared" si="1067"/>
        <v>3.791020021324488</v>
      </c>
      <c r="H2265" s="7">
        <f t="shared" si="1067"/>
        <v>0.98921928681435844</v>
      </c>
      <c r="I2265" s="7">
        <f t="shared" si="1067"/>
        <v>5.1119535600047383</v>
      </c>
      <c r="J2265" s="7">
        <f t="shared" si="1067"/>
        <v>4.4426015874896345</v>
      </c>
      <c r="K2265" s="7">
        <f t="shared" si="1067"/>
        <v>1.1136121312640683</v>
      </c>
      <c r="L2265" s="7">
        <f t="shared" si="1067"/>
        <v>2.4463926075109588</v>
      </c>
      <c r="M2265" s="7">
        <f t="shared" si="1067"/>
        <v>13.274493543419027</v>
      </c>
      <c r="N2265" s="7">
        <f t="shared" si="1067"/>
        <v>1.3327804762468902</v>
      </c>
      <c r="O2265" s="7">
        <f t="shared" si="1067"/>
        <v>9.7559530861272368</v>
      </c>
      <c r="P2265" s="7">
        <f t="shared" si="1067"/>
        <v>58.286932827864</v>
      </c>
      <c r="Q2265" s="7">
        <f t="shared" si="1067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68">E1060/$Q1060*100</f>
        <v>10.598750541225954</v>
      </c>
      <c r="F2266" s="7">
        <f t="shared" si="1068"/>
        <v>10.843075400507205</v>
      </c>
      <c r="G2266" s="7">
        <f t="shared" si="1068"/>
        <v>3.7360054431867384</v>
      </c>
      <c r="H2266" s="7">
        <f t="shared" si="1068"/>
        <v>0.82884888971361415</v>
      </c>
      <c r="I2266" s="7">
        <f t="shared" si="1068"/>
        <v>5.4555576173687141</v>
      </c>
      <c r="J2266" s="7">
        <f t="shared" si="1068"/>
        <v>5.347312426547906</v>
      </c>
      <c r="K2266" s="7">
        <f t="shared" si="1068"/>
        <v>1.1195645450609266</v>
      </c>
      <c r="L2266" s="7">
        <f t="shared" si="1068"/>
        <v>2.205109173006742</v>
      </c>
      <c r="M2266" s="7">
        <f t="shared" si="1068"/>
        <v>11.375023195398033</v>
      </c>
      <c r="N2266" s="7">
        <f t="shared" si="1068"/>
        <v>1.3731675635553906</v>
      </c>
      <c r="O2266" s="7">
        <f t="shared" si="1068"/>
        <v>8.9008474052081397</v>
      </c>
      <c r="P2266" s="7">
        <f t="shared" si="1068"/>
        <v>60.471949031978724</v>
      </c>
      <c r="Q2266" s="7">
        <f t="shared" si="1068"/>
        <v>100</v>
      </c>
      <c r="R2266"/>
    </row>
    <row r="2267" spans="1:18" ht="14.25" x14ac:dyDescent="0.45">
      <c r="A2267" s="6">
        <v>1051</v>
      </c>
      <c r="B2267" s="4" t="s">
        <v>81</v>
      </c>
      <c r="C2267" s="4" t="s">
        <v>6</v>
      </c>
      <c r="D2267" s="4" t="s">
        <v>7</v>
      </c>
      <c r="E2267" s="7">
        <f t="shared" ref="E2267:Q2267" si="1069">E1061/$Q1061*100</f>
        <v>0.22228396776882464</v>
      </c>
      <c r="F2267" s="7">
        <f t="shared" si="1069"/>
        <v>9.4470686301750479</v>
      </c>
      <c r="G2267" s="7">
        <f t="shared" si="1069"/>
        <v>0.25006946373992772</v>
      </c>
      <c r="H2267" s="7">
        <f t="shared" si="1069"/>
        <v>0</v>
      </c>
      <c r="I2267" s="7">
        <f t="shared" si="1069"/>
        <v>0.38899694359544318</v>
      </c>
      <c r="J2267" s="7">
        <f t="shared" si="1069"/>
        <v>0.16671297582661851</v>
      </c>
      <c r="K2267" s="7">
        <f t="shared" si="1069"/>
        <v>0.11114198388441232</v>
      </c>
      <c r="L2267" s="7">
        <f t="shared" si="1069"/>
        <v>0.25006946373992772</v>
      </c>
      <c r="M2267" s="7">
        <f t="shared" si="1069"/>
        <v>2.9174770769658238</v>
      </c>
      <c r="N2267" s="7">
        <f t="shared" si="1069"/>
        <v>0.11114198388441232</v>
      </c>
      <c r="O2267" s="7">
        <f t="shared" si="1069"/>
        <v>5.6960266740761325</v>
      </c>
      <c r="P2267" s="7">
        <f t="shared" si="1069"/>
        <v>83.106418449569333</v>
      </c>
      <c r="Q2267" s="7">
        <f t="shared" si="1069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8</v>
      </c>
      <c r="E2268" s="7">
        <f t="shared" ref="E2268:Q2268" si="1070">E1062/$Q1062*100</f>
        <v>0.11880011880011879</v>
      </c>
      <c r="F2268" s="7">
        <f t="shared" si="1070"/>
        <v>7.3359073359073363</v>
      </c>
      <c r="G2268" s="7">
        <f t="shared" si="1070"/>
        <v>0.11880011880011879</v>
      </c>
      <c r="H2268" s="7">
        <f t="shared" si="1070"/>
        <v>0</v>
      </c>
      <c r="I2268" s="7">
        <f t="shared" si="1070"/>
        <v>8.9100089100089097E-2</v>
      </c>
      <c r="J2268" s="7">
        <f t="shared" si="1070"/>
        <v>0.20790020790020791</v>
      </c>
      <c r="K2268" s="7">
        <f t="shared" si="1070"/>
        <v>0.11880011880011879</v>
      </c>
      <c r="L2268" s="7">
        <f t="shared" si="1070"/>
        <v>0</v>
      </c>
      <c r="M2268" s="7">
        <f t="shared" si="1070"/>
        <v>2.9403029403029404</v>
      </c>
      <c r="N2268" s="7">
        <f t="shared" si="1070"/>
        <v>0</v>
      </c>
      <c r="O2268" s="7">
        <f t="shared" si="1070"/>
        <v>3.5046035046035047</v>
      </c>
      <c r="P2268" s="7">
        <f t="shared" si="1070"/>
        <v>86.902286902286903</v>
      </c>
      <c r="Q2268" s="7">
        <f t="shared" si="1070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71">E1063/$Q1063*100</f>
        <v>0.18659394287354672</v>
      </c>
      <c r="F2269" s="7">
        <f t="shared" si="1071"/>
        <v>8.3680206688675174</v>
      </c>
      <c r="G2269" s="7">
        <f t="shared" si="1071"/>
        <v>0.22965408353667291</v>
      </c>
      <c r="H2269" s="7">
        <f t="shared" si="1071"/>
        <v>0</v>
      </c>
      <c r="I2269" s="7">
        <f t="shared" si="1071"/>
        <v>0.18659394287354672</v>
      </c>
      <c r="J2269" s="7">
        <f t="shared" si="1071"/>
        <v>0.22965408353667291</v>
      </c>
      <c r="K2269" s="7">
        <f t="shared" si="1071"/>
        <v>8.6120281326252338E-2</v>
      </c>
      <c r="L2269" s="7">
        <f t="shared" si="1071"/>
        <v>0.11482704176833645</v>
      </c>
      <c r="M2269" s="7">
        <f t="shared" si="1071"/>
        <v>2.9137361848715373</v>
      </c>
      <c r="N2269" s="7">
        <f t="shared" si="1071"/>
        <v>5.7413520884168227E-2</v>
      </c>
      <c r="O2269" s="7">
        <f t="shared" si="1071"/>
        <v>4.5930816707334579</v>
      </c>
      <c r="P2269" s="7">
        <f t="shared" si="1071"/>
        <v>84.972010908568976</v>
      </c>
      <c r="Q2269" s="7">
        <f t="shared" si="1071"/>
        <v>100</v>
      </c>
      <c r="R2269"/>
    </row>
    <row r="2270" spans="1:18" ht="14.25" x14ac:dyDescent="0.45">
      <c r="A2270" s="6">
        <v>1054</v>
      </c>
      <c r="B2270" s="4"/>
      <c r="C2270" s="4" t="s">
        <v>9</v>
      </c>
      <c r="D2270" s="4" t="s">
        <v>7</v>
      </c>
      <c r="E2270" s="7">
        <f t="shared" ref="E2270:Q2270" si="1072">E1064/$Q1064*100</f>
        <v>0.41763341067285387</v>
      </c>
      <c r="F2270" s="7">
        <f t="shared" si="1072"/>
        <v>10.8584686774942</v>
      </c>
      <c r="G2270" s="7">
        <f t="shared" si="1072"/>
        <v>0.18561484918793503</v>
      </c>
      <c r="H2270" s="7">
        <f t="shared" si="1072"/>
        <v>0</v>
      </c>
      <c r="I2270" s="7">
        <f t="shared" si="1072"/>
        <v>0.64965197215777259</v>
      </c>
      <c r="J2270" s="7">
        <f t="shared" si="1072"/>
        <v>0.55684454756380508</v>
      </c>
      <c r="K2270" s="7">
        <f t="shared" si="1072"/>
        <v>0</v>
      </c>
      <c r="L2270" s="7">
        <f t="shared" si="1072"/>
        <v>0.18561484918793503</v>
      </c>
      <c r="M2270" s="7">
        <f t="shared" si="1072"/>
        <v>10.719257540603248</v>
      </c>
      <c r="N2270" s="7">
        <f t="shared" si="1072"/>
        <v>0.18561484918793503</v>
      </c>
      <c r="O2270" s="7">
        <f t="shared" si="1072"/>
        <v>6.403712296983759</v>
      </c>
      <c r="P2270" s="7">
        <f t="shared" si="1072"/>
        <v>75.220417633410676</v>
      </c>
      <c r="Q2270" s="7">
        <f t="shared" si="1072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8</v>
      </c>
      <c r="E2271" s="7">
        <f t="shared" ref="E2271:Q2271" si="1073">E1065/$Q1065*100</f>
        <v>0.65392354124748497</v>
      </c>
      <c r="F2271" s="7">
        <f t="shared" si="1073"/>
        <v>12.726358148893361</v>
      </c>
      <c r="G2271" s="7">
        <f t="shared" si="1073"/>
        <v>0.2012072434607646</v>
      </c>
      <c r="H2271" s="7">
        <f t="shared" si="1073"/>
        <v>0</v>
      </c>
      <c r="I2271" s="7">
        <f t="shared" si="1073"/>
        <v>0.8048289738430584</v>
      </c>
      <c r="J2271" s="7">
        <f t="shared" si="1073"/>
        <v>0</v>
      </c>
      <c r="K2271" s="7">
        <f t="shared" si="1073"/>
        <v>0</v>
      </c>
      <c r="L2271" s="7">
        <f t="shared" si="1073"/>
        <v>0.15090543259557343</v>
      </c>
      <c r="M2271" s="7">
        <f t="shared" si="1073"/>
        <v>18.762575452716298</v>
      </c>
      <c r="N2271" s="7">
        <f t="shared" si="1073"/>
        <v>0</v>
      </c>
      <c r="O2271" s="7">
        <f t="shared" si="1073"/>
        <v>6.5392354124748486</v>
      </c>
      <c r="P2271" s="7">
        <f t="shared" si="1073"/>
        <v>69.114688128772642</v>
      </c>
      <c r="Q2271" s="7">
        <f t="shared" si="1073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74">E1066/$Q1066*100</f>
        <v>0.38647342995169082</v>
      </c>
      <c r="F2272" s="7">
        <f t="shared" si="1074"/>
        <v>11.690821256038648</v>
      </c>
      <c r="G2272" s="7">
        <f t="shared" si="1074"/>
        <v>7.2463768115942032E-2</v>
      </c>
      <c r="H2272" s="7">
        <f t="shared" si="1074"/>
        <v>0</v>
      </c>
      <c r="I2272" s="7">
        <f t="shared" si="1074"/>
        <v>0.72463768115942029</v>
      </c>
      <c r="J2272" s="7">
        <f t="shared" si="1074"/>
        <v>0.3140096618357488</v>
      </c>
      <c r="K2272" s="7">
        <f t="shared" si="1074"/>
        <v>0.14492753623188406</v>
      </c>
      <c r="L2272" s="7">
        <f t="shared" si="1074"/>
        <v>0.16908212560386474</v>
      </c>
      <c r="M2272" s="7">
        <f t="shared" si="1074"/>
        <v>14.637681159420291</v>
      </c>
      <c r="N2272" s="7">
        <f t="shared" si="1074"/>
        <v>0.12077294685990338</v>
      </c>
      <c r="O2272" s="7">
        <f t="shared" si="1074"/>
        <v>6.545893719806763</v>
      </c>
      <c r="P2272" s="7">
        <f t="shared" si="1074"/>
        <v>72.367149758454104</v>
      </c>
      <c r="Q2272" s="7">
        <f t="shared" si="1074"/>
        <v>100</v>
      </c>
      <c r="R2272"/>
    </row>
    <row r="2273" spans="1:18" ht="14.25" x14ac:dyDescent="0.45">
      <c r="A2273" s="6">
        <v>1057</v>
      </c>
      <c r="B2273" s="4"/>
      <c r="C2273" s="4" t="s">
        <v>10</v>
      </c>
      <c r="D2273" s="4" t="s">
        <v>7</v>
      </c>
      <c r="E2273" s="7">
        <f t="shared" ref="E2273:Q2273" si="1075">E1067/$Q1067*100</f>
        <v>8.0037862852334865</v>
      </c>
      <c r="F2273" s="7">
        <f t="shared" si="1075"/>
        <v>9.2238115271350445</v>
      </c>
      <c r="G2273" s="7">
        <f t="shared" si="1075"/>
        <v>2.3348758939840133</v>
      </c>
      <c r="H2273" s="7">
        <f t="shared" si="1075"/>
        <v>0.16827934371055953</v>
      </c>
      <c r="I2273" s="7">
        <f t="shared" si="1075"/>
        <v>5.668910391249474</v>
      </c>
      <c r="J2273" s="7">
        <f t="shared" si="1075"/>
        <v>4.0387042490534286</v>
      </c>
      <c r="K2273" s="7">
        <f t="shared" si="1075"/>
        <v>1.0201935212452673</v>
      </c>
      <c r="L2273" s="7">
        <f t="shared" si="1075"/>
        <v>2.4610854017669332</v>
      </c>
      <c r="M2273" s="7">
        <f t="shared" si="1075"/>
        <v>11.916281026503997</v>
      </c>
      <c r="N2273" s="7">
        <f t="shared" si="1075"/>
        <v>1.062263357172907</v>
      </c>
      <c r="O2273" s="7">
        <f t="shared" si="1075"/>
        <v>8.6979385780395457</v>
      </c>
      <c r="P2273" s="7">
        <f t="shared" si="1075"/>
        <v>63.462347496844764</v>
      </c>
      <c r="Q2273" s="7">
        <f t="shared" si="1075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8</v>
      </c>
      <c r="E2274" s="7">
        <f t="shared" ref="E2274:Q2274" si="1076">E1068/$Q1068*100</f>
        <v>13.012564527125742</v>
      </c>
      <c r="F2274" s="7">
        <f t="shared" si="1076"/>
        <v>13.509301646050453</v>
      </c>
      <c r="G2274" s="7">
        <f t="shared" si="1076"/>
        <v>3.2531411317814354</v>
      </c>
      <c r="H2274" s="7">
        <f t="shared" si="1076"/>
        <v>0.12661926560825948</v>
      </c>
      <c r="I2274" s="7">
        <f t="shared" si="1076"/>
        <v>4.6362131099639621</v>
      </c>
      <c r="J2274" s="7">
        <f t="shared" si="1076"/>
        <v>2.2888867244569981</v>
      </c>
      <c r="K2274" s="7">
        <f t="shared" si="1076"/>
        <v>0.96425440732443757</v>
      </c>
      <c r="L2274" s="7">
        <f t="shared" si="1076"/>
        <v>2.4349858770819131</v>
      </c>
      <c r="M2274" s="7">
        <f t="shared" si="1076"/>
        <v>18.164994643031072</v>
      </c>
      <c r="N2274" s="7">
        <f t="shared" si="1076"/>
        <v>0.85711502873283341</v>
      </c>
      <c r="O2274" s="7">
        <f t="shared" si="1076"/>
        <v>12.009350345767993</v>
      </c>
      <c r="P2274" s="7">
        <f t="shared" si="1076"/>
        <v>55.663777150092528</v>
      </c>
      <c r="Q2274" s="7">
        <f t="shared" si="1076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77">E1069/$Q1069*100</f>
        <v>10.597633734452423</v>
      </c>
      <c r="F2275" s="7">
        <f t="shared" si="1077"/>
        <v>11.462230761452119</v>
      </c>
      <c r="G2275" s="7">
        <f t="shared" si="1077"/>
        <v>2.8516533522095258</v>
      </c>
      <c r="H2275" s="7">
        <f t="shared" si="1077"/>
        <v>0.1466275659824047</v>
      </c>
      <c r="I2275" s="7">
        <f t="shared" si="1077"/>
        <v>5.1572454242087167</v>
      </c>
      <c r="J2275" s="7">
        <f t="shared" si="1077"/>
        <v>3.1246839923146932</v>
      </c>
      <c r="K2275" s="7">
        <f t="shared" si="1077"/>
        <v>0.96571948629790672</v>
      </c>
      <c r="L2275" s="7">
        <f t="shared" si="1077"/>
        <v>2.4421073920517746</v>
      </c>
      <c r="M2275" s="7">
        <f t="shared" si="1077"/>
        <v>15.153200525836787</v>
      </c>
      <c r="N2275" s="7">
        <f t="shared" si="1077"/>
        <v>0.90504601071898072</v>
      </c>
      <c r="O2275" s="7">
        <f t="shared" si="1077"/>
        <v>10.37516432399636</v>
      </c>
      <c r="P2275" s="7">
        <f t="shared" si="1077"/>
        <v>59.394276468803717</v>
      </c>
      <c r="Q2275" s="7">
        <f t="shared" si="1077"/>
        <v>100</v>
      </c>
      <c r="R2275"/>
    </row>
    <row r="2276" spans="1:18" ht="14.25" x14ac:dyDescent="0.45">
      <c r="A2276" s="6">
        <v>1060</v>
      </c>
      <c r="B2276" s="4"/>
      <c r="C2276" s="4" t="s">
        <v>11</v>
      </c>
      <c r="D2276" s="4" t="s">
        <v>7</v>
      </c>
      <c r="E2276" s="7">
        <f t="shared" ref="E2276:Q2276" si="1078">E1070/$Q1070*100</f>
        <v>26.029132362254593</v>
      </c>
      <c r="F2276" s="7">
        <f t="shared" si="1078"/>
        <v>8.5919358243614106</v>
      </c>
      <c r="G2276" s="7">
        <f t="shared" si="1078"/>
        <v>11.040743086341566</v>
      </c>
      <c r="H2276" s="7">
        <f t="shared" si="1078"/>
        <v>2.7232425585813806</v>
      </c>
      <c r="I2276" s="7">
        <f t="shared" si="1078"/>
        <v>18.260502427696853</v>
      </c>
      <c r="J2276" s="7">
        <f t="shared" si="1078"/>
        <v>24.065864471184295</v>
      </c>
      <c r="K2276" s="7">
        <f t="shared" si="1078"/>
        <v>3.6098796706776439</v>
      </c>
      <c r="L2276" s="7">
        <f t="shared" si="1078"/>
        <v>9.9007810850749411</v>
      </c>
      <c r="M2276" s="7">
        <f t="shared" si="1078"/>
        <v>8.8241503061009077</v>
      </c>
      <c r="N2276" s="7">
        <f t="shared" si="1078"/>
        <v>4.9820561536837662</v>
      </c>
      <c r="O2276" s="7">
        <f t="shared" si="1078"/>
        <v>10.766307789740342</v>
      </c>
      <c r="P2276" s="7">
        <f t="shared" si="1078"/>
        <v>32.383364998944479</v>
      </c>
      <c r="Q2276" s="7">
        <f t="shared" si="1078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8</v>
      </c>
      <c r="E2277" s="7">
        <f t="shared" ref="E2277:Q2277" si="1079">E1071/$Q1071*100</f>
        <v>39.056143205858426</v>
      </c>
      <c r="F2277" s="7">
        <f t="shared" si="1079"/>
        <v>13.262815296989421</v>
      </c>
      <c r="G2277" s="7">
        <f t="shared" si="1079"/>
        <v>9.8250610252237589</v>
      </c>
      <c r="H2277" s="7">
        <f t="shared" si="1079"/>
        <v>2.9698942229454843</v>
      </c>
      <c r="I2277" s="7">
        <f t="shared" si="1079"/>
        <v>12.449145646867372</v>
      </c>
      <c r="J2277" s="7">
        <f t="shared" si="1079"/>
        <v>14.320585842148088</v>
      </c>
      <c r="K2277" s="7">
        <f t="shared" si="1079"/>
        <v>3.1529698942229456</v>
      </c>
      <c r="L2277" s="7">
        <f t="shared" si="1079"/>
        <v>8.4011391375101709</v>
      </c>
      <c r="M2277" s="7">
        <f t="shared" si="1079"/>
        <v>10.089503661513426</v>
      </c>
      <c r="N2277" s="7">
        <f t="shared" si="1079"/>
        <v>4.2107404393816115</v>
      </c>
      <c r="O2277" s="7">
        <f t="shared" si="1079"/>
        <v>13.791700569568754</v>
      </c>
      <c r="P2277" s="7">
        <f t="shared" si="1079"/>
        <v>30.756712774613508</v>
      </c>
      <c r="Q2277" s="7">
        <f t="shared" si="1079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80">E1072/$Q1072*100</f>
        <v>32.711829293557074</v>
      </c>
      <c r="F2278" s="7">
        <f t="shared" si="1080"/>
        <v>10.917754298736275</v>
      </c>
      <c r="G2278" s="7">
        <f t="shared" si="1080"/>
        <v>10.410192666252332</v>
      </c>
      <c r="H2278" s="7">
        <f t="shared" si="1080"/>
        <v>2.8485601823078519</v>
      </c>
      <c r="I2278" s="7">
        <f t="shared" si="1080"/>
        <v>15.268282577170083</v>
      </c>
      <c r="J2278" s="7">
        <f t="shared" si="1080"/>
        <v>19.131966024445827</v>
      </c>
      <c r="K2278" s="7">
        <f t="shared" si="1080"/>
        <v>3.3975554174435465</v>
      </c>
      <c r="L2278" s="7">
        <f t="shared" si="1080"/>
        <v>9.0532421794074995</v>
      </c>
      <c r="M2278" s="7">
        <f t="shared" si="1080"/>
        <v>9.4468614045991295</v>
      </c>
      <c r="N2278" s="7">
        <f t="shared" si="1080"/>
        <v>4.568054692355501</v>
      </c>
      <c r="O2278" s="7">
        <f t="shared" si="1080"/>
        <v>12.295421586906983</v>
      </c>
      <c r="P2278" s="7">
        <f t="shared" si="1080"/>
        <v>31.54133001864512</v>
      </c>
      <c r="Q2278" s="7">
        <f t="shared" si="1080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7</v>
      </c>
      <c r="E2279" s="7">
        <f t="shared" ref="E2279:Q2279" si="1081">E1073/$Q1073*100</f>
        <v>10.037509377344337</v>
      </c>
      <c r="F2279" s="7">
        <f t="shared" si="1081"/>
        <v>9.2573143285821455</v>
      </c>
      <c r="G2279" s="7">
        <f t="shared" si="1081"/>
        <v>3.8009502375593898</v>
      </c>
      <c r="H2279" s="7">
        <f t="shared" si="1081"/>
        <v>0.75018754688672162</v>
      </c>
      <c r="I2279" s="7">
        <f t="shared" si="1081"/>
        <v>7.1217804451112778</v>
      </c>
      <c r="J2279" s="7">
        <f t="shared" si="1081"/>
        <v>7.741935483870968</v>
      </c>
      <c r="K2279" s="7">
        <f t="shared" si="1081"/>
        <v>1.3803450862715678</v>
      </c>
      <c r="L2279" s="7">
        <f t="shared" si="1081"/>
        <v>3.570892723180795</v>
      </c>
      <c r="M2279" s="7">
        <f t="shared" si="1081"/>
        <v>9.4123530882720683</v>
      </c>
      <c r="N2279" s="7">
        <f t="shared" si="1081"/>
        <v>1.6854213553388346</v>
      </c>
      <c r="O2279" s="7">
        <f t="shared" si="1081"/>
        <v>8.4021005251312832</v>
      </c>
      <c r="P2279" s="7">
        <f t="shared" si="1081"/>
        <v>60.930232558139529</v>
      </c>
      <c r="Q2279" s="7">
        <f t="shared" si="1081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8</v>
      </c>
      <c r="E2280" s="7">
        <f t="shared" ref="E2280:Q2280" si="1082">E1074/$Q1074*100</f>
        <v>15.959104186952288</v>
      </c>
      <c r="F2280" s="7">
        <f t="shared" si="1082"/>
        <v>12.341772151898734</v>
      </c>
      <c r="G2280" s="7">
        <f t="shared" si="1082"/>
        <v>4.0360272638753649</v>
      </c>
      <c r="H2280" s="7">
        <f t="shared" si="1082"/>
        <v>0.75949367088607589</v>
      </c>
      <c r="I2280" s="7">
        <f t="shared" si="1082"/>
        <v>5.4186952288218109</v>
      </c>
      <c r="J2280" s="7">
        <f t="shared" si="1082"/>
        <v>4.6153846153846159</v>
      </c>
      <c r="K2280" s="7">
        <f t="shared" si="1082"/>
        <v>1.2658227848101267</v>
      </c>
      <c r="L2280" s="7">
        <f t="shared" si="1082"/>
        <v>3.2083739045764363</v>
      </c>
      <c r="M2280" s="7">
        <f t="shared" si="1082"/>
        <v>13.79746835443038</v>
      </c>
      <c r="N2280" s="7">
        <f t="shared" si="1082"/>
        <v>1.450827653359299</v>
      </c>
      <c r="O2280" s="7">
        <f t="shared" si="1082"/>
        <v>10.516066212268745</v>
      </c>
      <c r="P2280" s="7">
        <f t="shared" si="1082"/>
        <v>56.105160662122685</v>
      </c>
      <c r="Q2280" s="7">
        <f t="shared" si="1082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83">E1075/$Q1075*100</f>
        <v>13.02170695609275</v>
      </c>
      <c r="F2281" s="7">
        <f t="shared" si="1083"/>
        <v>10.823877651702023</v>
      </c>
      <c r="G2281" s="7">
        <f t="shared" si="1083"/>
        <v>3.9047853971386286</v>
      </c>
      <c r="H2281" s="7">
        <f t="shared" si="1083"/>
        <v>0.76467686235816479</v>
      </c>
      <c r="I2281" s="7">
        <f t="shared" si="1083"/>
        <v>6.2678835717809562</v>
      </c>
      <c r="J2281" s="7">
        <f t="shared" si="1083"/>
        <v>6.1494819930932412</v>
      </c>
      <c r="K2281" s="7">
        <f t="shared" si="1083"/>
        <v>1.3073507646768623</v>
      </c>
      <c r="L2281" s="7">
        <f t="shared" si="1083"/>
        <v>3.401578687715836</v>
      </c>
      <c r="M2281" s="7">
        <f t="shared" si="1083"/>
        <v>11.642821904292058</v>
      </c>
      <c r="N2281" s="7">
        <f t="shared" si="1083"/>
        <v>1.5688209176122347</v>
      </c>
      <c r="O2281" s="7">
        <f t="shared" si="1083"/>
        <v>9.4647261963492859</v>
      </c>
      <c r="P2281" s="7">
        <f t="shared" si="1083"/>
        <v>58.475579674395661</v>
      </c>
      <c r="Q2281" s="7">
        <f t="shared" si="1083"/>
        <v>100</v>
      </c>
      <c r="R2281"/>
    </row>
    <row r="2282" spans="1:18" ht="14.25" x14ac:dyDescent="0.45">
      <c r="A2282" s="6">
        <v>1066</v>
      </c>
      <c r="B2282" s="4" t="s">
        <v>82</v>
      </c>
      <c r="C2282" s="4" t="s">
        <v>6</v>
      </c>
      <c r="D2282" s="4" t="s">
        <v>7</v>
      </c>
      <c r="E2282" s="7">
        <f t="shared" ref="E2282:Q2282" si="1084">E1076/$Q1076*100</f>
        <v>0</v>
      </c>
      <c r="F2282" s="7">
        <f t="shared" si="1084"/>
        <v>6.0402684563758395</v>
      </c>
      <c r="G2282" s="7">
        <f t="shared" si="1084"/>
        <v>0</v>
      </c>
      <c r="H2282" s="7">
        <f t="shared" si="1084"/>
        <v>0</v>
      </c>
      <c r="I2282" s="7">
        <f t="shared" si="1084"/>
        <v>0</v>
      </c>
      <c r="J2282" s="7">
        <f t="shared" si="1084"/>
        <v>0</v>
      </c>
      <c r="K2282" s="7">
        <f t="shared" si="1084"/>
        <v>1.3422818791946309</v>
      </c>
      <c r="L2282" s="7">
        <f t="shared" si="1084"/>
        <v>0</v>
      </c>
      <c r="M2282" s="7">
        <f t="shared" si="1084"/>
        <v>1.6778523489932886</v>
      </c>
      <c r="N2282" s="7">
        <f t="shared" si="1084"/>
        <v>0</v>
      </c>
      <c r="O2282" s="7">
        <f t="shared" si="1084"/>
        <v>1.006711409395973</v>
      </c>
      <c r="P2282" s="7">
        <f t="shared" si="1084"/>
        <v>90.268456375838923</v>
      </c>
      <c r="Q2282" s="7">
        <f t="shared" si="1084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8</v>
      </c>
      <c r="E2283" s="7">
        <f t="shared" ref="E2283:Q2283" si="1085">E1077/$Q1077*100</f>
        <v>0</v>
      </c>
      <c r="F2283" s="7">
        <f t="shared" si="1085"/>
        <v>4.2904290429042904</v>
      </c>
      <c r="G2283" s="7">
        <f t="shared" si="1085"/>
        <v>0</v>
      </c>
      <c r="H2283" s="7">
        <f t="shared" si="1085"/>
        <v>0</v>
      </c>
      <c r="I2283" s="7">
        <f t="shared" si="1085"/>
        <v>0</v>
      </c>
      <c r="J2283" s="7">
        <f t="shared" si="1085"/>
        <v>0</v>
      </c>
      <c r="K2283" s="7">
        <f t="shared" si="1085"/>
        <v>0</v>
      </c>
      <c r="L2283" s="7">
        <f t="shared" si="1085"/>
        <v>0</v>
      </c>
      <c r="M2283" s="7">
        <f t="shared" si="1085"/>
        <v>1.9801980198019802</v>
      </c>
      <c r="N2283" s="7">
        <f t="shared" si="1085"/>
        <v>0</v>
      </c>
      <c r="O2283" s="7">
        <f t="shared" si="1085"/>
        <v>3.9603960396039604</v>
      </c>
      <c r="P2283" s="7">
        <f t="shared" si="1085"/>
        <v>91.419141914191414</v>
      </c>
      <c r="Q2283" s="7">
        <f t="shared" si="1085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86">E1078/$Q1078*100</f>
        <v>0</v>
      </c>
      <c r="F2284" s="7">
        <f t="shared" si="1086"/>
        <v>4.6280991735537187</v>
      </c>
      <c r="G2284" s="7">
        <f t="shared" si="1086"/>
        <v>0</v>
      </c>
      <c r="H2284" s="7">
        <f t="shared" si="1086"/>
        <v>0</v>
      </c>
      <c r="I2284" s="7">
        <f t="shared" si="1086"/>
        <v>0</v>
      </c>
      <c r="J2284" s="7">
        <f t="shared" si="1086"/>
        <v>0</v>
      </c>
      <c r="K2284" s="7">
        <f t="shared" si="1086"/>
        <v>0.66115702479338845</v>
      </c>
      <c r="L2284" s="7">
        <f t="shared" si="1086"/>
        <v>0</v>
      </c>
      <c r="M2284" s="7">
        <f t="shared" si="1086"/>
        <v>2.3140495867768593</v>
      </c>
      <c r="N2284" s="7">
        <f t="shared" si="1086"/>
        <v>0</v>
      </c>
      <c r="O2284" s="7">
        <f t="shared" si="1086"/>
        <v>1.9834710743801653</v>
      </c>
      <c r="P2284" s="7">
        <f t="shared" si="1086"/>
        <v>89.421487603305778</v>
      </c>
      <c r="Q2284" s="7">
        <f t="shared" si="1086"/>
        <v>100</v>
      </c>
      <c r="R2284"/>
    </row>
    <row r="2285" spans="1:18" ht="14.25" x14ac:dyDescent="0.45">
      <c r="A2285" s="6">
        <v>1069</v>
      </c>
      <c r="B2285" s="4"/>
      <c r="C2285" s="4" t="s">
        <v>9</v>
      </c>
      <c r="D2285" s="4" t="s">
        <v>7</v>
      </c>
      <c r="E2285" s="7">
        <f t="shared" ref="E2285:Q2285" si="1087">E1079/$Q1079*100</f>
        <v>0</v>
      </c>
      <c r="F2285" s="7">
        <f t="shared" si="1087"/>
        <v>10.457516339869281</v>
      </c>
      <c r="G2285" s="7">
        <f t="shared" si="1087"/>
        <v>0</v>
      </c>
      <c r="H2285" s="7">
        <f t="shared" si="1087"/>
        <v>0</v>
      </c>
      <c r="I2285" s="7">
        <f t="shared" si="1087"/>
        <v>0</v>
      </c>
      <c r="J2285" s="7">
        <f t="shared" si="1087"/>
        <v>0</v>
      </c>
      <c r="K2285" s="7">
        <f t="shared" si="1087"/>
        <v>0</v>
      </c>
      <c r="L2285" s="7">
        <f t="shared" si="1087"/>
        <v>0</v>
      </c>
      <c r="M2285" s="7">
        <f t="shared" si="1087"/>
        <v>7.18954248366013</v>
      </c>
      <c r="N2285" s="7">
        <f t="shared" si="1087"/>
        <v>0</v>
      </c>
      <c r="O2285" s="7">
        <f t="shared" si="1087"/>
        <v>1.9607843137254901</v>
      </c>
      <c r="P2285" s="7">
        <f t="shared" si="1087"/>
        <v>79.084967320261441</v>
      </c>
      <c r="Q2285" s="7">
        <f t="shared" si="1087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8</v>
      </c>
      <c r="E2286" s="7">
        <f t="shared" ref="E2286:Q2286" si="1088">E1080/$Q1080*100</f>
        <v>0</v>
      </c>
      <c r="F2286" s="7">
        <f t="shared" si="1088"/>
        <v>7.8947368421052628</v>
      </c>
      <c r="G2286" s="7">
        <f t="shared" si="1088"/>
        <v>0</v>
      </c>
      <c r="H2286" s="7">
        <f t="shared" si="1088"/>
        <v>0</v>
      </c>
      <c r="I2286" s="7">
        <f t="shared" si="1088"/>
        <v>0</v>
      </c>
      <c r="J2286" s="7">
        <f t="shared" si="1088"/>
        <v>0</v>
      </c>
      <c r="K2286" s="7">
        <f t="shared" si="1088"/>
        <v>0</v>
      </c>
      <c r="L2286" s="7">
        <f t="shared" si="1088"/>
        <v>0</v>
      </c>
      <c r="M2286" s="7">
        <f t="shared" si="1088"/>
        <v>18.421052631578945</v>
      </c>
      <c r="N2286" s="7">
        <f t="shared" si="1088"/>
        <v>0</v>
      </c>
      <c r="O2286" s="7">
        <f t="shared" si="1088"/>
        <v>8.7719298245614024</v>
      </c>
      <c r="P2286" s="7">
        <f t="shared" si="1088"/>
        <v>72.807017543859658</v>
      </c>
      <c r="Q2286" s="7">
        <f t="shared" si="1088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89">E1081/$Q1081*100</f>
        <v>0</v>
      </c>
      <c r="F2287" s="7">
        <f t="shared" si="1089"/>
        <v>10.37037037037037</v>
      </c>
      <c r="G2287" s="7">
        <f t="shared" si="1089"/>
        <v>0</v>
      </c>
      <c r="H2287" s="7">
        <f t="shared" si="1089"/>
        <v>0</v>
      </c>
      <c r="I2287" s="7">
        <f t="shared" si="1089"/>
        <v>0</v>
      </c>
      <c r="J2287" s="7">
        <f t="shared" si="1089"/>
        <v>0</v>
      </c>
      <c r="K2287" s="7">
        <f t="shared" si="1089"/>
        <v>0</v>
      </c>
      <c r="L2287" s="7">
        <f t="shared" si="1089"/>
        <v>0</v>
      </c>
      <c r="M2287" s="7">
        <f t="shared" si="1089"/>
        <v>10.74074074074074</v>
      </c>
      <c r="N2287" s="7">
        <f t="shared" si="1089"/>
        <v>0</v>
      </c>
      <c r="O2287" s="7">
        <f t="shared" si="1089"/>
        <v>7.4074074074074066</v>
      </c>
      <c r="P2287" s="7">
        <f t="shared" si="1089"/>
        <v>76.666666666666671</v>
      </c>
      <c r="Q2287" s="7">
        <f t="shared" si="1089"/>
        <v>100</v>
      </c>
      <c r="R2287"/>
    </row>
    <row r="2288" spans="1:18" ht="14.25" x14ac:dyDescent="0.45">
      <c r="A2288" s="6">
        <v>1072</v>
      </c>
      <c r="B2288" s="4"/>
      <c r="C2288" s="4" t="s">
        <v>10</v>
      </c>
      <c r="D2288" s="4" t="s">
        <v>7</v>
      </c>
      <c r="E2288" s="7">
        <f t="shared" ref="E2288:Q2288" si="1090">E1082/$Q1082*100</f>
        <v>9.2342342342342345</v>
      </c>
      <c r="F2288" s="7">
        <f t="shared" si="1090"/>
        <v>8.1081081081081088</v>
      </c>
      <c r="G2288" s="7">
        <f t="shared" si="1090"/>
        <v>3.0405405405405408</v>
      </c>
      <c r="H2288" s="7">
        <f t="shared" si="1090"/>
        <v>0</v>
      </c>
      <c r="I2288" s="7">
        <f t="shared" si="1090"/>
        <v>5.5180180180180178</v>
      </c>
      <c r="J2288" s="7">
        <f t="shared" si="1090"/>
        <v>3.8288288288288284</v>
      </c>
      <c r="K2288" s="7">
        <f t="shared" si="1090"/>
        <v>0.56306306306306309</v>
      </c>
      <c r="L2288" s="7">
        <f t="shared" si="1090"/>
        <v>2.5900900900900901</v>
      </c>
      <c r="M2288" s="7">
        <f t="shared" si="1090"/>
        <v>11.711711711711711</v>
      </c>
      <c r="N2288" s="7">
        <f t="shared" si="1090"/>
        <v>0.67567567567567566</v>
      </c>
      <c r="O2288" s="7">
        <f t="shared" si="1090"/>
        <v>8.7837837837837842</v>
      </c>
      <c r="P2288" s="7">
        <f t="shared" si="1090"/>
        <v>63.513513513513509</v>
      </c>
      <c r="Q2288" s="7">
        <f t="shared" si="1090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8</v>
      </c>
      <c r="E2289" s="7">
        <f t="shared" ref="E2289:Q2289" si="1091">E1083/$Q1083*100</f>
        <v>14.722536806342015</v>
      </c>
      <c r="F2289" s="7">
        <f t="shared" si="1091"/>
        <v>11.551528878822197</v>
      </c>
      <c r="G2289" s="7">
        <f t="shared" si="1091"/>
        <v>3.2842582106455263</v>
      </c>
      <c r="H2289" s="7">
        <f t="shared" si="1091"/>
        <v>0</v>
      </c>
      <c r="I2289" s="7">
        <f t="shared" si="1091"/>
        <v>4.5300113250283127</v>
      </c>
      <c r="J2289" s="7">
        <f t="shared" si="1091"/>
        <v>1.4722536806342015</v>
      </c>
      <c r="K2289" s="7">
        <f t="shared" si="1091"/>
        <v>0.45300113250283131</v>
      </c>
      <c r="L2289" s="7">
        <f t="shared" si="1091"/>
        <v>2.2650056625141564</v>
      </c>
      <c r="M2289" s="7">
        <f t="shared" si="1091"/>
        <v>15.628539071347678</v>
      </c>
      <c r="N2289" s="7">
        <f t="shared" si="1091"/>
        <v>0.90600226500566261</v>
      </c>
      <c r="O2289" s="7">
        <f t="shared" si="1091"/>
        <v>10.079275198187995</v>
      </c>
      <c r="P2289" s="7">
        <f t="shared" si="1091"/>
        <v>59.909399773499437</v>
      </c>
      <c r="Q2289" s="7">
        <f t="shared" si="1091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92">E1084/$Q1084*100</f>
        <v>11.914172783738001</v>
      </c>
      <c r="F2290" s="7">
        <f t="shared" si="1092"/>
        <v>9.9378881987577632</v>
      </c>
      <c r="G2290" s="7">
        <f t="shared" si="1092"/>
        <v>2.710333145115754</v>
      </c>
      <c r="H2290" s="7">
        <f t="shared" si="1092"/>
        <v>0</v>
      </c>
      <c r="I2290" s="7">
        <f t="shared" si="1092"/>
        <v>5.0254093732354601</v>
      </c>
      <c r="J2290" s="7">
        <f t="shared" si="1092"/>
        <v>2.710333145115754</v>
      </c>
      <c r="K2290" s="7">
        <f t="shared" si="1092"/>
        <v>0.50818746470920384</v>
      </c>
      <c r="L2290" s="7">
        <f t="shared" si="1092"/>
        <v>2.6538678712591754</v>
      </c>
      <c r="M2290" s="7">
        <f t="shared" si="1092"/>
        <v>13.438735177865613</v>
      </c>
      <c r="N2290" s="7">
        <f t="shared" si="1092"/>
        <v>0.79051383399209485</v>
      </c>
      <c r="O2290" s="7">
        <f t="shared" si="1092"/>
        <v>9.5426312817617163</v>
      </c>
      <c r="P2290" s="7">
        <f t="shared" si="1092"/>
        <v>62.11180124223602</v>
      </c>
      <c r="Q2290" s="7">
        <f t="shared" si="1092"/>
        <v>100</v>
      </c>
      <c r="R2290"/>
    </row>
    <row r="2291" spans="1:18" ht="14.25" x14ac:dyDescent="0.45">
      <c r="A2291" s="6">
        <v>1075</v>
      </c>
      <c r="B2291" s="4"/>
      <c r="C2291" s="4" t="s">
        <v>11</v>
      </c>
      <c r="D2291" s="4" t="s">
        <v>7</v>
      </c>
      <c r="E2291" s="7">
        <f t="shared" ref="E2291:Q2291" si="1093">E1085/$Q1085*100</f>
        <v>29.449152542372879</v>
      </c>
      <c r="F2291" s="7">
        <f t="shared" si="1093"/>
        <v>8.898305084745763</v>
      </c>
      <c r="G2291" s="7">
        <f t="shared" si="1093"/>
        <v>9.9576271186440675</v>
      </c>
      <c r="H2291" s="7">
        <f t="shared" si="1093"/>
        <v>2.1186440677966099</v>
      </c>
      <c r="I2291" s="7">
        <f t="shared" si="1093"/>
        <v>18.008474576271187</v>
      </c>
      <c r="J2291" s="7">
        <f t="shared" si="1093"/>
        <v>20.33898305084746</v>
      </c>
      <c r="K2291" s="7">
        <f t="shared" si="1093"/>
        <v>1.9067796610169492</v>
      </c>
      <c r="L2291" s="7">
        <f t="shared" si="1093"/>
        <v>8.2627118644067803</v>
      </c>
      <c r="M2291" s="7">
        <f t="shared" si="1093"/>
        <v>6.5677966101694922</v>
      </c>
      <c r="N2291" s="7">
        <f t="shared" si="1093"/>
        <v>4.0254237288135588</v>
      </c>
      <c r="O2291" s="7">
        <f t="shared" si="1093"/>
        <v>6.7796610169491522</v>
      </c>
      <c r="P2291" s="7">
        <f t="shared" si="1093"/>
        <v>37.076271186440678</v>
      </c>
      <c r="Q2291" s="7">
        <f t="shared" si="1093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8</v>
      </c>
      <c r="E2292" s="7">
        <f t="shared" ref="E2292:Q2292" si="1094">E1086/$Q1086*100</f>
        <v>41.104294478527606</v>
      </c>
      <c r="F2292" s="7">
        <f t="shared" si="1094"/>
        <v>13.905930470347649</v>
      </c>
      <c r="G2292" s="7">
        <f t="shared" si="1094"/>
        <v>6.7484662576687118</v>
      </c>
      <c r="H2292" s="7">
        <f t="shared" si="1094"/>
        <v>4.294478527607362</v>
      </c>
      <c r="I2292" s="7">
        <f t="shared" si="1094"/>
        <v>11.860940695296524</v>
      </c>
      <c r="J2292" s="7">
        <f t="shared" si="1094"/>
        <v>14.723926380368098</v>
      </c>
      <c r="K2292" s="7">
        <f t="shared" si="1094"/>
        <v>2.4539877300613497</v>
      </c>
      <c r="L2292" s="7">
        <f t="shared" si="1094"/>
        <v>6.3394683026584868</v>
      </c>
      <c r="M2292" s="7">
        <f t="shared" si="1094"/>
        <v>8.7934560327198366</v>
      </c>
      <c r="N2292" s="7">
        <f t="shared" si="1094"/>
        <v>2.4539877300613497</v>
      </c>
      <c r="O2292" s="7">
        <f t="shared" si="1094"/>
        <v>8.3844580777096116</v>
      </c>
      <c r="P2292" s="7">
        <f t="shared" si="1094"/>
        <v>32.310838445807768</v>
      </c>
      <c r="Q2292" s="7">
        <f t="shared" si="1094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95">E1087/$Q1087*100</f>
        <v>35.373443983402488</v>
      </c>
      <c r="F2293" s="7">
        <f t="shared" si="1095"/>
        <v>11.929460580912863</v>
      </c>
      <c r="G2293" s="7">
        <f t="shared" si="1095"/>
        <v>8.2987551867219906</v>
      </c>
      <c r="H2293" s="7">
        <f t="shared" si="1095"/>
        <v>3.2157676348547715</v>
      </c>
      <c r="I2293" s="7">
        <f t="shared" si="1095"/>
        <v>14.937759336099585</v>
      </c>
      <c r="J2293" s="7">
        <f t="shared" si="1095"/>
        <v>17.531120331950206</v>
      </c>
      <c r="K2293" s="7">
        <f t="shared" si="1095"/>
        <v>1.7634854771784232</v>
      </c>
      <c r="L2293" s="7">
        <f t="shared" si="1095"/>
        <v>7.1576763485477173</v>
      </c>
      <c r="M2293" s="7">
        <f t="shared" si="1095"/>
        <v>8.4024896265560169</v>
      </c>
      <c r="N2293" s="7">
        <f t="shared" si="1095"/>
        <v>3.008298755186722</v>
      </c>
      <c r="O2293" s="7">
        <f t="shared" si="1095"/>
        <v>7.9875518672199162</v>
      </c>
      <c r="P2293" s="7">
        <f t="shared" si="1095"/>
        <v>34.232365145228215</v>
      </c>
      <c r="Q2293" s="7">
        <f t="shared" si="1095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7</v>
      </c>
      <c r="E2294" s="7">
        <f t="shared" ref="E2294:Q2294" si="1096">E1088/$Q1088*100</f>
        <v>12.286501377410469</v>
      </c>
      <c r="F2294" s="7">
        <f t="shared" si="1096"/>
        <v>8.4297520661157019</v>
      </c>
      <c r="G2294" s="7">
        <f t="shared" si="1096"/>
        <v>3.9118457300275482</v>
      </c>
      <c r="H2294" s="7">
        <f t="shared" si="1096"/>
        <v>0.55096418732782371</v>
      </c>
      <c r="I2294" s="7">
        <f t="shared" si="1096"/>
        <v>7.6584022038567499</v>
      </c>
      <c r="J2294" s="7">
        <f t="shared" si="1096"/>
        <v>7.548209366391184</v>
      </c>
      <c r="K2294" s="7">
        <f t="shared" si="1096"/>
        <v>0.55096418732782371</v>
      </c>
      <c r="L2294" s="7">
        <f t="shared" si="1096"/>
        <v>3.4710743801652892</v>
      </c>
      <c r="M2294" s="7">
        <f t="shared" si="1096"/>
        <v>8.2644628099173563</v>
      </c>
      <c r="N2294" s="7">
        <f t="shared" si="1096"/>
        <v>1.7079889807162536</v>
      </c>
      <c r="O2294" s="7">
        <f t="shared" si="1096"/>
        <v>6.556473829201102</v>
      </c>
      <c r="P2294" s="7">
        <f t="shared" si="1096"/>
        <v>62.03856749311295</v>
      </c>
      <c r="Q2294" s="7">
        <f t="shared" si="1096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8</v>
      </c>
      <c r="E2295" s="7">
        <f t="shared" ref="E2295:Q2295" si="1097">E1089/$Q1089*100</f>
        <v>18.338907469342253</v>
      </c>
      <c r="F2295" s="7">
        <f t="shared" si="1097"/>
        <v>10.479375696767001</v>
      </c>
      <c r="G2295" s="7">
        <f t="shared" si="1097"/>
        <v>3.2887402452619838</v>
      </c>
      <c r="H2295" s="7">
        <f t="shared" si="1097"/>
        <v>1.1148272017837235</v>
      </c>
      <c r="I2295" s="7">
        <f t="shared" si="1097"/>
        <v>5.3511705685618729</v>
      </c>
      <c r="J2295" s="7">
        <f t="shared" si="1097"/>
        <v>4.8494983277591972</v>
      </c>
      <c r="K2295" s="7">
        <f t="shared" si="1097"/>
        <v>0.94760312151616499</v>
      </c>
      <c r="L2295" s="7">
        <f t="shared" si="1097"/>
        <v>2.787068004459309</v>
      </c>
      <c r="M2295" s="7">
        <f t="shared" si="1097"/>
        <v>11.761426978818283</v>
      </c>
      <c r="N2295" s="7">
        <f t="shared" si="1097"/>
        <v>1.1148272017837235</v>
      </c>
      <c r="O2295" s="7">
        <f t="shared" si="1097"/>
        <v>8.3054626532887408</v>
      </c>
      <c r="P2295" s="7">
        <f t="shared" si="1097"/>
        <v>58.416945373467108</v>
      </c>
      <c r="Q2295" s="7">
        <f t="shared" si="1097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98">E1090/$Q1090*100</f>
        <v>15.337763012181615</v>
      </c>
      <c r="F2296" s="7">
        <f t="shared" si="1098"/>
        <v>9.5514950166112964</v>
      </c>
      <c r="G2296" s="7">
        <f t="shared" si="1098"/>
        <v>3.6821705426356592</v>
      </c>
      <c r="H2296" s="7">
        <f t="shared" si="1098"/>
        <v>0.94130675526024365</v>
      </c>
      <c r="I2296" s="7">
        <f t="shared" si="1098"/>
        <v>6.5337763012181611</v>
      </c>
      <c r="J2296" s="7">
        <f t="shared" si="1098"/>
        <v>6.2292358803986714</v>
      </c>
      <c r="K2296" s="7">
        <f t="shared" si="1098"/>
        <v>0.91362126245847186</v>
      </c>
      <c r="L2296" s="7">
        <f t="shared" si="1098"/>
        <v>3.0454042081949058</v>
      </c>
      <c r="M2296" s="7">
        <f t="shared" si="1098"/>
        <v>10.04983388704319</v>
      </c>
      <c r="N2296" s="7">
        <f t="shared" si="1098"/>
        <v>1.2458471760797343</v>
      </c>
      <c r="O2296" s="7">
        <f t="shared" si="1098"/>
        <v>7.5027685492801766</v>
      </c>
      <c r="P2296" s="7">
        <f t="shared" si="1098"/>
        <v>60.077519379844958</v>
      </c>
      <c r="Q2296" s="7">
        <f t="shared" si="1098"/>
        <v>100</v>
      </c>
      <c r="R2296"/>
    </row>
    <row r="2297" spans="1:18" ht="14.25" x14ac:dyDescent="0.45">
      <c r="A2297" s="6">
        <v>1081</v>
      </c>
      <c r="B2297" s="4" t="s">
        <v>83</v>
      </c>
      <c r="C2297" s="4" t="s">
        <v>6</v>
      </c>
      <c r="D2297" s="4" t="s">
        <v>7</v>
      </c>
      <c r="E2297" s="7">
        <f t="shared" ref="E2297:Q2297" si="1099">E1091/$Q1091*100</f>
        <v>3.0665440049064706E-2</v>
      </c>
      <c r="F2297" s="7">
        <f t="shared" si="1099"/>
        <v>7.2063784115302054</v>
      </c>
      <c r="G2297" s="7">
        <f t="shared" si="1099"/>
        <v>6.8997240110395583E-2</v>
      </c>
      <c r="H2297" s="7">
        <f t="shared" si="1099"/>
        <v>2.2999080036798528E-2</v>
      </c>
      <c r="I2297" s="7">
        <f t="shared" si="1099"/>
        <v>0.10732904017172647</v>
      </c>
      <c r="J2297" s="7">
        <f t="shared" si="1099"/>
        <v>0.19165900030665439</v>
      </c>
      <c r="K2297" s="7">
        <f t="shared" si="1099"/>
        <v>0.13799448022079117</v>
      </c>
      <c r="L2297" s="7">
        <f t="shared" si="1099"/>
        <v>8.4329960134927939E-2</v>
      </c>
      <c r="M2297" s="7">
        <f t="shared" si="1099"/>
        <v>2.000919963201472</v>
      </c>
      <c r="N2297" s="7">
        <f t="shared" si="1099"/>
        <v>4.5998160073597055E-2</v>
      </c>
      <c r="O2297" s="7">
        <f t="shared" si="1099"/>
        <v>4.9141367678626189</v>
      </c>
      <c r="P2297" s="7">
        <f t="shared" si="1099"/>
        <v>86.829193498926699</v>
      </c>
      <c r="Q2297" s="7">
        <f t="shared" si="1099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8</v>
      </c>
      <c r="E2298" s="7">
        <f t="shared" ref="E2298:Q2298" si="1100">E1092/$Q1092*100</f>
        <v>3.9695141314703079E-2</v>
      </c>
      <c r="F2298" s="7">
        <f t="shared" si="1100"/>
        <v>4.9460146078120033</v>
      </c>
      <c r="G2298" s="7">
        <f t="shared" si="1100"/>
        <v>7.9390282629406159E-2</v>
      </c>
      <c r="H2298" s="7">
        <f t="shared" si="1100"/>
        <v>0</v>
      </c>
      <c r="I2298" s="7">
        <f t="shared" si="1100"/>
        <v>0.13496348046999049</v>
      </c>
      <c r="J2298" s="7">
        <f t="shared" si="1100"/>
        <v>0.17465862178469355</v>
      </c>
      <c r="K2298" s="7">
        <f t="shared" si="1100"/>
        <v>8.7329310892346773E-2</v>
      </c>
      <c r="L2298" s="7">
        <f t="shared" si="1100"/>
        <v>0.103207367418228</v>
      </c>
      <c r="M2298" s="7">
        <f t="shared" si="1100"/>
        <v>1.6116227373769449</v>
      </c>
      <c r="N2298" s="7">
        <f t="shared" si="1100"/>
        <v>0</v>
      </c>
      <c r="O2298" s="7">
        <f t="shared" si="1100"/>
        <v>3.2550015878056526</v>
      </c>
      <c r="P2298" s="7">
        <f t="shared" si="1100"/>
        <v>90.512861225785969</v>
      </c>
      <c r="Q2298" s="7">
        <f t="shared" si="1100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101">E1093/$Q1093*100</f>
        <v>3.5094560343146813E-2</v>
      </c>
      <c r="F2299" s="7">
        <f t="shared" si="1101"/>
        <v>6.0869565217391308</v>
      </c>
      <c r="G2299" s="7">
        <f t="shared" si="1101"/>
        <v>7.7987911873659582E-2</v>
      </c>
      <c r="H2299" s="7">
        <f t="shared" si="1101"/>
        <v>0</v>
      </c>
      <c r="I2299" s="7">
        <f t="shared" si="1101"/>
        <v>0.1091830766231234</v>
      </c>
      <c r="J2299" s="7">
        <f t="shared" si="1101"/>
        <v>0.19886917527783191</v>
      </c>
      <c r="K2299" s="7">
        <f t="shared" si="1101"/>
        <v>0.10528368102944044</v>
      </c>
      <c r="L2299" s="7">
        <f t="shared" si="1101"/>
        <v>7.7987911873659582E-2</v>
      </c>
      <c r="M2299" s="7">
        <f t="shared" si="1101"/>
        <v>1.8210177422499512</v>
      </c>
      <c r="N2299" s="7">
        <f t="shared" si="1101"/>
        <v>1.5597582374731918E-2</v>
      </c>
      <c r="O2299" s="7">
        <f t="shared" si="1101"/>
        <v>4.1060635601481774</v>
      </c>
      <c r="P2299" s="7">
        <f t="shared" si="1101"/>
        <v>88.637161240007799</v>
      </c>
      <c r="Q2299" s="7">
        <f t="shared" si="1101"/>
        <v>100</v>
      </c>
      <c r="R2299"/>
    </row>
    <row r="2300" spans="1:18" ht="14.25" x14ac:dyDescent="0.45">
      <c r="A2300" s="6">
        <v>1084</v>
      </c>
      <c r="B2300" s="4"/>
      <c r="C2300" s="4" t="s">
        <v>9</v>
      </c>
      <c r="D2300" s="4" t="s">
        <v>7</v>
      </c>
      <c r="E2300" s="7">
        <f t="shared" ref="E2300:Q2300" si="1102">E1094/$Q1094*100</f>
        <v>0.24438812454742939</v>
      </c>
      <c r="F2300" s="7">
        <f t="shared" si="1102"/>
        <v>8.6440984793627802</v>
      </c>
      <c r="G2300" s="7">
        <f t="shared" si="1102"/>
        <v>0.18102824040550325</v>
      </c>
      <c r="H2300" s="7">
        <f t="shared" si="1102"/>
        <v>2.7154236060825489E-2</v>
      </c>
      <c r="I2300" s="7">
        <f t="shared" si="1102"/>
        <v>0.47972483707458363</v>
      </c>
      <c r="J2300" s="7">
        <f t="shared" si="1102"/>
        <v>0.1719768283852281</v>
      </c>
      <c r="K2300" s="7">
        <f t="shared" si="1102"/>
        <v>0.16292541636495295</v>
      </c>
      <c r="L2300" s="7">
        <f t="shared" si="1102"/>
        <v>0.10861694424330195</v>
      </c>
      <c r="M2300" s="7">
        <f t="shared" si="1102"/>
        <v>7.6212889210716863</v>
      </c>
      <c r="N2300" s="7">
        <f t="shared" si="1102"/>
        <v>2.7154236060825489E-2</v>
      </c>
      <c r="O2300" s="7">
        <f t="shared" si="1102"/>
        <v>5.25887038377987</v>
      </c>
      <c r="P2300" s="7">
        <f t="shared" si="1102"/>
        <v>80.648081100651709</v>
      </c>
      <c r="Q2300" s="7">
        <f t="shared" si="1102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8</v>
      </c>
      <c r="E2301" s="7">
        <f t="shared" ref="E2301:Q2301" si="1103">E1095/$Q1095*100</f>
        <v>0.3891807744697412</v>
      </c>
      <c r="F2301" s="7">
        <f t="shared" si="1103"/>
        <v>8.2019848219497948</v>
      </c>
      <c r="G2301" s="7">
        <f t="shared" si="1103"/>
        <v>0.20431990659661414</v>
      </c>
      <c r="H2301" s="7">
        <f t="shared" si="1103"/>
        <v>0</v>
      </c>
      <c r="I2301" s="7">
        <f t="shared" si="1103"/>
        <v>0.50593500681066361</v>
      </c>
      <c r="J2301" s="7">
        <f t="shared" si="1103"/>
        <v>0.1945903872348706</v>
      </c>
      <c r="K2301" s="7">
        <f t="shared" si="1103"/>
        <v>0.14594279042615294</v>
      </c>
      <c r="L2301" s="7">
        <f t="shared" si="1103"/>
        <v>6.810663553220471E-2</v>
      </c>
      <c r="M2301" s="7">
        <f t="shared" si="1103"/>
        <v>15.178050204319907</v>
      </c>
      <c r="N2301" s="7">
        <f t="shared" si="1103"/>
        <v>4.864759680871765E-2</v>
      </c>
      <c r="O2301" s="7">
        <f t="shared" si="1103"/>
        <v>6.2658104689628331</v>
      </c>
      <c r="P2301" s="7">
        <f t="shared" si="1103"/>
        <v>75.150807550107018</v>
      </c>
      <c r="Q2301" s="7">
        <f t="shared" si="1103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104">E1096/$Q1096*100</f>
        <v>0.30008908894828151</v>
      </c>
      <c r="F2302" s="7">
        <f t="shared" si="1104"/>
        <v>8.4493834107000509</v>
      </c>
      <c r="G2302" s="7">
        <f t="shared" si="1104"/>
        <v>0.18755568059267597</v>
      </c>
      <c r="H2302" s="7">
        <f t="shared" si="1104"/>
        <v>2.8133352088901394E-2</v>
      </c>
      <c r="I2302" s="7">
        <f t="shared" si="1104"/>
        <v>0.46888920148168989</v>
      </c>
      <c r="J2302" s="7">
        <f t="shared" si="1104"/>
        <v>0.19693346462230973</v>
      </c>
      <c r="K2302" s="7">
        <f t="shared" si="1104"/>
        <v>0.15004454447414076</v>
      </c>
      <c r="L2302" s="7">
        <f t="shared" si="1104"/>
        <v>9.8466732311154867E-2</v>
      </c>
      <c r="M2302" s="7">
        <f t="shared" si="1104"/>
        <v>11.24865194354574</v>
      </c>
      <c r="N2302" s="7">
        <f t="shared" si="1104"/>
        <v>4.6888920148168992E-2</v>
      </c>
      <c r="O2302" s="7">
        <f t="shared" si="1104"/>
        <v>5.739203826135884</v>
      </c>
      <c r="P2302" s="7">
        <f t="shared" si="1104"/>
        <v>77.985651990434661</v>
      </c>
      <c r="Q2302" s="7">
        <f t="shared" si="1104"/>
        <v>100</v>
      </c>
      <c r="R2302"/>
    </row>
    <row r="2303" spans="1:18" ht="14.25" x14ac:dyDescent="0.45">
      <c r="A2303" s="6">
        <v>1087</v>
      </c>
      <c r="B2303" s="4"/>
      <c r="C2303" s="4" t="s">
        <v>10</v>
      </c>
      <c r="D2303" s="4" t="s">
        <v>7</v>
      </c>
      <c r="E2303" s="7">
        <f t="shared" ref="E2303:Q2303" si="1105">E1097/$Q1097*100</f>
        <v>3.2057144269507405</v>
      </c>
      <c r="F2303" s="7">
        <f t="shared" si="1105"/>
        <v>7.2493141204676341</v>
      </c>
      <c r="G2303" s="7">
        <f t="shared" si="1105"/>
        <v>1.3618725129143083</v>
      </c>
      <c r="H2303" s="7">
        <f t="shared" si="1105"/>
        <v>3.9546207271558859E-2</v>
      </c>
      <c r="I2303" s="7">
        <f t="shared" si="1105"/>
        <v>3.9743938307916657</v>
      </c>
      <c r="J2303" s="7">
        <f t="shared" si="1105"/>
        <v>2.1997577794804619</v>
      </c>
      <c r="K2303" s="7">
        <f t="shared" si="1105"/>
        <v>0.52645888430262733</v>
      </c>
      <c r="L2303" s="7">
        <f t="shared" si="1105"/>
        <v>0.5511752638473516</v>
      </c>
      <c r="M2303" s="7">
        <f t="shared" si="1105"/>
        <v>7.0466398082008936</v>
      </c>
      <c r="N2303" s="7">
        <f t="shared" si="1105"/>
        <v>0.41523517635136803</v>
      </c>
      <c r="O2303" s="7">
        <f t="shared" si="1105"/>
        <v>7.2468424825131619</v>
      </c>
      <c r="P2303" s="7">
        <f t="shared" si="1105"/>
        <v>74.176326651672071</v>
      </c>
      <c r="Q2303" s="7">
        <f t="shared" si="1105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8</v>
      </c>
      <c r="E2304" s="7">
        <f t="shared" ref="E2304:Q2304" si="1106">E1098/$Q1098*100</f>
        <v>5.4619999536726045</v>
      </c>
      <c r="F2304" s="7">
        <f t="shared" si="1106"/>
        <v>7.9243010354172947</v>
      </c>
      <c r="G2304" s="7">
        <f t="shared" si="1106"/>
        <v>2.3534317018368811</v>
      </c>
      <c r="H2304" s="7">
        <f t="shared" si="1106"/>
        <v>4.4011025920177894E-2</v>
      </c>
      <c r="I2304" s="7">
        <f t="shared" si="1106"/>
        <v>2.8097565495355679</v>
      </c>
      <c r="J2304" s="7">
        <f t="shared" si="1106"/>
        <v>0.92886428389428088</v>
      </c>
      <c r="K2304" s="7">
        <f t="shared" si="1106"/>
        <v>0.44011025920177893</v>
      </c>
      <c r="L2304" s="7">
        <f t="shared" si="1106"/>
        <v>0.4841212851219569</v>
      </c>
      <c r="M2304" s="7">
        <f t="shared" si="1106"/>
        <v>10.245303560260361</v>
      </c>
      <c r="N2304" s="7">
        <f t="shared" si="1106"/>
        <v>0.26869889509161243</v>
      </c>
      <c r="O2304" s="7">
        <f t="shared" si="1106"/>
        <v>9.4600542030529748</v>
      </c>
      <c r="P2304" s="7">
        <f t="shared" si="1106"/>
        <v>70.563572768756799</v>
      </c>
      <c r="Q2304" s="7">
        <f t="shared" si="1106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107">E1099/$Q1099*100</f>
        <v>4.3694022265536248</v>
      </c>
      <c r="F2305" s="7">
        <f t="shared" si="1107"/>
        <v>7.5980245614454658</v>
      </c>
      <c r="G2305" s="7">
        <f t="shared" si="1107"/>
        <v>1.8773840984371077</v>
      </c>
      <c r="H2305" s="7">
        <f t="shared" si="1107"/>
        <v>4.4244083848517822E-2</v>
      </c>
      <c r="I2305" s="7">
        <f t="shared" si="1107"/>
        <v>3.3697250887871144</v>
      </c>
      <c r="J2305" s="7">
        <f t="shared" si="1107"/>
        <v>1.5377808602484844</v>
      </c>
      <c r="K2305" s="7">
        <f t="shared" si="1107"/>
        <v>0.48548913628373608</v>
      </c>
      <c r="L2305" s="7">
        <f t="shared" si="1107"/>
        <v>0.51538378753273473</v>
      </c>
      <c r="M2305" s="7">
        <f t="shared" si="1107"/>
        <v>8.7005392995085327</v>
      </c>
      <c r="N2305" s="7">
        <f t="shared" si="1107"/>
        <v>0.33840745213866336</v>
      </c>
      <c r="O2305" s="7">
        <f t="shared" si="1107"/>
        <v>8.3824602102191879</v>
      </c>
      <c r="P2305" s="7">
        <f t="shared" si="1107"/>
        <v>72.315161371327434</v>
      </c>
      <c r="Q2305" s="7">
        <f t="shared" si="1107"/>
        <v>100</v>
      </c>
      <c r="R2305"/>
    </row>
    <row r="2306" spans="1:18" ht="14.25" x14ac:dyDescent="0.45">
      <c r="A2306" s="6">
        <v>1090</v>
      </c>
      <c r="B2306" s="4"/>
      <c r="C2306" s="4" t="s">
        <v>11</v>
      </c>
      <c r="D2306" s="4" t="s">
        <v>7</v>
      </c>
      <c r="E2306" s="7">
        <f t="shared" ref="E2306:Q2306" si="1108">E1100/$Q1100*100</f>
        <v>19.347740667976424</v>
      </c>
      <c r="F2306" s="7">
        <f t="shared" si="1108"/>
        <v>7.2848722986247543</v>
      </c>
      <c r="G2306" s="7">
        <f t="shared" si="1108"/>
        <v>12.12573673870334</v>
      </c>
      <c r="H2306" s="7">
        <f t="shared" si="1108"/>
        <v>3.4184675834970526</v>
      </c>
      <c r="I2306" s="7">
        <f t="shared" si="1108"/>
        <v>16.691552062868372</v>
      </c>
      <c r="J2306" s="7">
        <f t="shared" si="1108"/>
        <v>20.455795677799607</v>
      </c>
      <c r="K2306" s="7">
        <f t="shared" si="1108"/>
        <v>3.5127701375245581</v>
      </c>
      <c r="L2306" s="7">
        <f t="shared" si="1108"/>
        <v>5.0137524557956779</v>
      </c>
      <c r="M2306" s="7">
        <f t="shared" si="1108"/>
        <v>6.1689587426326131</v>
      </c>
      <c r="N2306" s="7">
        <f t="shared" si="1108"/>
        <v>4.4715127701375241</v>
      </c>
      <c r="O2306" s="7">
        <f t="shared" si="1108"/>
        <v>15.104125736738702</v>
      </c>
      <c r="P2306" s="7">
        <f t="shared" si="1108"/>
        <v>34.742632612966602</v>
      </c>
      <c r="Q2306" s="7">
        <f t="shared" si="1108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8</v>
      </c>
      <c r="E2307" s="7">
        <f t="shared" ref="E2307:Q2307" si="1109">E1101/$Q1101*100</f>
        <v>34.367670936316074</v>
      </c>
      <c r="F2307" s="7">
        <f t="shared" si="1109"/>
        <v>10.44560707198268</v>
      </c>
      <c r="G2307" s="7">
        <f t="shared" si="1109"/>
        <v>9.6157315533104821</v>
      </c>
      <c r="H2307" s="7">
        <f t="shared" si="1109"/>
        <v>4.7026279391424621</v>
      </c>
      <c r="I2307" s="7">
        <f t="shared" si="1109"/>
        <v>12.412051235792893</v>
      </c>
      <c r="J2307" s="7">
        <f t="shared" si="1109"/>
        <v>12.989355944434422</v>
      </c>
      <c r="K2307" s="7">
        <f t="shared" si="1109"/>
        <v>2.6880750496121233</v>
      </c>
      <c r="L2307" s="7">
        <f t="shared" si="1109"/>
        <v>4.3478260869565215</v>
      </c>
      <c r="M2307" s="7">
        <f t="shared" si="1109"/>
        <v>9.4353238318600035</v>
      </c>
      <c r="N2307" s="7">
        <f t="shared" si="1109"/>
        <v>3.487882614709243</v>
      </c>
      <c r="O2307" s="7">
        <f t="shared" si="1109"/>
        <v>17.704011065006917</v>
      </c>
      <c r="P2307" s="7">
        <f t="shared" si="1109"/>
        <v>32.24487341391545</v>
      </c>
      <c r="Q2307" s="7">
        <f t="shared" si="1109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110">E1102/$Q1102*100</f>
        <v>27.862374382558336</v>
      </c>
      <c r="F2308" s="7">
        <f t="shared" si="1110"/>
        <v>9.0751149718957596</v>
      </c>
      <c r="G2308" s="7">
        <f t="shared" si="1110"/>
        <v>10.717083972066089</v>
      </c>
      <c r="H2308" s="7">
        <f t="shared" si="1110"/>
        <v>4.1355816726281729</v>
      </c>
      <c r="I2308" s="7">
        <f t="shared" si="1110"/>
        <v>14.266734798160449</v>
      </c>
      <c r="J2308" s="7">
        <f t="shared" si="1110"/>
        <v>16.232328393800032</v>
      </c>
      <c r="K2308" s="7">
        <f t="shared" si="1110"/>
        <v>3.0318514733435529</v>
      </c>
      <c r="L2308" s="7">
        <f t="shared" si="1110"/>
        <v>4.6397547266223809</v>
      </c>
      <c r="M2308" s="7">
        <f t="shared" si="1110"/>
        <v>8.0088570941917894</v>
      </c>
      <c r="N2308" s="7">
        <f t="shared" si="1110"/>
        <v>3.9209674672117187</v>
      </c>
      <c r="O2308" s="7">
        <f t="shared" si="1110"/>
        <v>16.59001873616079</v>
      </c>
      <c r="P2308" s="7">
        <f t="shared" si="1110"/>
        <v>33.319707034576737</v>
      </c>
      <c r="Q2308" s="7">
        <f t="shared" si="1110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7</v>
      </c>
      <c r="E2309" s="7">
        <f t="shared" ref="E2309:Q2309" si="1111">E1103/$Q1103*100</f>
        <v>4.8993853121967001</v>
      </c>
      <c r="F2309" s="7">
        <f t="shared" si="1111"/>
        <v>7.4474280168230349</v>
      </c>
      <c r="G2309" s="7">
        <f t="shared" si="1111"/>
        <v>2.7538013587835652</v>
      </c>
      <c r="H2309" s="7">
        <f t="shared" si="1111"/>
        <v>0.59139437075380141</v>
      </c>
      <c r="I2309" s="7">
        <f t="shared" si="1111"/>
        <v>4.9162083468133293</v>
      </c>
      <c r="J2309" s="7">
        <f t="shared" si="1111"/>
        <v>4.574571336137172</v>
      </c>
      <c r="K2309" s="7">
        <f t="shared" si="1111"/>
        <v>0.89679715302491103</v>
      </c>
      <c r="L2309" s="7">
        <f t="shared" si="1111"/>
        <v>1.1426722743448721</v>
      </c>
      <c r="M2309" s="7">
        <f t="shared" si="1111"/>
        <v>6.1287609187965062</v>
      </c>
      <c r="N2309" s="7">
        <f t="shared" si="1111"/>
        <v>0.96150113231963774</v>
      </c>
      <c r="O2309" s="7">
        <f t="shared" si="1111"/>
        <v>7.8654157230669677</v>
      </c>
      <c r="P2309" s="7">
        <f t="shared" si="1111"/>
        <v>70.74862504043999</v>
      </c>
      <c r="Q2309" s="7">
        <f t="shared" si="1111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8</v>
      </c>
      <c r="E2310" s="7">
        <f t="shared" ref="E2310:Q2310" si="1112">E1104/$Q1104*100</f>
        <v>9.8231565705438353</v>
      </c>
      <c r="F2310" s="7">
        <f t="shared" si="1112"/>
        <v>8.0135958970389005</v>
      </c>
      <c r="G2310" s="7">
        <f t="shared" si="1112"/>
        <v>3.2066479581962453</v>
      </c>
      <c r="H2310" s="7">
        <f t="shared" si="1112"/>
        <v>0.97493710083220442</v>
      </c>
      <c r="I2310" s="7">
        <f t="shared" si="1112"/>
        <v>4.0400619314882906</v>
      </c>
      <c r="J2310" s="7">
        <f t="shared" si="1112"/>
        <v>3.1497967873040449</v>
      </c>
      <c r="K2310" s="7">
        <f t="shared" si="1112"/>
        <v>0.79470679311012193</v>
      </c>
      <c r="L2310" s="7">
        <f t="shared" si="1112"/>
        <v>1.1515386104122314</v>
      </c>
      <c r="M2310" s="7">
        <f t="shared" si="1112"/>
        <v>9.3780239984517131</v>
      </c>
      <c r="N2310" s="7">
        <f t="shared" si="1112"/>
        <v>0.84913876524095222</v>
      </c>
      <c r="O2310" s="7">
        <f t="shared" si="1112"/>
        <v>9.7711437971743749</v>
      </c>
      <c r="P2310" s="7">
        <f t="shared" si="1112"/>
        <v>66.463857170505122</v>
      </c>
      <c r="Q2310" s="7">
        <f t="shared" si="1112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113">E1105/$Q1105*100</f>
        <v>7.4467952084427438</v>
      </c>
      <c r="F2311" s="7">
        <f t="shared" si="1113"/>
        <v>7.7443919273763973</v>
      </c>
      <c r="G2311" s="7">
        <f t="shared" si="1113"/>
        <v>2.986595643584165</v>
      </c>
      <c r="H2311" s="7">
        <f t="shared" si="1113"/>
        <v>0.78838122389776677</v>
      </c>
      <c r="I2311" s="7">
        <f t="shared" si="1113"/>
        <v>4.4608247680496165</v>
      </c>
      <c r="J2311" s="7">
        <f t="shared" si="1113"/>
        <v>3.8412484057318625</v>
      </c>
      <c r="K2311" s="7">
        <f t="shared" si="1113"/>
        <v>0.84464951109110464</v>
      </c>
      <c r="L2311" s="7">
        <f t="shared" si="1113"/>
        <v>1.1453722459799434</v>
      </c>
      <c r="M2311" s="7">
        <f t="shared" si="1113"/>
        <v>7.8137894815815141</v>
      </c>
      <c r="N2311" s="7">
        <f t="shared" si="1113"/>
        <v>0.90341861104859078</v>
      </c>
      <c r="O2311" s="7">
        <f t="shared" si="1113"/>
        <v>8.8516267787030785</v>
      </c>
      <c r="P2311" s="7">
        <f t="shared" si="1113"/>
        <v>68.534148598294436</v>
      </c>
      <c r="Q2311" s="7">
        <f t="shared" si="1113"/>
        <v>100</v>
      </c>
      <c r="R2311"/>
    </row>
    <row r="2312" spans="1:18" ht="14.25" x14ac:dyDescent="0.45">
      <c r="A2312" s="6">
        <v>1096</v>
      </c>
      <c r="B2312" s="4" t="s">
        <v>84</v>
      </c>
      <c r="C2312" s="4" t="s">
        <v>6</v>
      </c>
      <c r="D2312" s="4" t="s">
        <v>7</v>
      </c>
      <c r="E2312" s="7">
        <f t="shared" ref="E2312:Q2312" si="1114">E1106/$Q1106*100</f>
        <v>8.9785796742058235E-2</v>
      </c>
      <c r="F2312" s="7">
        <f t="shared" si="1114"/>
        <v>7.2469964513232714</v>
      </c>
      <c r="G2312" s="7">
        <f t="shared" si="1114"/>
        <v>0.11971439565607765</v>
      </c>
      <c r="H2312" s="7">
        <f t="shared" si="1114"/>
        <v>0</v>
      </c>
      <c r="I2312" s="7">
        <f t="shared" si="1114"/>
        <v>0.15391850870067125</v>
      </c>
      <c r="J2312" s="7">
        <f t="shared" si="1114"/>
        <v>0.20950019239813589</v>
      </c>
      <c r="K2312" s="7">
        <f t="shared" si="1114"/>
        <v>0.11116336739492923</v>
      </c>
      <c r="L2312" s="7">
        <f t="shared" si="1114"/>
        <v>7.6959254350335626E-2</v>
      </c>
      <c r="M2312" s="7">
        <f t="shared" si="1114"/>
        <v>1.4109196630894865</v>
      </c>
      <c r="N2312" s="7">
        <f t="shared" si="1114"/>
        <v>4.7030655436316217E-2</v>
      </c>
      <c r="O2312" s="7">
        <f t="shared" si="1114"/>
        <v>4.3182692718799442</v>
      </c>
      <c r="P2312" s="7">
        <f t="shared" si="1114"/>
        <v>87.660866219162855</v>
      </c>
      <c r="Q2312" s="7">
        <f t="shared" si="1114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8</v>
      </c>
      <c r="E2313" s="7">
        <f t="shared" ref="E2313:Q2313" si="1115">E1107/$Q1107*100</f>
        <v>8.735230564111994E-2</v>
      </c>
      <c r="F2313" s="7">
        <f t="shared" si="1115"/>
        <v>4.5101374649441404</v>
      </c>
      <c r="G2313" s="7">
        <f t="shared" si="1115"/>
        <v>0.105742264723461</v>
      </c>
      <c r="H2313" s="7">
        <f t="shared" si="1115"/>
        <v>0</v>
      </c>
      <c r="I2313" s="7">
        <f t="shared" si="1115"/>
        <v>0.22067950898809249</v>
      </c>
      <c r="J2313" s="7">
        <f t="shared" si="1115"/>
        <v>0.11953473403521678</v>
      </c>
      <c r="K2313" s="7">
        <f t="shared" si="1115"/>
        <v>5.9767367017608389E-2</v>
      </c>
      <c r="L2313" s="7">
        <f t="shared" si="1115"/>
        <v>1.8389959082341041E-2</v>
      </c>
      <c r="M2313" s="7">
        <f t="shared" si="1115"/>
        <v>1.4987816652107948</v>
      </c>
      <c r="N2313" s="7">
        <f t="shared" si="1115"/>
        <v>3.6779918164682082E-2</v>
      </c>
      <c r="O2313" s="7">
        <f t="shared" si="1115"/>
        <v>2.7171164544158888</v>
      </c>
      <c r="P2313" s="7">
        <f t="shared" si="1115"/>
        <v>91.513033883499602</v>
      </c>
      <c r="Q2313" s="7">
        <f t="shared" si="1115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116">E1108/$Q1108*100</f>
        <v>7.0881141186373106E-2</v>
      </c>
      <c r="F2314" s="7">
        <f t="shared" si="1116"/>
        <v>5.931865503034599</v>
      </c>
      <c r="G2314" s="7">
        <f t="shared" si="1116"/>
        <v>0.10632171177955967</v>
      </c>
      <c r="H2314" s="7">
        <f t="shared" si="1116"/>
        <v>0</v>
      </c>
      <c r="I2314" s="7">
        <f t="shared" si="1116"/>
        <v>0.19049306693837773</v>
      </c>
      <c r="J2314" s="7">
        <f t="shared" si="1116"/>
        <v>0.16834271031763609</v>
      </c>
      <c r="K2314" s="7">
        <f t="shared" si="1116"/>
        <v>0.10189164045541133</v>
      </c>
      <c r="L2314" s="7">
        <f t="shared" si="1116"/>
        <v>5.7590927213928146E-2</v>
      </c>
      <c r="M2314" s="7">
        <f t="shared" si="1116"/>
        <v>1.4663536082930937</v>
      </c>
      <c r="N2314" s="7">
        <f t="shared" si="1116"/>
        <v>4.4300713241483193E-2</v>
      </c>
      <c r="O2314" s="7">
        <f t="shared" si="1116"/>
        <v>3.5484871306428039</v>
      </c>
      <c r="P2314" s="7">
        <f t="shared" si="1116"/>
        <v>89.502945997430558</v>
      </c>
      <c r="Q2314" s="7">
        <f t="shared" si="1116"/>
        <v>100</v>
      </c>
      <c r="R2314"/>
    </row>
    <row r="2315" spans="1:18" ht="14.25" x14ac:dyDescent="0.45">
      <c r="A2315" s="6">
        <v>1099</v>
      </c>
      <c r="B2315" s="4"/>
      <c r="C2315" s="4" t="s">
        <v>9</v>
      </c>
      <c r="D2315" s="4" t="s">
        <v>7</v>
      </c>
      <c r="E2315" s="7">
        <f t="shared" ref="E2315:Q2315" si="1117">E1109/$Q1109*100</f>
        <v>0.30316810671517358</v>
      </c>
      <c r="F2315" s="7">
        <f t="shared" si="1117"/>
        <v>8.988934364104896</v>
      </c>
      <c r="G2315" s="7">
        <f t="shared" si="1117"/>
        <v>0.20463847203274216</v>
      </c>
      <c r="H2315" s="7">
        <f t="shared" si="1117"/>
        <v>0</v>
      </c>
      <c r="I2315" s="7">
        <f t="shared" si="1117"/>
        <v>0.57601940275882979</v>
      </c>
      <c r="J2315" s="7">
        <f t="shared" si="1117"/>
        <v>0.26527209337577684</v>
      </c>
      <c r="K2315" s="7">
        <f t="shared" si="1117"/>
        <v>0.14400485068970745</v>
      </c>
      <c r="L2315" s="7">
        <f t="shared" si="1117"/>
        <v>9.8529634682431422E-2</v>
      </c>
      <c r="M2315" s="7">
        <f t="shared" si="1117"/>
        <v>5.5555555555555554</v>
      </c>
      <c r="N2315" s="7">
        <f t="shared" si="1117"/>
        <v>9.8529634682431422E-2</v>
      </c>
      <c r="O2315" s="7">
        <f t="shared" si="1117"/>
        <v>4.494467182052448</v>
      </c>
      <c r="P2315" s="7">
        <f t="shared" si="1117"/>
        <v>82.188873730483564</v>
      </c>
      <c r="Q2315" s="7">
        <f t="shared" si="1117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8</v>
      </c>
      <c r="E2316" s="7">
        <f t="shared" ref="E2316:Q2316" si="1118">E1110/$Q1110*100</f>
        <v>0.58512799674928884</v>
      </c>
      <c r="F2316" s="7">
        <f t="shared" si="1118"/>
        <v>8.4193417310036569</v>
      </c>
      <c r="G2316" s="7">
        <f t="shared" si="1118"/>
        <v>0.11377488825680616</v>
      </c>
      <c r="H2316" s="7">
        <f t="shared" si="1118"/>
        <v>0</v>
      </c>
      <c r="I2316" s="7">
        <f t="shared" si="1118"/>
        <v>0.53636733035351492</v>
      </c>
      <c r="J2316" s="7">
        <f t="shared" si="1118"/>
        <v>0.25193010971149937</v>
      </c>
      <c r="K2316" s="7">
        <f t="shared" si="1118"/>
        <v>0.20316944331572531</v>
      </c>
      <c r="L2316" s="7">
        <f t="shared" si="1118"/>
        <v>8.1267777326290119E-2</v>
      </c>
      <c r="M2316" s="7">
        <f t="shared" si="1118"/>
        <v>11.580658268996343</v>
      </c>
      <c r="N2316" s="7">
        <f t="shared" si="1118"/>
        <v>9.7521332791548149E-2</v>
      </c>
      <c r="O2316" s="7">
        <f t="shared" si="1118"/>
        <v>5.6318569687119053</v>
      </c>
      <c r="P2316" s="7">
        <f t="shared" si="1118"/>
        <v>77.992685900040641</v>
      </c>
      <c r="Q2316" s="7">
        <f t="shared" si="1118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19">E1111/$Q1111*100</f>
        <v>0.43144022591779102</v>
      </c>
      <c r="F2317" s="7">
        <f t="shared" si="1119"/>
        <v>8.7347034828992776</v>
      </c>
      <c r="G2317" s="7">
        <f t="shared" si="1119"/>
        <v>0.16080953875117665</v>
      </c>
      <c r="H2317" s="7">
        <f t="shared" si="1119"/>
        <v>1.1766551615939756E-2</v>
      </c>
      <c r="I2317" s="7">
        <f t="shared" si="1119"/>
        <v>0.56479447756510825</v>
      </c>
      <c r="J2317" s="7">
        <f t="shared" si="1119"/>
        <v>0.25494195167869466</v>
      </c>
      <c r="K2317" s="7">
        <f t="shared" si="1119"/>
        <v>0.16473172262315658</v>
      </c>
      <c r="L2317" s="7">
        <f t="shared" si="1119"/>
        <v>0.10197678067147788</v>
      </c>
      <c r="M2317" s="7">
        <f t="shared" si="1119"/>
        <v>8.4601506118606835</v>
      </c>
      <c r="N2317" s="7">
        <f t="shared" si="1119"/>
        <v>7.452149356761846E-2</v>
      </c>
      <c r="O2317" s="7">
        <f t="shared" si="1119"/>
        <v>5.0360840916222154</v>
      </c>
      <c r="P2317" s="7">
        <f t="shared" si="1119"/>
        <v>80.149827423909642</v>
      </c>
      <c r="Q2317" s="7">
        <f t="shared" si="1119"/>
        <v>100</v>
      </c>
      <c r="R2317"/>
    </row>
    <row r="2318" spans="1:18" ht="14.25" x14ac:dyDescent="0.45">
      <c r="A2318" s="6">
        <v>1102</v>
      </c>
      <c r="B2318" s="4"/>
      <c r="C2318" s="4" t="s">
        <v>10</v>
      </c>
      <c r="D2318" s="4" t="s">
        <v>7</v>
      </c>
      <c r="E2318" s="7">
        <f t="shared" ref="E2318:Q2318" si="1120">E1112/$Q1112*100</f>
        <v>4.129032258064516</v>
      </c>
      <c r="F2318" s="7">
        <f t="shared" si="1120"/>
        <v>6.8970393283252314</v>
      </c>
      <c r="G2318" s="7">
        <f t="shared" si="1120"/>
        <v>1.2196199734865223</v>
      </c>
      <c r="H2318" s="7">
        <f t="shared" si="1120"/>
        <v>8.6610693769332739E-2</v>
      </c>
      <c r="I2318" s="7">
        <f t="shared" si="1120"/>
        <v>5.9284136102518783</v>
      </c>
      <c r="J2318" s="7">
        <f t="shared" si="1120"/>
        <v>2.7786124613345118</v>
      </c>
      <c r="K2318" s="7">
        <f t="shared" si="1120"/>
        <v>0.70525850640742371</v>
      </c>
      <c r="L2318" s="7">
        <f t="shared" si="1120"/>
        <v>0.67874502872293418</v>
      </c>
      <c r="M2318" s="7">
        <f t="shared" si="1120"/>
        <v>7.4255413168360578</v>
      </c>
      <c r="N2318" s="7">
        <f t="shared" si="1120"/>
        <v>0.51082633672116651</v>
      </c>
      <c r="O2318" s="7">
        <f t="shared" si="1120"/>
        <v>7.1657092355280598</v>
      </c>
      <c r="P2318" s="7">
        <f t="shared" si="1120"/>
        <v>72.570923552806008</v>
      </c>
      <c r="Q2318" s="7">
        <f t="shared" si="1120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8</v>
      </c>
      <c r="E2319" s="7">
        <f t="shared" ref="E2319:Q2319" si="1121">E1113/$Q1113*100</f>
        <v>7.594742755967177</v>
      </c>
      <c r="F2319" s="7">
        <f t="shared" si="1121"/>
        <v>9.1610201232592186</v>
      </c>
      <c r="G2319" s="7">
        <f t="shared" si="1121"/>
        <v>2.0327556266811944</v>
      </c>
      <c r="H2319" s="7">
        <f t="shared" si="1121"/>
        <v>7.320644216691069E-2</v>
      </c>
      <c r="I2319" s="7">
        <f t="shared" si="1121"/>
        <v>4.5115598079607748</v>
      </c>
      <c r="J2319" s="7">
        <f t="shared" si="1121"/>
        <v>1.3313357621982362</v>
      </c>
      <c r="K2319" s="7">
        <f t="shared" si="1121"/>
        <v>0.59075896353297697</v>
      </c>
      <c r="L2319" s="7">
        <f t="shared" si="1121"/>
        <v>0.75760155265756413</v>
      </c>
      <c r="M2319" s="7">
        <f t="shared" si="1121"/>
        <v>11.845823827845688</v>
      </c>
      <c r="N2319" s="7">
        <f t="shared" si="1121"/>
        <v>0.39156934182301062</v>
      </c>
      <c r="O2319" s="7">
        <f t="shared" si="1121"/>
        <v>9.7705063161837309</v>
      </c>
      <c r="P2319" s="7">
        <f t="shared" si="1121"/>
        <v>67.077530729680959</v>
      </c>
      <c r="Q2319" s="7">
        <f t="shared" si="1121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22">E1114/$Q1114*100</f>
        <v>5.8908718802573841</v>
      </c>
      <c r="F2320" s="7">
        <f t="shared" si="1122"/>
        <v>8.0519277798012379</v>
      </c>
      <c r="G2320" s="7">
        <f t="shared" si="1122"/>
        <v>1.636401477704355</v>
      </c>
      <c r="H2320" s="7">
        <f t="shared" si="1122"/>
        <v>7.631337044938169E-2</v>
      </c>
      <c r="I2320" s="7">
        <f t="shared" si="1122"/>
        <v>5.2092547305617707</v>
      </c>
      <c r="J2320" s="7">
        <f t="shared" si="1122"/>
        <v>2.0327106856062578</v>
      </c>
      <c r="K2320" s="7">
        <f t="shared" si="1122"/>
        <v>0.64779645142827402</v>
      </c>
      <c r="L2320" s="7">
        <f t="shared" si="1122"/>
        <v>0.71457065057148306</v>
      </c>
      <c r="M2320" s="7">
        <f t="shared" si="1122"/>
        <v>9.6779228888079505</v>
      </c>
      <c r="N2320" s="7">
        <f t="shared" si="1122"/>
        <v>0.44920824878158766</v>
      </c>
      <c r="O2320" s="7">
        <f t="shared" si="1122"/>
        <v>8.4924640546681243</v>
      </c>
      <c r="P2320" s="7">
        <f t="shared" si="1122"/>
        <v>69.771233328130151</v>
      </c>
      <c r="Q2320" s="7">
        <f t="shared" si="1122"/>
        <v>100</v>
      </c>
      <c r="R2320"/>
    </row>
    <row r="2321" spans="1:18" ht="14.25" x14ac:dyDescent="0.45">
      <c r="A2321" s="6">
        <v>1105</v>
      </c>
      <c r="B2321" s="4"/>
      <c r="C2321" s="4" t="s">
        <v>11</v>
      </c>
      <c r="D2321" s="4" t="s">
        <v>7</v>
      </c>
      <c r="E2321" s="7">
        <f t="shared" ref="E2321:Q2321" si="1123">E1115/$Q1115*100</f>
        <v>23.515781062724731</v>
      </c>
      <c r="F2321" s="7">
        <f t="shared" si="1123"/>
        <v>6.8318018377946457</v>
      </c>
      <c r="G2321" s="7">
        <f t="shared" si="1123"/>
        <v>10.003995205753096</v>
      </c>
      <c r="H2321" s="7">
        <f t="shared" si="1123"/>
        <v>3.4438673591689972</v>
      </c>
      <c r="I2321" s="7">
        <f t="shared" si="1123"/>
        <v>24.538553735517379</v>
      </c>
      <c r="J2321" s="7">
        <f t="shared" si="1123"/>
        <v>21.773871354374748</v>
      </c>
      <c r="K2321" s="7">
        <f t="shared" si="1123"/>
        <v>4.4986016779864162</v>
      </c>
      <c r="L2321" s="7">
        <f t="shared" si="1123"/>
        <v>5.9288853375948865</v>
      </c>
      <c r="M2321" s="7">
        <f t="shared" si="1123"/>
        <v>7.4710347582900516</v>
      </c>
      <c r="N2321" s="7">
        <f t="shared" si="1123"/>
        <v>5.4174990011985624</v>
      </c>
      <c r="O2321" s="7">
        <f t="shared" si="1123"/>
        <v>13.887335197762685</v>
      </c>
      <c r="P2321" s="7">
        <f t="shared" si="1123"/>
        <v>32.265281662005599</v>
      </c>
      <c r="Q2321" s="7">
        <f t="shared" si="1123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8</v>
      </c>
      <c r="E2322" s="7">
        <f t="shared" ref="E2322:Q2322" si="1124">E1116/$Q1116*100</f>
        <v>40.447445603983354</v>
      </c>
      <c r="F2322" s="7">
        <f t="shared" si="1124"/>
        <v>11.05654457403997</v>
      </c>
      <c r="G2322" s="7">
        <f t="shared" si="1124"/>
        <v>8.594229588704728</v>
      </c>
      <c r="H2322" s="7">
        <f t="shared" si="1124"/>
        <v>4.9109883364027009</v>
      </c>
      <c r="I2322" s="7">
        <f t="shared" si="1124"/>
        <v>19.855398676761478</v>
      </c>
      <c r="J2322" s="7">
        <f t="shared" si="1124"/>
        <v>13.007298274333264</v>
      </c>
      <c r="K2322" s="7">
        <f t="shared" si="1124"/>
        <v>3.8401200463815566</v>
      </c>
      <c r="L2322" s="7">
        <f t="shared" si="1124"/>
        <v>5.1974626560261914</v>
      </c>
      <c r="M2322" s="7">
        <f t="shared" si="1124"/>
        <v>12.147875315462793</v>
      </c>
      <c r="N2322" s="7">
        <f t="shared" si="1124"/>
        <v>3.6013914466953145</v>
      </c>
      <c r="O2322" s="7">
        <f t="shared" si="1124"/>
        <v>17.004297114794355</v>
      </c>
      <c r="P2322" s="7">
        <f t="shared" si="1124"/>
        <v>28.565582156742376</v>
      </c>
      <c r="Q2322" s="7">
        <f t="shared" si="1124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25">E1117/$Q1117*100</f>
        <v>32.667328991426572</v>
      </c>
      <c r="F2323" s="7">
        <f t="shared" si="1125"/>
        <v>9.1290429407219342</v>
      </c>
      <c r="G2323" s="7">
        <f t="shared" si="1125"/>
        <v>9.2541487287044184</v>
      </c>
      <c r="H2323" s="7">
        <f t="shared" si="1125"/>
        <v>4.2241601354086171</v>
      </c>
      <c r="I2323" s="7">
        <f t="shared" si="1125"/>
        <v>22.033337012915332</v>
      </c>
      <c r="J2323" s="7">
        <f t="shared" si="1125"/>
        <v>17.054862567612318</v>
      </c>
      <c r="K2323" s="7">
        <f t="shared" si="1125"/>
        <v>4.154248077418405</v>
      </c>
      <c r="L2323" s="7">
        <f t="shared" si="1125"/>
        <v>5.5598484012216209</v>
      </c>
      <c r="M2323" s="7">
        <f t="shared" si="1125"/>
        <v>10.004783456599331</v>
      </c>
      <c r="N2323" s="7">
        <f t="shared" si="1125"/>
        <v>4.4265371453802844</v>
      </c>
      <c r="O2323" s="7">
        <f t="shared" si="1125"/>
        <v>15.571991021819922</v>
      </c>
      <c r="P2323" s="7">
        <f t="shared" si="1125"/>
        <v>30.297678183758325</v>
      </c>
      <c r="Q2323" s="7">
        <f t="shared" si="1125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7</v>
      </c>
      <c r="E2324" s="7">
        <f t="shared" ref="E2324:Q2324" si="1126">E1118/$Q1118*100</f>
        <v>5.0501036137053967</v>
      </c>
      <c r="F2324" s="7">
        <f t="shared" si="1126"/>
        <v>7.2255183050879541</v>
      </c>
      <c r="G2324" s="7">
        <f t="shared" si="1126"/>
        <v>1.8934340136826866</v>
      </c>
      <c r="H2324" s="7">
        <f t="shared" si="1126"/>
        <v>0.45135833309677237</v>
      </c>
      <c r="I2324" s="7">
        <f t="shared" si="1126"/>
        <v>6.1893812511236641</v>
      </c>
      <c r="J2324" s="7">
        <f t="shared" si="1126"/>
        <v>4.1398169964326605</v>
      </c>
      <c r="K2324" s="7">
        <f t="shared" si="1126"/>
        <v>0.96327627482707401</v>
      </c>
      <c r="L2324" s="7">
        <f t="shared" si="1126"/>
        <v>1.095750418712919</v>
      </c>
      <c r="M2324" s="7">
        <f t="shared" si="1126"/>
        <v>5.867658330258041</v>
      </c>
      <c r="N2324" s="7">
        <f t="shared" si="1126"/>
        <v>0.93772768993480371</v>
      </c>
      <c r="O2324" s="7">
        <f t="shared" si="1126"/>
        <v>6.9965272849424203</v>
      </c>
      <c r="P2324" s="7">
        <f t="shared" si="1126"/>
        <v>72.327097586131856</v>
      </c>
      <c r="Q2324" s="7">
        <f t="shared" si="1126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8</v>
      </c>
      <c r="E2325" s="7">
        <f t="shared" ref="E2325:Q2325" si="1127">E1119/$Q1119*100</f>
        <v>9.7568012806790581</v>
      </c>
      <c r="F2325" s="7">
        <f t="shared" si="1127"/>
        <v>8.3960797818378126</v>
      </c>
      <c r="G2325" s="7">
        <f t="shared" si="1127"/>
        <v>2.3221615182003479</v>
      </c>
      <c r="H2325" s="7">
        <f t="shared" si="1127"/>
        <v>0.71293616149958583</v>
      </c>
      <c r="I2325" s="7">
        <f t="shared" si="1127"/>
        <v>5.2837318392077659</v>
      </c>
      <c r="J2325" s="7">
        <f t="shared" si="1127"/>
        <v>2.5548430330500826</v>
      </c>
      <c r="K2325" s="7">
        <f t="shared" si="1127"/>
        <v>0.87488249583500088</v>
      </c>
      <c r="L2325" s="7">
        <f t="shared" si="1127"/>
        <v>1.1392086967042989</v>
      </c>
      <c r="M2325" s="7">
        <f t="shared" si="1127"/>
        <v>9.7651778152136472</v>
      </c>
      <c r="N2325" s="7">
        <f t="shared" si="1127"/>
        <v>0.72503560027177205</v>
      </c>
      <c r="O2325" s="7">
        <f t="shared" si="1127"/>
        <v>8.8586506333590833</v>
      </c>
      <c r="P2325" s="7">
        <f t="shared" si="1127"/>
        <v>68.029559859646511</v>
      </c>
      <c r="Q2325" s="7">
        <f t="shared" si="1127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28">E1120/$Q1120*100</f>
        <v>7.4197801372851684</v>
      </c>
      <c r="F2326" s="7">
        <f t="shared" si="1128"/>
        <v>7.8171845748898576</v>
      </c>
      <c r="G2326" s="7">
        <f t="shared" si="1128"/>
        <v>2.1094809344399978</v>
      </c>
      <c r="H2326" s="7">
        <f t="shared" si="1128"/>
        <v>0.58414229612495483</v>
      </c>
      <c r="I2326" s="7">
        <f t="shared" si="1128"/>
        <v>5.7335091234112037</v>
      </c>
      <c r="J2326" s="7">
        <f t="shared" si="1128"/>
        <v>3.3401678763964284</v>
      </c>
      <c r="K2326" s="7">
        <f t="shared" si="1128"/>
        <v>0.92055195582101312</v>
      </c>
      <c r="L2326" s="7">
        <f t="shared" si="1128"/>
        <v>1.1190195793237088</v>
      </c>
      <c r="M2326" s="7">
        <f t="shared" si="1128"/>
        <v>7.8321986740673655</v>
      </c>
      <c r="N2326" s="7">
        <f t="shared" si="1128"/>
        <v>0.83140574195455419</v>
      </c>
      <c r="O2326" s="7">
        <f t="shared" si="1128"/>
        <v>7.934013034114848</v>
      </c>
      <c r="P2326" s="7">
        <f t="shared" si="1128"/>
        <v>70.159947075300394</v>
      </c>
      <c r="Q2326" s="7">
        <f t="shared" si="1128"/>
        <v>100</v>
      </c>
      <c r="R2326"/>
    </row>
    <row r="2327" spans="1:18" ht="14.25" x14ac:dyDescent="0.45">
      <c r="A2327" s="6">
        <v>1111</v>
      </c>
      <c r="B2327" s="4" t="s">
        <v>85</v>
      </c>
      <c r="C2327" s="4" t="s">
        <v>6</v>
      </c>
      <c r="D2327" s="4" t="s">
        <v>7</v>
      </c>
      <c r="E2327" s="7">
        <f t="shared" ref="E2327:Q2327" si="1129">E1121/$Q1121*100</f>
        <v>0.27763755678950025</v>
      </c>
      <c r="F2327" s="7">
        <f t="shared" si="1129"/>
        <v>10.020191822311963</v>
      </c>
      <c r="G2327" s="7">
        <f t="shared" si="1129"/>
        <v>0.20191822311963653</v>
      </c>
      <c r="H2327" s="7">
        <f t="shared" si="1129"/>
        <v>0</v>
      </c>
      <c r="I2327" s="7">
        <f t="shared" si="1129"/>
        <v>0</v>
      </c>
      <c r="J2327" s="7">
        <f t="shared" si="1129"/>
        <v>0.40383644623927306</v>
      </c>
      <c r="K2327" s="7">
        <f t="shared" si="1129"/>
        <v>0.25239777889954568</v>
      </c>
      <c r="L2327" s="7">
        <f t="shared" si="1129"/>
        <v>0.35335689045936397</v>
      </c>
      <c r="M2327" s="7">
        <f t="shared" si="1129"/>
        <v>4.1140837960625944</v>
      </c>
      <c r="N2327" s="7">
        <f t="shared" si="1129"/>
        <v>0</v>
      </c>
      <c r="O2327" s="7">
        <f t="shared" si="1129"/>
        <v>7.6476527006562334</v>
      </c>
      <c r="P2327" s="7">
        <f t="shared" si="1129"/>
        <v>80.868248359414437</v>
      </c>
      <c r="Q2327" s="7">
        <f t="shared" si="1129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8</v>
      </c>
      <c r="E2328" s="7">
        <f t="shared" ref="E2328:Q2328" si="1130">E1122/$Q1122*100</f>
        <v>0</v>
      </c>
      <c r="F2328" s="7">
        <f t="shared" si="1130"/>
        <v>8.6494688922610017</v>
      </c>
      <c r="G2328" s="7">
        <f t="shared" si="1130"/>
        <v>7.5872534142640363E-2</v>
      </c>
      <c r="H2328" s="7">
        <f t="shared" si="1130"/>
        <v>0</v>
      </c>
      <c r="I2328" s="7">
        <f t="shared" si="1130"/>
        <v>0.3287809812847749</v>
      </c>
      <c r="J2328" s="7">
        <f t="shared" si="1130"/>
        <v>0.3540718259989884</v>
      </c>
      <c r="K2328" s="7">
        <f t="shared" si="1130"/>
        <v>0</v>
      </c>
      <c r="L2328" s="7">
        <f t="shared" si="1130"/>
        <v>0.20232675771370764</v>
      </c>
      <c r="M2328" s="7">
        <f t="shared" si="1130"/>
        <v>4.1729893778452203</v>
      </c>
      <c r="N2328" s="7">
        <f t="shared" si="1130"/>
        <v>0</v>
      </c>
      <c r="O2328" s="7">
        <f t="shared" si="1130"/>
        <v>5.4122407688416789</v>
      </c>
      <c r="P2328" s="7">
        <f t="shared" si="1130"/>
        <v>83.510369246332829</v>
      </c>
      <c r="Q2328" s="7">
        <f t="shared" si="1130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31">E1123/$Q1123*100</f>
        <v>0.13897662665824384</v>
      </c>
      <c r="F2329" s="7">
        <f t="shared" si="1131"/>
        <v>9.2861655085281125</v>
      </c>
      <c r="G2329" s="7">
        <f t="shared" si="1131"/>
        <v>0.10107391029690461</v>
      </c>
      <c r="H2329" s="7">
        <f t="shared" si="1131"/>
        <v>0</v>
      </c>
      <c r="I2329" s="7">
        <f t="shared" si="1131"/>
        <v>0.16424510423246999</v>
      </c>
      <c r="J2329" s="7">
        <f t="shared" si="1131"/>
        <v>0.36639292482627922</v>
      </c>
      <c r="K2329" s="7">
        <f t="shared" si="1131"/>
        <v>0.10107391029690461</v>
      </c>
      <c r="L2329" s="7">
        <f t="shared" si="1131"/>
        <v>0.2526847757422615</v>
      </c>
      <c r="M2329" s="7">
        <f t="shared" si="1131"/>
        <v>4.156664560960202</v>
      </c>
      <c r="N2329" s="7">
        <f t="shared" si="1131"/>
        <v>0</v>
      </c>
      <c r="O2329" s="7">
        <f t="shared" si="1131"/>
        <v>6.4813644977890075</v>
      </c>
      <c r="P2329" s="7">
        <f t="shared" si="1131"/>
        <v>82.185723310170573</v>
      </c>
      <c r="Q2329" s="7">
        <f t="shared" si="1131"/>
        <v>100</v>
      </c>
      <c r="R2329"/>
    </row>
    <row r="2330" spans="1:18" ht="14.25" x14ac:dyDescent="0.45">
      <c r="A2330" s="6">
        <v>1114</v>
      </c>
      <c r="B2330" s="4"/>
      <c r="C2330" s="4" t="s">
        <v>9</v>
      </c>
      <c r="D2330" s="4" t="s">
        <v>7</v>
      </c>
      <c r="E2330" s="7">
        <f t="shared" ref="E2330:Q2330" si="1132">E1124/$Q1124*100</f>
        <v>0.38669760247486468</v>
      </c>
      <c r="F2330" s="7">
        <f t="shared" si="1132"/>
        <v>10.827532869296212</v>
      </c>
      <c r="G2330" s="7">
        <f t="shared" si="1132"/>
        <v>0.38669760247486468</v>
      </c>
      <c r="H2330" s="7">
        <f t="shared" si="1132"/>
        <v>0.15467904098994587</v>
      </c>
      <c r="I2330" s="7">
        <f t="shared" si="1132"/>
        <v>0.61871616395978346</v>
      </c>
      <c r="J2330" s="7">
        <f t="shared" si="1132"/>
        <v>0.65738592420726993</v>
      </c>
      <c r="K2330" s="7">
        <f t="shared" si="1132"/>
        <v>0.23201856148491878</v>
      </c>
      <c r="L2330" s="7">
        <f t="shared" si="1132"/>
        <v>0.11600928074245939</v>
      </c>
      <c r="M2330" s="7">
        <f t="shared" si="1132"/>
        <v>11.136890951276101</v>
      </c>
      <c r="N2330" s="7">
        <f t="shared" si="1132"/>
        <v>0</v>
      </c>
      <c r="O2330" s="7">
        <f t="shared" si="1132"/>
        <v>6.2258313998453207</v>
      </c>
      <c r="P2330" s="7">
        <f t="shared" si="1132"/>
        <v>75.444702242846091</v>
      </c>
      <c r="Q2330" s="7">
        <f t="shared" si="1132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8</v>
      </c>
      <c r="E2331" s="7">
        <f t="shared" ref="E2331:Q2331" si="1133">E1125/$Q1125*100</f>
        <v>0.6073752711496746</v>
      </c>
      <c r="F2331" s="7">
        <f t="shared" si="1133"/>
        <v>14.05639913232104</v>
      </c>
      <c r="G2331" s="7">
        <f t="shared" si="1133"/>
        <v>0.21691973969631237</v>
      </c>
      <c r="H2331" s="7">
        <f t="shared" si="1133"/>
        <v>0</v>
      </c>
      <c r="I2331" s="7">
        <f t="shared" si="1133"/>
        <v>0.86767895878524948</v>
      </c>
      <c r="J2331" s="7">
        <f t="shared" si="1133"/>
        <v>0.69414316702819956</v>
      </c>
      <c r="K2331" s="7">
        <f t="shared" si="1133"/>
        <v>0</v>
      </c>
      <c r="L2331" s="7">
        <f t="shared" si="1133"/>
        <v>0.26030368763557482</v>
      </c>
      <c r="M2331" s="7">
        <f t="shared" si="1133"/>
        <v>21.301518438177876</v>
      </c>
      <c r="N2331" s="7">
        <f t="shared" si="1133"/>
        <v>0.13015184381778741</v>
      </c>
      <c r="O2331" s="7">
        <f t="shared" si="1133"/>
        <v>7.2451193058568331</v>
      </c>
      <c r="P2331" s="7">
        <f t="shared" si="1133"/>
        <v>65.075921908893704</v>
      </c>
      <c r="Q2331" s="7">
        <f t="shared" si="1133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34">E1126/$Q1126*100</f>
        <v>0.5109339873288371</v>
      </c>
      <c r="F2332" s="7">
        <f t="shared" si="1134"/>
        <v>12.405477212344165</v>
      </c>
      <c r="G2332" s="7">
        <f t="shared" si="1134"/>
        <v>0.30656039239730226</v>
      </c>
      <c r="H2332" s="7">
        <f t="shared" si="1134"/>
        <v>8.1749437972613942E-2</v>
      </c>
      <c r="I2332" s="7">
        <f t="shared" si="1134"/>
        <v>0.63355814428775803</v>
      </c>
      <c r="J2332" s="7">
        <f t="shared" si="1134"/>
        <v>0.61312078479460452</v>
      </c>
      <c r="K2332" s="7">
        <f t="shared" si="1134"/>
        <v>0.16349887594522788</v>
      </c>
      <c r="L2332" s="7">
        <f t="shared" si="1134"/>
        <v>0.14306151645207438</v>
      </c>
      <c r="M2332" s="7">
        <f t="shared" si="1134"/>
        <v>15.961577764152871</v>
      </c>
      <c r="N2332" s="7">
        <f t="shared" si="1134"/>
        <v>0.14306151645207438</v>
      </c>
      <c r="O2332" s="7">
        <f t="shared" si="1134"/>
        <v>6.6830165542611901</v>
      </c>
      <c r="P2332" s="7">
        <f t="shared" si="1134"/>
        <v>70.631514408338447</v>
      </c>
      <c r="Q2332" s="7">
        <f t="shared" si="1134"/>
        <v>100</v>
      </c>
      <c r="R2332"/>
    </row>
    <row r="2333" spans="1:18" ht="14.25" x14ac:dyDescent="0.45">
      <c r="A2333" s="6">
        <v>1117</v>
      </c>
      <c r="B2333" s="4"/>
      <c r="C2333" s="4" t="s">
        <v>10</v>
      </c>
      <c r="D2333" s="4" t="s">
        <v>7</v>
      </c>
      <c r="E2333" s="7">
        <f t="shared" ref="E2333:Q2333" si="1135">E1127/$Q1127*100</f>
        <v>7.6122384607296816</v>
      </c>
      <c r="F2333" s="7">
        <f t="shared" si="1135"/>
        <v>10.629797077068657</v>
      </c>
      <c r="G2333" s="7">
        <f t="shared" si="1135"/>
        <v>2.0923141625486279</v>
      </c>
      <c r="H2333" s="7">
        <f t="shared" si="1135"/>
        <v>0.14719798128482808</v>
      </c>
      <c r="I2333" s="7">
        <f t="shared" si="1135"/>
        <v>5.4463253075386397</v>
      </c>
      <c r="J2333" s="7">
        <f t="shared" si="1135"/>
        <v>3.7325202397224269</v>
      </c>
      <c r="K2333" s="7">
        <f t="shared" si="1135"/>
        <v>0.87267374618862381</v>
      </c>
      <c r="L2333" s="7">
        <f t="shared" si="1135"/>
        <v>1.5350646619703501</v>
      </c>
      <c r="M2333" s="7">
        <f t="shared" si="1135"/>
        <v>14.246661760067292</v>
      </c>
      <c r="N2333" s="7">
        <f t="shared" si="1135"/>
        <v>0.72547576490379562</v>
      </c>
      <c r="O2333" s="7">
        <f t="shared" si="1135"/>
        <v>9.5888970665545159</v>
      </c>
      <c r="P2333" s="7">
        <f t="shared" si="1135"/>
        <v>61.886236988749864</v>
      </c>
      <c r="Q2333" s="7">
        <f t="shared" si="1135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8</v>
      </c>
      <c r="E2334" s="7">
        <f t="shared" ref="E2334:Q2334" si="1136">E1128/$Q1128*100</f>
        <v>11.164488854727132</v>
      </c>
      <c r="F2334" s="7">
        <f t="shared" si="1136"/>
        <v>15.084550345887779</v>
      </c>
      <c r="G2334" s="7">
        <f t="shared" si="1136"/>
        <v>3.2090699461952346</v>
      </c>
      <c r="H2334" s="7">
        <f t="shared" si="1136"/>
        <v>7.6863950807071479E-2</v>
      </c>
      <c r="I2334" s="7">
        <f t="shared" si="1136"/>
        <v>4.890468870099923</v>
      </c>
      <c r="J2334" s="7">
        <f t="shared" si="1136"/>
        <v>2.3251345119139124</v>
      </c>
      <c r="K2334" s="7">
        <f t="shared" si="1136"/>
        <v>0.87432744043043809</v>
      </c>
      <c r="L2334" s="7">
        <f t="shared" si="1136"/>
        <v>2.238662567255957</v>
      </c>
      <c r="M2334" s="7">
        <f t="shared" si="1136"/>
        <v>21.45465026902383</v>
      </c>
      <c r="N2334" s="7">
        <f t="shared" si="1136"/>
        <v>0.71099154496541117</v>
      </c>
      <c r="O2334" s="7">
        <f t="shared" si="1136"/>
        <v>12.730591852421213</v>
      </c>
      <c r="P2334" s="7">
        <f t="shared" si="1136"/>
        <v>53.468485780169104</v>
      </c>
      <c r="Q2334" s="7">
        <f t="shared" si="1136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37">E1129/$Q1129*100</f>
        <v>9.4487398333165977</v>
      </c>
      <c r="F2335" s="7">
        <f t="shared" si="1137"/>
        <v>12.978210663721256</v>
      </c>
      <c r="G2335" s="7">
        <f t="shared" si="1137"/>
        <v>2.7060949894567727</v>
      </c>
      <c r="H2335" s="7">
        <f t="shared" si="1137"/>
        <v>0.14559694748468721</v>
      </c>
      <c r="I2335" s="7">
        <f t="shared" si="1137"/>
        <v>5.1260166683401946</v>
      </c>
      <c r="J2335" s="7">
        <f t="shared" si="1137"/>
        <v>2.9721859624460287</v>
      </c>
      <c r="K2335" s="7">
        <f t="shared" si="1137"/>
        <v>0.88362285370017069</v>
      </c>
      <c r="L2335" s="7">
        <f t="shared" si="1137"/>
        <v>1.9028014860929814</v>
      </c>
      <c r="M2335" s="7">
        <f t="shared" si="1137"/>
        <v>17.993774475348932</v>
      </c>
      <c r="N2335" s="7">
        <f t="shared" si="1137"/>
        <v>0.73300532181945988</v>
      </c>
      <c r="O2335" s="7">
        <f t="shared" si="1137"/>
        <v>11.231047293905011</v>
      </c>
      <c r="P2335" s="7">
        <f t="shared" si="1137"/>
        <v>57.485691334471333</v>
      </c>
      <c r="Q2335" s="7">
        <f t="shared" si="1137"/>
        <v>100</v>
      </c>
      <c r="R2335"/>
    </row>
    <row r="2336" spans="1:18" ht="14.25" x14ac:dyDescent="0.45">
      <c r="A2336" s="6">
        <v>1120</v>
      </c>
      <c r="B2336" s="4"/>
      <c r="C2336" s="4" t="s">
        <v>11</v>
      </c>
      <c r="D2336" s="4" t="s">
        <v>7</v>
      </c>
      <c r="E2336" s="7">
        <f t="shared" ref="E2336:Q2336" si="1138">E1130/$Q1130*100</f>
        <v>28.027997565429093</v>
      </c>
      <c r="F2336" s="7">
        <f t="shared" si="1138"/>
        <v>8.3384053560559952</v>
      </c>
      <c r="G2336" s="7">
        <f t="shared" si="1138"/>
        <v>13.816189896530737</v>
      </c>
      <c r="H2336" s="7">
        <f t="shared" si="1138"/>
        <v>4.3517954960438221</v>
      </c>
      <c r="I2336" s="7">
        <f t="shared" si="1138"/>
        <v>19.44613511868533</v>
      </c>
      <c r="J2336" s="7">
        <f t="shared" si="1138"/>
        <v>24.223980523432743</v>
      </c>
      <c r="K2336" s="7">
        <f t="shared" si="1138"/>
        <v>4.4126597687157636</v>
      </c>
      <c r="L2336" s="7">
        <f t="shared" si="1138"/>
        <v>8.5209981740718206</v>
      </c>
      <c r="M2336" s="7">
        <f t="shared" si="1138"/>
        <v>11.077297626293365</v>
      </c>
      <c r="N2336" s="7">
        <f t="shared" si="1138"/>
        <v>5.2647595861229464</v>
      </c>
      <c r="O2336" s="7">
        <f t="shared" si="1138"/>
        <v>15.033475349969569</v>
      </c>
      <c r="P2336" s="7">
        <f t="shared" si="1138"/>
        <v>28.575776019476567</v>
      </c>
      <c r="Q2336" s="7">
        <f t="shared" si="1138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8</v>
      </c>
      <c r="E2337" s="7">
        <f t="shared" ref="E2337:Q2337" si="1139">E1131/$Q1131*100</f>
        <v>41.476683937823836</v>
      </c>
      <c r="F2337" s="7">
        <f t="shared" si="1139"/>
        <v>13.989637305699482</v>
      </c>
      <c r="G2337" s="7">
        <f t="shared" si="1139"/>
        <v>11.321243523316062</v>
      </c>
      <c r="H2337" s="7">
        <f t="shared" si="1139"/>
        <v>3.3937823834196892</v>
      </c>
      <c r="I2337" s="7">
        <f t="shared" si="1139"/>
        <v>13.393782383419689</v>
      </c>
      <c r="J2337" s="7">
        <f t="shared" si="1139"/>
        <v>15.207253886010363</v>
      </c>
      <c r="K2337" s="7">
        <f t="shared" si="1139"/>
        <v>4.5077720207253886</v>
      </c>
      <c r="L2337" s="7">
        <f t="shared" si="1139"/>
        <v>8.1088082901554408</v>
      </c>
      <c r="M2337" s="7">
        <f t="shared" si="1139"/>
        <v>12.253886010362693</v>
      </c>
      <c r="N2337" s="7">
        <f t="shared" si="1139"/>
        <v>3.6528497409326426</v>
      </c>
      <c r="O2337" s="7">
        <f t="shared" si="1139"/>
        <v>18.082901554404145</v>
      </c>
      <c r="P2337" s="7">
        <f t="shared" si="1139"/>
        <v>27.590673575129532</v>
      </c>
      <c r="Q2337" s="7">
        <f t="shared" si="1139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40">E1132/$Q1132*100</f>
        <v>35.24555757660557</v>
      </c>
      <c r="F2338" s="7">
        <f t="shared" si="1140"/>
        <v>11.333426612564711</v>
      </c>
      <c r="G2338" s="7">
        <f t="shared" si="1140"/>
        <v>12.480761158528054</v>
      </c>
      <c r="H2338" s="7">
        <f t="shared" si="1140"/>
        <v>3.9037358332167345</v>
      </c>
      <c r="I2338" s="7">
        <f t="shared" si="1140"/>
        <v>16.188610605848609</v>
      </c>
      <c r="J2338" s="7">
        <f t="shared" si="1140"/>
        <v>19.364768434308104</v>
      </c>
      <c r="K2338" s="7">
        <f t="shared" si="1140"/>
        <v>4.4913949909052748</v>
      </c>
      <c r="L2338" s="7">
        <f t="shared" si="1140"/>
        <v>8.2132363229326995</v>
      </c>
      <c r="M2338" s="7">
        <f t="shared" si="1140"/>
        <v>11.767175038477683</v>
      </c>
      <c r="N2338" s="7">
        <f t="shared" si="1140"/>
        <v>4.4074436826640548</v>
      </c>
      <c r="O2338" s="7">
        <f t="shared" si="1140"/>
        <v>16.65034280117532</v>
      </c>
      <c r="P2338" s="7">
        <f t="shared" si="1140"/>
        <v>28.053728837274384</v>
      </c>
      <c r="Q2338" s="7">
        <f t="shared" si="1140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7</v>
      </c>
      <c r="E2339" s="7">
        <f t="shared" ref="E2339:Q2339" si="1141">E1133/$Q1133*100</f>
        <v>8.5947594190914263</v>
      </c>
      <c r="F2339" s="7">
        <f t="shared" si="1141"/>
        <v>10.088376660292521</v>
      </c>
      <c r="G2339" s="7">
        <f t="shared" si="1141"/>
        <v>3.4265336709907488</v>
      </c>
      <c r="H2339" s="7">
        <f t="shared" si="1141"/>
        <v>0.83208434544420895</v>
      </c>
      <c r="I2339" s="7">
        <f t="shared" si="1141"/>
        <v>6.0364876737815907</v>
      </c>
      <c r="J2339" s="7">
        <f t="shared" si="1141"/>
        <v>6.1088428342550003</v>
      </c>
      <c r="K2339" s="7">
        <f t="shared" si="1141"/>
        <v>1.2610470825365652</v>
      </c>
      <c r="L2339" s="7">
        <f t="shared" si="1141"/>
        <v>2.2791875549123986</v>
      </c>
      <c r="M2339" s="7">
        <f t="shared" si="1141"/>
        <v>11.23055455062277</v>
      </c>
      <c r="N2339" s="7">
        <f t="shared" si="1141"/>
        <v>1.2817199855289678</v>
      </c>
      <c r="O2339" s="7">
        <f t="shared" si="1141"/>
        <v>9.6232363429634606</v>
      </c>
      <c r="P2339" s="7">
        <f t="shared" si="1141"/>
        <v>61.910176236498017</v>
      </c>
      <c r="Q2339" s="7">
        <f t="shared" si="1141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8</v>
      </c>
      <c r="E2340" s="7">
        <f t="shared" ref="E2340:Q2340" si="1142">E1134/$Q1134*100</f>
        <v>13.533395040678132</v>
      </c>
      <c r="F2340" s="7">
        <f t="shared" si="1142"/>
        <v>13.533395040678132</v>
      </c>
      <c r="G2340" s="7">
        <f t="shared" si="1142"/>
        <v>3.8144882350075506</v>
      </c>
      <c r="H2340" s="7">
        <f t="shared" si="1142"/>
        <v>0.69177181273444732</v>
      </c>
      <c r="I2340" s="7">
        <f t="shared" si="1142"/>
        <v>5.1200857407317191</v>
      </c>
      <c r="J2340" s="7">
        <f t="shared" si="1142"/>
        <v>4.1506308764066837</v>
      </c>
      <c r="K2340" s="7">
        <f t="shared" si="1142"/>
        <v>1.2812393433039411</v>
      </c>
      <c r="L2340" s="7">
        <f t="shared" si="1142"/>
        <v>2.7134992936132898</v>
      </c>
      <c r="M2340" s="7">
        <f t="shared" si="1142"/>
        <v>16.358941881424467</v>
      </c>
      <c r="N2340" s="7">
        <f t="shared" si="1142"/>
        <v>1.0766307789740341</v>
      </c>
      <c r="O2340" s="7">
        <f t="shared" si="1142"/>
        <v>11.721147756613242</v>
      </c>
      <c r="P2340" s="7">
        <f t="shared" si="1142"/>
        <v>55.702245822575151</v>
      </c>
      <c r="Q2340" s="7">
        <f t="shared" si="1142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43">E1135/$Q1135*100</f>
        <v>11.13591332045848</v>
      </c>
      <c r="F2341" s="7">
        <f t="shared" si="1143"/>
        <v>11.865767098893933</v>
      </c>
      <c r="G2341" s="7">
        <f t="shared" si="1143"/>
        <v>3.6417446264202047</v>
      </c>
      <c r="H2341" s="7">
        <f t="shared" si="1143"/>
        <v>0.77249128439216475</v>
      </c>
      <c r="I2341" s="7">
        <f t="shared" si="1143"/>
        <v>5.5729728374006173</v>
      </c>
      <c r="J2341" s="7">
        <f t="shared" si="1143"/>
        <v>5.1139926262195576</v>
      </c>
      <c r="K2341" s="7">
        <f t="shared" si="1143"/>
        <v>1.2741090015299339</v>
      </c>
      <c r="L2341" s="7">
        <f t="shared" si="1143"/>
        <v>2.50056431993178</v>
      </c>
      <c r="M2341" s="7">
        <f t="shared" si="1143"/>
        <v>13.882270321787765</v>
      </c>
      <c r="N2341" s="7">
        <f t="shared" si="1143"/>
        <v>1.1737854581023801</v>
      </c>
      <c r="O2341" s="7">
        <f t="shared" si="1143"/>
        <v>10.694489729377242</v>
      </c>
      <c r="P2341" s="7">
        <f t="shared" si="1143"/>
        <v>58.724386145318654</v>
      </c>
      <c r="Q2341" s="7">
        <f t="shared" si="1143"/>
        <v>100</v>
      </c>
      <c r="R2341"/>
    </row>
    <row r="2342" spans="1:18" ht="14.25" x14ac:dyDescent="0.45">
      <c r="A2342" s="6">
        <v>1126</v>
      </c>
      <c r="B2342" s="4" t="s">
        <v>86</v>
      </c>
      <c r="C2342" s="4" t="s">
        <v>6</v>
      </c>
      <c r="D2342" s="4" t="s">
        <v>7</v>
      </c>
      <c r="E2342" s="7">
        <f t="shared" ref="E2342:Q2342" si="1144">E1136/$Q1136*100</f>
        <v>7.1239278488587465E-2</v>
      </c>
      <c r="F2342" s="7">
        <f t="shared" si="1144"/>
        <v>6.3089505029493065</v>
      </c>
      <c r="G2342" s="7">
        <f t="shared" si="1144"/>
        <v>6.2690565069956974E-2</v>
      </c>
      <c r="H2342" s="7">
        <f t="shared" si="1144"/>
        <v>0</v>
      </c>
      <c r="I2342" s="7">
        <f t="shared" si="1144"/>
        <v>0.12538113013991395</v>
      </c>
      <c r="J2342" s="7">
        <f t="shared" si="1144"/>
        <v>0.18237255293078392</v>
      </c>
      <c r="K2342" s="7">
        <f t="shared" si="1144"/>
        <v>0.15387684153534892</v>
      </c>
      <c r="L2342" s="7">
        <f t="shared" si="1144"/>
        <v>7.1239278488587465E-2</v>
      </c>
      <c r="M2342" s="7">
        <f t="shared" si="1144"/>
        <v>1.6499016897956857</v>
      </c>
      <c r="N2342" s="7">
        <f t="shared" si="1144"/>
        <v>4.2743567093152482E-2</v>
      </c>
      <c r="O2342" s="7">
        <f t="shared" si="1144"/>
        <v>4.5194198273159891</v>
      </c>
      <c r="P2342" s="7">
        <f t="shared" si="1144"/>
        <v>88.239819907103978</v>
      </c>
      <c r="Q2342" s="7">
        <f t="shared" si="1144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8</v>
      </c>
      <c r="E2343" s="7">
        <f t="shared" ref="E2343:Q2343" si="1145">E1137/$Q1137*100</f>
        <v>7.2369809727708595E-2</v>
      </c>
      <c r="F2343" s="7">
        <f t="shared" si="1145"/>
        <v>4.0677863884449534</v>
      </c>
      <c r="G2343" s="7">
        <f t="shared" si="1145"/>
        <v>0.10252389711425383</v>
      </c>
      <c r="H2343" s="7">
        <f t="shared" si="1145"/>
        <v>0</v>
      </c>
      <c r="I2343" s="7">
        <f t="shared" si="1145"/>
        <v>0.15378584567138076</v>
      </c>
      <c r="J2343" s="7">
        <f t="shared" si="1145"/>
        <v>0.13569339323945359</v>
      </c>
      <c r="K2343" s="7">
        <f t="shared" si="1145"/>
        <v>0.11157012333021742</v>
      </c>
      <c r="L2343" s="7">
        <f t="shared" si="1145"/>
        <v>6.6338992250399548E-2</v>
      </c>
      <c r="M2343" s="7">
        <f t="shared" si="1145"/>
        <v>1.2363175828483552</v>
      </c>
      <c r="N2343" s="7">
        <f t="shared" si="1145"/>
        <v>1.8092452431927149E-2</v>
      </c>
      <c r="O2343" s="7">
        <f t="shared" si="1145"/>
        <v>2.8465458492898712</v>
      </c>
      <c r="P2343" s="7">
        <f t="shared" si="1145"/>
        <v>92.147875644543618</v>
      </c>
      <c r="Q2343" s="7">
        <f t="shared" si="1145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46">E1138/$Q1138*100</f>
        <v>7.0326579051470259E-2</v>
      </c>
      <c r="F2344" s="7">
        <f t="shared" si="1146"/>
        <v>5.2173530833809503</v>
      </c>
      <c r="G2344" s="7">
        <f t="shared" si="1146"/>
        <v>7.911740143290405E-2</v>
      </c>
      <c r="H2344" s="7">
        <f t="shared" si="1146"/>
        <v>0</v>
      </c>
      <c r="I2344" s="7">
        <f t="shared" si="1146"/>
        <v>0.14504856929365742</v>
      </c>
      <c r="J2344" s="7">
        <f t="shared" si="1146"/>
        <v>0.15090911754794661</v>
      </c>
      <c r="K2344" s="7">
        <f t="shared" si="1146"/>
        <v>0.14065315810294052</v>
      </c>
      <c r="L2344" s="7">
        <f t="shared" si="1146"/>
        <v>6.593116786075337E-2</v>
      </c>
      <c r="M2344" s="7">
        <f t="shared" si="1146"/>
        <v>1.4563462411908634</v>
      </c>
      <c r="N2344" s="7">
        <f t="shared" si="1146"/>
        <v>3.5163289525735129E-2</v>
      </c>
      <c r="O2344" s="7">
        <f t="shared" si="1146"/>
        <v>3.7126573190922012</v>
      </c>
      <c r="P2344" s="7">
        <f t="shared" si="1146"/>
        <v>90.132301876840586</v>
      </c>
      <c r="Q2344" s="7">
        <f t="shared" si="1146"/>
        <v>100</v>
      </c>
      <c r="R2344"/>
    </row>
    <row r="2345" spans="1:18" ht="14.25" x14ac:dyDescent="0.45">
      <c r="A2345" s="6">
        <v>1129</v>
      </c>
      <c r="B2345" s="4"/>
      <c r="C2345" s="4" t="s">
        <v>9</v>
      </c>
      <c r="D2345" s="4" t="s">
        <v>7</v>
      </c>
      <c r="E2345" s="7">
        <f t="shared" ref="E2345:Q2345" si="1147">E1139/$Q1139*100</f>
        <v>0.31080504601133524</v>
      </c>
      <c r="F2345" s="7">
        <f t="shared" si="1147"/>
        <v>7.5385459199219937</v>
      </c>
      <c r="G2345" s="7">
        <f t="shared" si="1147"/>
        <v>0.21329758059601436</v>
      </c>
      <c r="H2345" s="7">
        <f t="shared" si="1147"/>
        <v>2.4376866353830216E-2</v>
      </c>
      <c r="I2345" s="7">
        <f t="shared" si="1147"/>
        <v>0.57895057590346755</v>
      </c>
      <c r="J2345" s="7">
        <f t="shared" si="1147"/>
        <v>0.23158023036138706</v>
      </c>
      <c r="K2345" s="7">
        <f t="shared" si="1147"/>
        <v>9.7507465415320863E-2</v>
      </c>
      <c r="L2345" s="7">
        <f t="shared" si="1147"/>
        <v>0.11579011518069353</v>
      </c>
      <c r="M2345" s="7">
        <f t="shared" si="1147"/>
        <v>5.6798098604424405</v>
      </c>
      <c r="N2345" s="7">
        <f t="shared" si="1147"/>
        <v>4.8753732707660431E-2</v>
      </c>
      <c r="O2345" s="7">
        <f t="shared" si="1147"/>
        <v>4.2720458285087446</v>
      </c>
      <c r="P2345" s="7">
        <f t="shared" si="1147"/>
        <v>83.941739289414343</v>
      </c>
      <c r="Q2345" s="7">
        <f t="shared" si="1147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8</v>
      </c>
      <c r="E2346" s="7">
        <f t="shared" ref="E2346:Q2346" si="1148">E1140/$Q1140*100</f>
        <v>0.4099480732440558</v>
      </c>
      <c r="F2346" s="7">
        <f t="shared" si="1148"/>
        <v>8.7455588958731898</v>
      </c>
      <c r="G2346" s="7">
        <f t="shared" si="1148"/>
        <v>0.1434818256354195</v>
      </c>
      <c r="H2346" s="7">
        <f t="shared" si="1148"/>
        <v>0</v>
      </c>
      <c r="I2346" s="7">
        <f t="shared" si="1148"/>
        <v>0.65591691719048928</v>
      </c>
      <c r="J2346" s="7">
        <f t="shared" si="1148"/>
        <v>0.2596337797212353</v>
      </c>
      <c r="K2346" s="7">
        <f t="shared" si="1148"/>
        <v>0.15714676141022138</v>
      </c>
      <c r="L2346" s="7">
        <f t="shared" si="1148"/>
        <v>8.8822082536212071E-2</v>
      </c>
      <c r="M2346" s="7">
        <f t="shared" si="1148"/>
        <v>11.69035255534299</v>
      </c>
      <c r="N2346" s="7">
        <f t="shared" si="1148"/>
        <v>2.7329871549603715E-2</v>
      </c>
      <c r="O2346" s="7">
        <f t="shared" si="1148"/>
        <v>5.1380158513254992</v>
      </c>
      <c r="P2346" s="7">
        <f t="shared" si="1148"/>
        <v>78.006285870456409</v>
      </c>
      <c r="Q2346" s="7">
        <f t="shared" si="1148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49">E1141/$Q1141*100</f>
        <v>0.351137168996843</v>
      </c>
      <c r="F2347" s="7">
        <f t="shared" si="1149"/>
        <v>8.1083693061014106</v>
      </c>
      <c r="G2347" s="7">
        <f t="shared" si="1149"/>
        <v>0.18040074737452483</v>
      </c>
      <c r="H2347" s="7">
        <f t="shared" si="1149"/>
        <v>1.2885767669608918E-2</v>
      </c>
      <c r="I2347" s="7">
        <f t="shared" si="1149"/>
        <v>0.61529540622382572</v>
      </c>
      <c r="J2347" s="7">
        <f t="shared" si="1149"/>
        <v>0.25771535339217833</v>
      </c>
      <c r="K2347" s="7">
        <f t="shared" si="1149"/>
        <v>0.11597190902648026</v>
      </c>
      <c r="L2347" s="7">
        <f t="shared" si="1149"/>
        <v>0.12563623477868693</v>
      </c>
      <c r="M2347" s="7">
        <f t="shared" si="1149"/>
        <v>8.5142709876940916</v>
      </c>
      <c r="N2347" s="7">
        <f t="shared" si="1149"/>
        <v>2.5771535339217836E-2</v>
      </c>
      <c r="O2347" s="7">
        <f t="shared" si="1149"/>
        <v>4.6839765479028417</v>
      </c>
      <c r="P2347" s="7">
        <f t="shared" si="1149"/>
        <v>81.15456478319696</v>
      </c>
      <c r="Q2347" s="7">
        <f t="shared" si="1149"/>
        <v>100</v>
      </c>
      <c r="R2347"/>
    </row>
    <row r="2348" spans="1:18" ht="14.25" x14ac:dyDescent="0.45">
      <c r="A2348" s="6">
        <v>1132</v>
      </c>
      <c r="B2348" s="4"/>
      <c r="C2348" s="4" t="s">
        <v>10</v>
      </c>
      <c r="D2348" s="4" t="s">
        <v>7</v>
      </c>
      <c r="E2348" s="7">
        <f t="shared" ref="E2348:Q2348" si="1150">E1142/$Q1142*100</f>
        <v>3.2004324908771453</v>
      </c>
      <c r="F2348" s="7">
        <f t="shared" si="1150"/>
        <v>6.0183808622786863</v>
      </c>
      <c r="G2348" s="7">
        <f t="shared" si="1150"/>
        <v>0.97580754155967031</v>
      </c>
      <c r="H2348" s="7">
        <f t="shared" si="1150"/>
        <v>5.0006757669955396E-2</v>
      </c>
      <c r="I2348" s="7">
        <f t="shared" si="1150"/>
        <v>6.1900256791458306</v>
      </c>
      <c r="J2348" s="7">
        <f t="shared" si="1150"/>
        <v>2.3273415326395459</v>
      </c>
      <c r="K2348" s="7">
        <f t="shared" si="1150"/>
        <v>0.50547371266387353</v>
      </c>
      <c r="L2348" s="7">
        <f t="shared" si="1150"/>
        <v>0.6014326260305447</v>
      </c>
      <c r="M2348" s="7">
        <f t="shared" si="1150"/>
        <v>5.5372347614542505</v>
      </c>
      <c r="N2348" s="7">
        <f t="shared" si="1150"/>
        <v>0.39599945938640357</v>
      </c>
      <c r="O2348" s="7">
        <f t="shared" si="1150"/>
        <v>5.8805243951885391</v>
      </c>
      <c r="P2348" s="7">
        <f t="shared" si="1150"/>
        <v>76.315718340316266</v>
      </c>
      <c r="Q2348" s="7">
        <f t="shared" si="1150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8</v>
      </c>
      <c r="E2349" s="7">
        <f t="shared" ref="E2349:Q2349" si="1151">E1143/$Q1143*100</f>
        <v>5.9758677114235921</v>
      </c>
      <c r="F2349" s="7">
        <f t="shared" si="1151"/>
        <v>8.6405300057204428</v>
      </c>
      <c r="G2349" s="7">
        <f t="shared" si="1151"/>
        <v>1.564474716971092</v>
      </c>
      <c r="H2349" s="7">
        <f t="shared" si="1151"/>
        <v>5.8534768322047653E-2</v>
      </c>
      <c r="I2349" s="7">
        <f t="shared" si="1151"/>
        <v>4.6056219984302036</v>
      </c>
      <c r="J2349" s="7">
        <f t="shared" si="1151"/>
        <v>1.1986324149582939</v>
      </c>
      <c r="K2349" s="7">
        <f t="shared" si="1151"/>
        <v>0.50685788024318534</v>
      </c>
      <c r="L2349" s="7">
        <f t="shared" si="1151"/>
        <v>0.75962165254293657</v>
      </c>
      <c r="M2349" s="7">
        <f t="shared" si="1151"/>
        <v>9.3522595750907964</v>
      </c>
      <c r="N2349" s="7">
        <f t="shared" si="1151"/>
        <v>0.36185129508174912</v>
      </c>
      <c r="O2349" s="7">
        <f t="shared" si="1151"/>
        <v>8.129681118546209</v>
      </c>
      <c r="P2349" s="7">
        <f t="shared" si="1151"/>
        <v>71.796884353922493</v>
      </c>
      <c r="Q2349" s="7">
        <f t="shared" si="1151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52">E1144/$Q1144*100</f>
        <v>4.6037194459714943</v>
      </c>
      <c r="F2350" s="7">
        <f t="shared" si="1152"/>
        <v>7.3410117858435795</v>
      </c>
      <c r="G2350" s="7">
        <f t="shared" si="1152"/>
        <v>1.2697603947386065</v>
      </c>
      <c r="H2350" s="7">
        <f t="shared" si="1152"/>
        <v>5.4973786889422241E-2</v>
      </c>
      <c r="I2350" s="7">
        <f t="shared" si="1152"/>
        <v>5.3927944114452746</v>
      </c>
      <c r="J2350" s="7">
        <f t="shared" si="1152"/>
        <v>1.7598315924967485</v>
      </c>
      <c r="K2350" s="7">
        <f t="shared" si="1152"/>
        <v>0.50482026253335299</v>
      </c>
      <c r="L2350" s="7">
        <f t="shared" si="1152"/>
        <v>0.68046821576540939</v>
      </c>
      <c r="M2350" s="7">
        <f t="shared" si="1152"/>
        <v>7.463697188291925</v>
      </c>
      <c r="N2350" s="7">
        <f t="shared" si="1152"/>
        <v>0.37811238787358709</v>
      </c>
      <c r="O2350" s="7">
        <f t="shared" si="1152"/>
        <v>7.0138507126479936</v>
      </c>
      <c r="P2350" s="7">
        <f t="shared" si="1152"/>
        <v>74.034941875276544</v>
      </c>
      <c r="Q2350" s="7">
        <f t="shared" si="1152"/>
        <v>100</v>
      </c>
      <c r="R2350"/>
    </row>
    <row r="2351" spans="1:18" ht="14.25" x14ac:dyDescent="0.45">
      <c r="A2351" s="6">
        <v>1135</v>
      </c>
      <c r="B2351" s="4"/>
      <c r="C2351" s="4" t="s">
        <v>11</v>
      </c>
      <c r="D2351" s="4" t="s">
        <v>7</v>
      </c>
      <c r="E2351" s="7">
        <f t="shared" ref="E2351:Q2351" si="1153">E1145/$Q1145*100</f>
        <v>22.433578000620283</v>
      </c>
      <c r="F2351" s="7">
        <f t="shared" si="1153"/>
        <v>7.5777938591957001</v>
      </c>
      <c r="G2351" s="7">
        <f t="shared" si="1153"/>
        <v>10.058926909955547</v>
      </c>
      <c r="H2351" s="7">
        <f t="shared" si="1153"/>
        <v>2.9049932802646543</v>
      </c>
      <c r="I2351" s="7">
        <f t="shared" si="1153"/>
        <v>24.997415486405458</v>
      </c>
      <c r="J2351" s="7">
        <f t="shared" si="1153"/>
        <v>21.523829215341671</v>
      </c>
      <c r="K2351" s="7">
        <f t="shared" si="1153"/>
        <v>4.0835314793755817</v>
      </c>
      <c r="L2351" s="7">
        <f t="shared" si="1153"/>
        <v>6.5336503670009298</v>
      </c>
      <c r="M2351" s="7">
        <f t="shared" si="1153"/>
        <v>7.3296805541197152</v>
      </c>
      <c r="N2351" s="7">
        <f t="shared" si="1153"/>
        <v>4.8795616664943653</v>
      </c>
      <c r="O2351" s="7">
        <f t="shared" si="1153"/>
        <v>13.449808745994005</v>
      </c>
      <c r="P2351" s="7">
        <f t="shared" si="1153"/>
        <v>32.544195182466659</v>
      </c>
      <c r="Q2351" s="7">
        <f t="shared" si="1153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8</v>
      </c>
      <c r="E2352" s="7">
        <f t="shared" ref="E2352:Q2352" si="1154">E1146/$Q1146*100</f>
        <v>37.408179922009609</v>
      </c>
      <c r="F2352" s="7">
        <f t="shared" si="1154"/>
        <v>12.179196517638523</v>
      </c>
      <c r="G2352" s="7">
        <f t="shared" si="1154"/>
        <v>8.5063933980230342</v>
      </c>
      <c r="H2352" s="7">
        <f t="shared" si="1154"/>
        <v>4.0355491067380065</v>
      </c>
      <c r="I2352" s="7">
        <f t="shared" si="1154"/>
        <v>18.83558538133672</v>
      </c>
      <c r="J2352" s="7">
        <f t="shared" si="1154"/>
        <v>12.523805205404914</v>
      </c>
      <c r="K2352" s="7">
        <f t="shared" si="1154"/>
        <v>3.1014781898975241</v>
      </c>
      <c r="L2352" s="7">
        <f t="shared" si="1154"/>
        <v>6.4568785707808107</v>
      </c>
      <c r="M2352" s="7">
        <f t="shared" si="1154"/>
        <v>10.401741180738188</v>
      </c>
      <c r="N2352" s="7">
        <f t="shared" si="1154"/>
        <v>3.8088328647864338</v>
      </c>
      <c r="O2352" s="7">
        <f t="shared" si="1154"/>
        <v>16.586560261177112</v>
      </c>
      <c r="P2352" s="7">
        <f t="shared" si="1154"/>
        <v>30.579486714428221</v>
      </c>
      <c r="Q2352" s="7">
        <f t="shared" si="1154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55">E1147/$Q1147*100</f>
        <v>30.403479101232183</v>
      </c>
      <c r="F2353" s="7">
        <f t="shared" si="1155"/>
        <v>10.021744382701135</v>
      </c>
      <c r="G2353" s="7">
        <f t="shared" si="1155"/>
        <v>9.2051220101473792</v>
      </c>
      <c r="H2353" s="7">
        <f t="shared" si="1155"/>
        <v>3.5129258274945641</v>
      </c>
      <c r="I2353" s="7">
        <f t="shared" si="1155"/>
        <v>21.686397680599178</v>
      </c>
      <c r="J2353" s="7">
        <f t="shared" si="1155"/>
        <v>16.719014254650883</v>
      </c>
      <c r="K2353" s="7">
        <f t="shared" si="1155"/>
        <v>3.5902391882097122</v>
      </c>
      <c r="L2353" s="7">
        <f t="shared" si="1155"/>
        <v>6.5136506402512691</v>
      </c>
      <c r="M2353" s="7">
        <f t="shared" si="1155"/>
        <v>8.9635177579125394</v>
      </c>
      <c r="N2353" s="7">
        <f t="shared" si="1155"/>
        <v>4.319884029958927</v>
      </c>
      <c r="O2353" s="7">
        <f t="shared" si="1155"/>
        <v>15.109929934766853</v>
      </c>
      <c r="P2353" s="7">
        <f t="shared" si="1155"/>
        <v>31.519690746557139</v>
      </c>
      <c r="Q2353" s="7">
        <f t="shared" si="1155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7</v>
      </c>
      <c r="E2354" s="7">
        <f t="shared" ref="E2354:Q2354" si="1156">E1148/$Q1148*100</f>
        <v>3.4070983064390825</v>
      </c>
      <c r="F2354" s="7">
        <f t="shared" si="1156"/>
        <v>6.3917312202665011</v>
      </c>
      <c r="G2354" s="7">
        <f t="shared" si="1156"/>
        <v>1.2895922580072359</v>
      </c>
      <c r="H2354" s="7">
        <f t="shared" si="1156"/>
        <v>0.23897779652113435</v>
      </c>
      <c r="I2354" s="7">
        <f t="shared" si="1156"/>
        <v>5.2841468196716459</v>
      </c>
      <c r="J2354" s="7">
        <f t="shared" si="1156"/>
        <v>2.8943688544603026</v>
      </c>
      <c r="K2354" s="7">
        <f t="shared" si="1156"/>
        <v>0.62666933019628734</v>
      </c>
      <c r="L2354" s="7">
        <f t="shared" si="1156"/>
        <v>0.82939352910276054</v>
      </c>
      <c r="M2354" s="7">
        <f t="shared" si="1156"/>
        <v>4.6804134389866743</v>
      </c>
      <c r="N2354" s="7">
        <f t="shared" si="1156"/>
        <v>0.58301703919087888</v>
      </c>
      <c r="O2354" s="7">
        <f t="shared" si="1156"/>
        <v>5.8782618989486464</v>
      </c>
      <c r="P2354" s="7">
        <f t="shared" si="1156"/>
        <v>77.206845271125118</v>
      </c>
      <c r="Q2354" s="7">
        <f t="shared" si="1156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8</v>
      </c>
      <c r="E2355" s="7">
        <f t="shared" ref="E2355:Q2355" si="1157">E1149/$Q1149*100</f>
        <v>6.4968504642206772</v>
      </c>
      <c r="F2355" s="7">
        <f t="shared" si="1157"/>
        <v>7.8089082604412328</v>
      </c>
      <c r="G2355" s="7">
        <f t="shared" si="1157"/>
        <v>1.6173090127474101</v>
      </c>
      <c r="H2355" s="7">
        <f t="shared" si="1157"/>
        <v>0.36346538495984715</v>
      </c>
      <c r="I2355" s="7">
        <f t="shared" si="1157"/>
        <v>4.2406782696957936</v>
      </c>
      <c r="J2355" s="7">
        <f t="shared" si="1157"/>
        <v>1.7613517628444337</v>
      </c>
      <c r="K2355" s="7">
        <f t="shared" si="1157"/>
        <v>0.58438069080813215</v>
      </c>
      <c r="L2355" s="7">
        <f t="shared" si="1157"/>
        <v>0.97993850195539889</v>
      </c>
      <c r="M2355" s="7">
        <f t="shared" si="1157"/>
        <v>7.6842702331552077</v>
      </c>
      <c r="N2355" s="7">
        <f t="shared" si="1157"/>
        <v>0.52019583843329253</v>
      </c>
      <c r="O2355" s="7">
        <f t="shared" si="1157"/>
        <v>7.1916888079529508</v>
      </c>
      <c r="P2355" s="7">
        <f t="shared" si="1157"/>
        <v>74.12081678956325</v>
      </c>
      <c r="Q2355" s="7">
        <f t="shared" si="1157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58">E1150/$Q1150*100</f>
        <v>4.9467207632975168</v>
      </c>
      <c r="F2356" s="7">
        <f t="shared" si="1158"/>
        <v>7.0983250850832995</v>
      </c>
      <c r="G2356" s="7">
        <f t="shared" si="1158"/>
        <v>1.4512461545320789</v>
      </c>
      <c r="H2356" s="7">
        <f t="shared" si="1158"/>
        <v>0.29946349220503221</v>
      </c>
      <c r="I2356" s="7">
        <f t="shared" si="1158"/>
        <v>4.7654078796795813</v>
      </c>
      <c r="J2356" s="7">
        <f t="shared" si="1158"/>
        <v>2.329944863049326</v>
      </c>
      <c r="K2356" s="7">
        <f t="shared" si="1158"/>
        <v>0.60487166911884915</v>
      </c>
      <c r="L2356" s="7">
        <f t="shared" si="1158"/>
        <v>0.90470670411818033</v>
      </c>
      <c r="M2356" s="7">
        <f t="shared" si="1158"/>
        <v>6.1780135836045593</v>
      </c>
      <c r="N2356" s="7">
        <f t="shared" si="1158"/>
        <v>0.55359876350558057</v>
      </c>
      <c r="O2356" s="7">
        <f t="shared" si="1158"/>
        <v>6.5298646098057578</v>
      </c>
      <c r="P2356" s="7">
        <f t="shared" si="1158"/>
        <v>75.672120914886975</v>
      </c>
      <c r="Q2356" s="7">
        <f t="shared" si="1158"/>
        <v>100</v>
      </c>
      <c r="R2356"/>
    </row>
    <row r="2357" spans="1:18" ht="14.25" x14ac:dyDescent="0.45">
      <c r="A2357" s="6">
        <v>1141</v>
      </c>
      <c r="B2357" s="4" t="s">
        <v>87</v>
      </c>
      <c r="C2357" s="4" t="s">
        <v>6</v>
      </c>
      <c r="D2357" s="4" t="s">
        <v>7</v>
      </c>
      <c r="E2357" s="7">
        <f t="shared" ref="E2357:Q2357" si="1159">E1151/$Q1151*100</f>
        <v>9.1932888991036535E-2</v>
      </c>
      <c r="F2357" s="7">
        <f t="shared" si="1159"/>
        <v>7.1247988968053315</v>
      </c>
      <c r="G2357" s="7">
        <f t="shared" si="1159"/>
        <v>0.22983222247759133</v>
      </c>
      <c r="H2357" s="7">
        <f t="shared" si="1159"/>
        <v>0</v>
      </c>
      <c r="I2357" s="7">
        <f t="shared" si="1159"/>
        <v>0.20684900022983221</v>
      </c>
      <c r="J2357" s="7">
        <f t="shared" si="1159"/>
        <v>0.18386577798207307</v>
      </c>
      <c r="K2357" s="7">
        <f t="shared" si="1159"/>
        <v>0</v>
      </c>
      <c r="L2357" s="7">
        <f t="shared" si="1159"/>
        <v>0</v>
      </c>
      <c r="M2357" s="7">
        <f t="shared" si="1159"/>
        <v>1.6088255573431396</v>
      </c>
      <c r="N2357" s="7">
        <f t="shared" si="1159"/>
        <v>6.8949666743277405E-2</v>
      </c>
      <c r="O2357" s="7">
        <f t="shared" si="1159"/>
        <v>4.3897954493219951</v>
      </c>
      <c r="P2357" s="7">
        <f t="shared" si="1159"/>
        <v>87.61204320845782</v>
      </c>
      <c r="Q2357" s="7">
        <f t="shared" si="1159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8</v>
      </c>
      <c r="E2358" s="7">
        <f t="shared" ref="E2358:Q2358" si="1160">E1152/$Q1152*100</f>
        <v>0</v>
      </c>
      <c r="F2358" s="7">
        <f t="shared" si="1160"/>
        <v>4.4529837251356241</v>
      </c>
      <c r="G2358" s="7">
        <f t="shared" si="1160"/>
        <v>9.0415913200723327E-2</v>
      </c>
      <c r="H2358" s="7">
        <f t="shared" si="1160"/>
        <v>0</v>
      </c>
      <c r="I2358" s="7">
        <f t="shared" si="1160"/>
        <v>0.13562386980108498</v>
      </c>
      <c r="J2358" s="7">
        <f t="shared" si="1160"/>
        <v>0.11301989150090416</v>
      </c>
      <c r="K2358" s="7">
        <f t="shared" si="1160"/>
        <v>0.18083182640144665</v>
      </c>
      <c r="L2358" s="7">
        <f t="shared" si="1160"/>
        <v>0.11301989150090416</v>
      </c>
      <c r="M2358" s="7">
        <f t="shared" si="1160"/>
        <v>1.62748643761302</v>
      </c>
      <c r="N2358" s="7">
        <f t="shared" si="1160"/>
        <v>0</v>
      </c>
      <c r="O2358" s="7">
        <f t="shared" si="1160"/>
        <v>2.9611211573236891</v>
      </c>
      <c r="P2358" s="7">
        <f t="shared" si="1160"/>
        <v>91.320072332730561</v>
      </c>
      <c r="Q2358" s="7">
        <f t="shared" si="1160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61">E1153/$Q1153*100</f>
        <v>6.8337129840546698E-2</v>
      </c>
      <c r="F2359" s="7">
        <f t="shared" si="1161"/>
        <v>5.785876993166287</v>
      </c>
      <c r="G2359" s="7">
        <f t="shared" si="1161"/>
        <v>0.11389521640091116</v>
      </c>
      <c r="H2359" s="7">
        <f t="shared" si="1161"/>
        <v>0</v>
      </c>
      <c r="I2359" s="7">
        <f t="shared" si="1161"/>
        <v>0.21640091116173119</v>
      </c>
      <c r="J2359" s="7">
        <f t="shared" si="1161"/>
        <v>0.1366742596810934</v>
      </c>
      <c r="K2359" s="7">
        <f t="shared" si="1161"/>
        <v>0.10250569476082005</v>
      </c>
      <c r="L2359" s="7">
        <f t="shared" si="1161"/>
        <v>0</v>
      </c>
      <c r="M2359" s="7">
        <f t="shared" si="1161"/>
        <v>1.5375854214123008</v>
      </c>
      <c r="N2359" s="7">
        <f t="shared" si="1161"/>
        <v>3.4168564920273349E-2</v>
      </c>
      <c r="O2359" s="7">
        <f t="shared" si="1161"/>
        <v>3.7015945330296125</v>
      </c>
      <c r="P2359" s="7">
        <f t="shared" si="1161"/>
        <v>89.419134396355346</v>
      </c>
      <c r="Q2359" s="7">
        <f t="shared" si="1161"/>
        <v>100</v>
      </c>
      <c r="R2359"/>
    </row>
    <row r="2360" spans="1:18" ht="14.25" x14ac:dyDescent="0.45">
      <c r="A2360" s="6">
        <v>1144</v>
      </c>
      <c r="B2360" s="4"/>
      <c r="C2360" s="4" t="s">
        <v>9</v>
      </c>
      <c r="D2360" s="4" t="s">
        <v>7</v>
      </c>
      <c r="E2360" s="7">
        <f t="shared" ref="E2360:Q2360" si="1162">E1154/$Q1154*100</f>
        <v>0.3458366586858207</v>
      </c>
      <c r="F2360" s="7">
        <f t="shared" si="1162"/>
        <v>10.534716679968078</v>
      </c>
      <c r="G2360" s="7">
        <f t="shared" si="1162"/>
        <v>0.23942537909018355</v>
      </c>
      <c r="H2360" s="7">
        <f t="shared" si="1162"/>
        <v>7.9808459696727854E-2</v>
      </c>
      <c r="I2360" s="7">
        <f t="shared" si="1162"/>
        <v>0.77148177706836929</v>
      </c>
      <c r="J2360" s="7">
        <f t="shared" si="1162"/>
        <v>0.31923383878691142</v>
      </c>
      <c r="K2360" s="7">
        <f t="shared" si="1162"/>
        <v>0.10641127959563715</v>
      </c>
      <c r="L2360" s="7">
        <f t="shared" si="1162"/>
        <v>0.26602819898909286</v>
      </c>
      <c r="M2360" s="7">
        <f t="shared" si="1162"/>
        <v>9.3641926044160684</v>
      </c>
      <c r="N2360" s="7">
        <f t="shared" si="1162"/>
        <v>0</v>
      </c>
      <c r="O2360" s="7">
        <f t="shared" si="1162"/>
        <v>4.2032455440276673</v>
      </c>
      <c r="P2360" s="7">
        <f t="shared" si="1162"/>
        <v>77.706836924714011</v>
      </c>
      <c r="Q2360" s="7">
        <f t="shared" si="1162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8</v>
      </c>
      <c r="E2361" s="7">
        <f t="shared" ref="E2361:Q2361" si="1163">E1155/$Q1155*100</f>
        <v>0.77021822849807453</v>
      </c>
      <c r="F2361" s="7">
        <f t="shared" si="1163"/>
        <v>10.761660248181428</v>
      </c>
      <c r="G2361" s="7">
        <f t="shared" si="1163"/>
        <v>0.12836970474967907</v>
      </c>
      <c r="H2361" s="7">
        <f t="shared" si="1163"/>
        <v>0</v>
      </c>
      <c r="I2361" s="7">
        <f t="shared" si="1163"/>
        <v>0.3209242618741977</v>
      </c>
      <c r="J2361" s="7">
        <f t="shared" si="1163"/>
        <v>0.25673940949935814</v>
      </c>
      <c r="K2361" s="7">
        <f t="shared" si="1163"/>
        <v>0.12836970474967907</v>
      </c>
      <c r="L2361" s="7">
        <f t="shared" si="1163"/>
        <v>0.12836970474967907</v>
      </c>
      <c r="M2361" s="7">
        <f t="shared" si="1163"/>
        <v>22.186563970902867</v>
      </c>
      <c r="N2361" s="7">
        <f t="shared" si="1163"/>
        <v>0</v>
      </c>
      <c r="O2361" s="7">
        <f t="shared" si="1163"/>
        <v>7.5524176294394518</v>
      </c>
      <c r="P2361" s="7">
        <f t="shared" si="1163"/>
        <v>66.367137355584077</v>
      </c>
      <c r="Q2361" s="7">
        <f t="shared" si="1163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64">E1156/$Q1156*100</f>
        <v>0.53412462908011871</v>
      </c>
      <c r="F2362" s="7">
        <f t="shared" si="1164"/>
        <v>10.658753709198814</v>
      </c>
      <c r="G2362" s="7">
        <f t="shared" si="1164"/>
        <v>0.3086053412462908</v>
      </c>
      <c r="H2362" s="7">
        <f t="shared" si="1164"/>
        <v>3.5608308605341248E-2</v>
      </c>
      <c r="I2362" s="7">
        <f t="shared" si="1164"/>
        <v>0.48664688427299707</v>
      </c>
      <c r="J2362" s="7">
        <f t="shared" si="1164"/>
        <v>0.2729970326409496</v>
      </c>
      <c r="K2362" s="7">
        <f t="shared" si="1164"/>
        <v>0.10682492581602374</v>
      </c>
      <c r="L2362" s="7">
        <f t="shared" si="1164"/>
        <v>0.1543026706231454</v>
      </c>
      <c r="M2362" s="7">
        <f t="shared" si="1164"/>
        <v>16.462908011869438</v>
      </c>
      <c r="N2362" s="7">
        <f t="shared" si="1164"/>
        <v>5.9347181008902072E-2</v>
      </c>
      <c r="O2362" s="7">
        <f t="shared" si="1164"/>
        <v>6.0890207715133533</v>
      </c>
      <c r="P2362" s="7">
        <f t="shared" si="1164"/>
        <v>71.442136498516319</v>
      </c>
      <c r="Q2362" s="7">
        <f t="shared" si="1164"/>
        <v>100</v>
      </c>
      <c r="R2362"/>
    </row>
    <row r="2363" spans="1:18" ht="14.25" x14ac:dyDescent="0.45">
      <c r="A2363" s="6">
        <v>1147</v>
      </c>
      <c r="B2363" s="4"/>
      <c r="C2363" s="4" t="s">
        <v>10</v>
      </c>
      <c r="D2363" s="4" t="s">
        <v>7</v>
      </c>
      <c r="E2363" s="7">
        <f t="shared" ref="E2363:Q2363" si="1165">E1157/$Q1157*100</f>
        <v>2.8557149996430353</v>
      </c>
      <c r="F2363" s="7">
        <f t="shared" si="1165"/>
        <v>10.191332904976083</v>
      </c>
      <c r="G2363" s="7">
        <f t="shared" si="1165"/>
        <v>1.4885414435639324</v>
      </c>
      <c r="H2363" s="7">
        <f t="shared" si="1165"/>
        <v>5.7114299992860711E-2</v>
      </c>
      <c r="I2363" s="7">
        <f t="shared" si="1165"/>
        <v>2.3238380809595203</v>
      </c>
      <c r="J2363" s="7">
        <f t="shared" si="1165"/>
        <v>1.5563646748054545</v>
      </c>
      <c r="K2363" s="7">
        <f t="shared" si="1165"/>
        <v>0.42478760619690153</v>
      </c>
      <c r="L2363" s="7">
        <f t="shared" si="1165"/>
        <v>0.53187691868351539</v>
      </c>
      <c r="M2363" s="7">
        <f t="shared" si="1165"/>
        <v>11.869065467266367</v>
      </c>
      <c r="N2363" s="7">
        <f t="shared" si="1165"/>
        <v>0.34982508745627189</v>
      </c>
      <c r="O2363" s="7">
        <f t="shared" si="1165"/>
        <v>6.9072606553865921</v>
      </c>
      <c r="P2363" s="7">
        <f t="shared" si="1165"/>
        <v>70.164917541229386</v>
      </c>
      <c r="Q2363" s="7">
        <f t="shared" si="1165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8</v>
      </c>
      <c r="E2364" s="7">
        <f t="shared" ref="E2364:Q2364" si="1166">E1158/$Q1158*100</f>
        <v>4.2898099316886702</v>
      </c>
      <c r="F2364" s="7">
        <f t="shared" si="1166"/>
        <v>11.17757406293137</v>
      </c>
      <c r="G2364" s="7">
        <f t="shared" si="1166"/>
        <v>1.9679326089264857</v>
      </c>
      <c r="H2364" s="7">
        <f t="shared" si="1166"/>
        <v>5.3091707075354828E-2</v>
      </c>
      <c r="I2364" s="7">
        <f t="shared" si="1166"/>
        <v>1.5998301065373588</v>
      </c>
      <c r="J2364" s="7">
        <f t="shared" si="1166"/>
        <v>0.5769298835521891</v>
      </c>
      <c r="K2364" s="7">
        <f t="shared" si="1166"/>
        <v>0.35748416097405583</v>
      </c>
      <c r="L2364" s="7">
        <f t="shared" si="1166"/>
        <v>0.3504052666973419</v>
      </c>
      <c r="M2364" s="7">
        <f t="shared" si="1166"/>
        <v>17.208791986691679</v>
      </c>
      <c r="N2364" s="7">
        <f t="shared" si="1166"/>
        <v>0.20174848688634836</v>
      </c>
      <c r="O2364" s="7">
        <f t="shared" si="1166"/>
        <v>10.218383888436627</v>
      </c>
      <c r="P2364" s="7">
        <f t="shared" si="1166"/>
        <v>64.219728878349201</v>
      </c>
      <c r="Q2364" s="7">
        <f t="shared" si="1166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67">E1159/$Q1159*100</f>
        <v>3.5705399353072904</v>
      </c>
      <c r="F2365" s="7">
        <f t="shared" si="1167"/>
        <v>10.681406177798316</v>
      </c>
      <c r="G2365" s="7">
        <f t="shared" si="1167"/>
        <v>1.7275086197703766</v>
      </c>
      <c r="H2365" s="7">
        <f t="shared" si="1167"/>
        <v>5.5095439519425589E-2</v>
      </c>
      <c r="I2365" s="7">
        <f t="shared" si="1167"/>
        <v>1.9585540113034514</v>
      </c>
      <c r="J2365" s="7">
        <f t="shared" si="1167"/>
        <v>1.0610315288095831</v>
      </c>
      <c r="K2365" s="7">
        <f t="shared" si="1167"/>
        <v>0.38566807663597913</v>
      </c>
      <c r="L2365" s="7">
        <f t="shared" si="1167"/>
        <v>0.44609533288309106</v>
      </c>
      <c r="M2365" s="7">
        <f t="shared" si="1167"/>
        <v>14.548750577613479</v>
      </c>
      <c r="N2365" s="7">
        <f t="shared" si="1167"/>
        <v>0.28258628656737639</v>
      </c>
      <c r="O2365" s="7">
        <f t="shared" si="1167"/>
        <v>8.5682294813919597</v>
      </c>
      <c r="P2365" s="7">
        <f t="shared" si="1167"/>
        <v>67.180890768847974</v>
      </c>
      <c r="Q2365" s="7">
        <f t="shared" si="1167"/>
        <v>100</v>
      </c>
      <c r="R2365"/>
    </row>
    <row r="2366" spans="1:18" ht="14.25" x14ac:dyDescent="0.45">
      <c r="A2366" s="6">
        <v>1150</v>
      </c>
      <c r="B2366" s="4"/>
      <c r="C2366" s="4" t="s">
        <v>11</v>
      </c>
      <c r="D2366" s="4" t="s">
        <v>7</v>
      </c>
      <c r="E2366" s="7">
        <f t="shared" ref="E2366:Q2366" si="1168">E1160/$Q1160*100</f>
        <v>18.724466636404902</v>
      </c>
      <c r="F2366" s="7">
        <f t="shared" si="1168"/>
        <v>7.7394462097140266</v>
      </c>
      <c r="G2366" s="7">
        <f t="shared" si="1168"/>
        <v>13.345438039037678</v>
      </c>
      <c r="H2366" s="7">
        <f t="shared" si="1168"/>
        <v>3.2909668633681348</v>
      </c>
      <c r="I2366" s="7">
        <f t="shared" si="1168"/>
        <v>14.139809350885157</v>
      </c>
      <c r="J2366" s="7">
        <f t="shared" si="1168"/>
        <v>18.928733545165681</v>
      </c>
      <c r="K2366" s="7">
        <f t="shared" si="1168"/>
        <v>3.6541080344984116</v>
      </c>
      <c r="L2366" s="7">
        <f t="shared" si="1168"/>
        <v>5.0839763958238766</v>
      </c>
      <c r="M2366" s="7">
        <f t="shared" si="1168"/>
        <v>7.7621425329096692</v>
      </c>
      <c r="N2366" s="7">
        <f t="shared" si="1168"/>
        <v>4.1988197911938263</v>
      </c>
      <c r="O2366" s="7">
        <f t="shared" si="1168"/>
        <v>15.728551974580117</v>
      </c>
      <c r="P2366" s="7">
        <f t="shared" si="1168"/>
        <v>35.497049477984568</v>
      </c>
      <c r="Q2366" s="7">
        <f t="shared" si="1168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8</v>
      </c>
      <c r="E2367" s="7">
        <f t="shared" ref="E2367:Q2367" si="1169">E1161/$Q1161*100</f>
        <v>34.290416971470371</v>
      </c>
      <c r="F2367" s="7">
        <f t="shared" si="1169"/>
        <v>10.93635698610095</v>
      </c>
      <c r="G2367" s="7">
        <f t="shared" si="1169"/>
        <v>9.3269934162399419</v>
      </c>
      <c r="H2367" s="7">
        <f t="shared" si="1169"/>
        <v>4.700073152889539</v>
      </c>
      <c r="I2367" s="7">
        <f t="shared" si="1169"/>
        <v>10.899780541331383</v>
      </c>
      <c r="J2367" s="7">
        <f t="shared" si="1169"/>
        <v>11.430138990490125</v>
      </c>
      <c r="K2367" s="7">
        <f t="shared" si="1169"/>
        <v>2.8895391367959036</v>
      </c>
      <c r="L2367" s="7">
        <f t="shared" si="1169"/>
        <v>4.700073152889539</v>
      </c>
      <c r="M2367" s="7">
        <f t="shared" si="1169"/>
        <v>11.41185076810534</v>
      </c>
      <c r="N2367" s="7">
        <f t="shared" si="1169"/>
        <v>2.9809802487198245</v>
      </c>
      <c r="O2367" s="7">
        <f t="shared" si="1169"/>
        <v>19.440380395025603</v>
      </c>
      <c r="P2367" s="7">
        <f t="shared" si="1169"/>
        <v>32.077542062911483</v>
      </c>
      <c r="Q2367" s="7">
        <f t="shared" si="1169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70">E1162/$Q1162*100</f>
        <v>27.307731279764919</v>
      </c>
      <c r="F2368" s="7">
        <f t="shared" si="1170"/>
        <v>9.4639781132840195</v>
      </c>
      <c r="G2368" s="7">
        <f t="shared" si="1170"/>
        <v>11.105481811733711</v>
      </c>
      <c r="H2368" s="7">
        <f t="shared" si="1170"/>
        <v>4.0834937683655887</v>
      </c>
      <c r="I2368" s="7">
        <f t="shared" si="1170"/>
        <v>12.412605127165872</v>
      </c>
      <c r="J2368" s="7">
        <f t="shared" si="1170"/>
        <v>14.814064241564495</v>
      </c>
      <c r="K2368" s="7">
        <f t="shared" si="1170"/>
        <v>3.1715472692268722</v>
      </c>
      <c r="L2368" s="7">
        <f t="shared" si="1170"/>
        <v>4.9042456175904343</v>
      </c>
      <c r="M2368" s="7">
        <f t="shared" si="1170"/>
        <v>9.7476948019049541</v>
      </c>
      <c r="N2368" s="7">
        <f t="shared" si="1170"/>
        <v>3.52619313000304</v>
      </c>
      <c r="O2368" s="7">
        <f t="shared" si="1170"/>
        <v>17.782956733204987</v>
      </c>
      <c r="P2368" s="7">
        <f t="shared" si="1170"/>
        <v>33.590029384942746</v>
      </c>
      <c r="Q2368" s="7">
        <f t="shared" si="1170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7</v>
      </c>
      <c r="E2369" s="7">
        <f t="shared" ref="E2369:Q2369" si="1171">E1163/$Q1163*100</f>
        <v>4.0456866566346799</v>
      </c>
      <c r="F2369" s="7">
        <f t="shared" si="1171"/>
        <v>9.6307077484767003</v>
      </c>
      <c r="G2369" s="7">
        <f t="shared" si="1171"/>
        <v>2.5236203961812667</v>
      </c>
      <c r="H2369" s="7">
        <f t="shared" si="1171"/>
        <v>0.41443619409428417</v>
      </c>
      <c r="I2369" s="7">
        <f t="shared" si="1171"/>
        <v>3.2291486789846315</v>
      </c>
      <c r="J2369" s="7">
        <f t="shared" si="1171"/>
        <v>3.182277918938254</v>
      </c>
      <c r="K2369" s="7">
        <f t="shared" si="1171"/>
        <v>0.69319387226484452</v>
      </c>
      <c r="L2369" s="7">
        <f t="shared" si="1171"/>
        <v>0.95221649357377214</v>
      </c>
      <c r="M2369" s="7">
        <f t="shared" si="1171"/>
        <v>10.082147174186545</v>
      </c>
      <c r="N2369" s="7">
        <f t="shared" si="1171"/>
        <v>0.71046204701877302</v>
      </c>
      <c r="O2369" s="7">
        <f t="shared" si="1171"/>
        <v>7.3587093272812485</v>
      </c>
      <c r="P2369" s="7">
        <f t="shared" si="1171"/>
        <v>68.946888028221139</v>
      </c>
      <c r="Q2369" s="7">
        <f t="shared" si="1171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8</v>
      </c>
      <c r="E2370" s="7">
        <f t="shared" ref="E2370:Q2370" si="1172">E1164/$Q1164*100</f>
        <v>7.2966786565142243</v>
      </c>
      <c r="F2370" s="7">
        <f t="shared" si="1172"/>
        <v>10.400803475498668</v>
      </c>
      <c r="G2370" s="7">
        <f t="shared" si="1172"/>
        <v>2.5225393562853271</v>
      </c>
      <c r="H2370" s="7">
        <f t="shared" si="1172"/>
        <v>0.62596346989302565</v>
      </c>
      <c r="I2370" s="7">
        <f t="shared" si="1172"/>
        <v>2.5061895641612555</v>
      </c>
      <c r="J2370" s="7">
        <f t="shared" si="1172"/>
        <v>1.8802260942682301</v>
      </c>
      <c r="K2370" s="7">
        <f t="shared" si="1172"/>
        <v>0.62129210071471952</v>
      </c>
      <c r="L2370" s="7">
        <f t="shared" si="1172"/>
        <v>0.84785350586256825</v>
      </c>
      <c r="M2370" s="7">
        <f t="shared" si="1172"/>
        <v>15.394497127107956</v>
      </c>
      <c r="N2370" s="7">
        <f t="shared" si="1172"/>
        <v>0.52552903255944317</v>
      </c>
      <c r="O2370" s="7">
        <f t="shared" si="1172"/>
        <v>10.354089783715608</v>
      </c>
      <c r="P2370" s="7">
        <f t="shared" si="1172"/>
        <v>63.14756855234269</v>
      </c>
      <c r="Q2370" s="7">
        <f t="shared" si="1172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73">E1165/$Q1165*100</f>
        <v>5.7157254436166003</v>
      </c>
      <c r="F2371" s="7">
        <f t="shared" si="1173"/>
        <v>10.018116594080313</v>
      </c>
      <c r="G2371" s="7">
        <f t="shared" si="1173"/>
        <v>2.5207261034925437</v>
      </c>
      <c r="H2371" s="7">
        <f t="shared" si="1173"/>
        <v>0.52190188244610014</v>
      </c>
      <c r="I2371" s="7">
        <f t="shared" si="1173"/>
        <v>2.8590624962507047</v>
      </c>
      <c r="J2371" s="7">
        <f t="shared" si="1173"/>
        <v>2.5135274568381143</v>
      </c>
      <c r="K2371" s="7">
        <f t="shared" si="1173"/>
        <v>0.65627661999544085</v>
      </c>
      <c r="L2371" s="7">
        <f t="shared" si="1173"/>
        <v>0.89143241070678714</v>
      </c>
      <c r="M2371" s="7">
        <f t="shared" si="1173"/>
        <v>12.811191495998752</v>
      </c>
      <c r="N2371" s="7">
        <f t="shared" si="1173"/>
        <v>0.62268293560810561</v>
      </c>
      <c r="O2371" s="7">
        <f t="shared" si="1173"/>
        <v>8.8975272648742045</v>
      </c>
      <c r="P2371" s="7">
        <f t="shared" si="1173"/>
        <v>65.971997264514272</v>
      </c>
      <c r="Q2371" s="7">
        <f t="shared" si="1173"/>
        <v>100</v>
      </c>
      <c r="R2371"/>
    </row>
    <row r="2372" spans="1:18" ht="14.25" x14ac:dyDescent="0.45">
      <c r="A2372" s="6">
        <v>1156</v>
      </c>
      <c r="B2372" s="4" t="s">
        <v>88</v>
      </c>
      <c r="C2372" s="4" t="s">
        <v>6</v>
      </c>
      <c r="D2372" s="4" t="s">
        <v>7</v>
      </c>
      <c r="E2372" s="7">
        <f t="shared" ref="E2372:Q2372" si="1174">E1166/$Q1166*100</f>
        <v>0.13580158673432921</v>
      </c>
      <c r="F2372" s="7">
        <f t="shared" si="1174"/>
        <v>8.4768779929954974</v>
      </c>
      <c r="G2372" s="7">
        <f t="shared" si="1174"/>
        <v>0.14294903866771497</v>
      </c>
      <c r="H2372" s="7">
        <f t="shared" si="1174"/>
        <v>0</v>
      </c>
      <c r="I2372" s="7">
        <f t="shared" si="1174"/>
        <v>0.25016081766850118</v>
      </c>
      <c r="J2372" s="7">
        <f t="shared" si="1174"/>
        <v>0.26445572153527264</v>
      </c>
      <c r="K2372" s="7">
        <f t="shared" si="1174"/>
        <v>9.2916875134014726E-2</v>
      </c>
      <c r="L2372" s="7">
        <f t="shared" si="1174"/>
        <v>0.11435923093417197</v>
      </c>
      <c r="M2372" s="7">
        <f t="shared" si="1174"/>
        <v>2.9661925523550856</v>
      </c>
      <c r="N2372" s="7">
        <f t="shared" si="1174"/>
        <v>7.1474519333857484E-2</v>
      </c>
      <c r="O2372" s="7">
        <f t="shared" si="1174"/>
        <v>5.2962618826388388</v>
      </c>
      <c r="P2372" s="7">
        <f t="shared" si="1174"/>
        <v>84.482881852619542</v>
      </c>
      <c r="Q2372" s="7">
        <f t="shared" si="1174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8</v>
      </c>
      <c r="E2373" s="7">
        <f t="shared" ref="E2373:Q2373" si="1175">E1167/$Q1167*100</f>
        <v>0.16987105242838391</v>
      </c>
      <c r="F2373" s="7">
        <f t="shared" si="1175"/>
        <v>6.4859856381746583</v>
      </c>
      <c r="G2373" s="7">
        <f t="shared" si="1175"/>
        <v>9.2656937688209401E-2</v>
      </c>
      <c r="H2373" s="7">
        <f t="shared" si="1175"/>
        <v>3.0885645896069798E-2</v>
      </c>
      <c r="I2373" s="7">
        <f t="shared" si="1175"/>
        <v>0.13126399505829664</v>
      </c>
      <c r="J2373" s="7">
        <f t="shared" si="1175"/>
        <v>0.22392093274650604</v>
      </c>
      <c r="K2373" s="7">
        <f t="shared" si="1175"/>
        <v>7.7214114740174505E-2</v>
      </c>
      <c r="L2373" s="7">
        <f t="shared" si="1175"/>
        <v>0.10037834916222686</v>
      </c>
      <c r="M2373" s="7">
        <f t="shared" si="1175"/>
        <v>3.3433711682495559</v>
      </c>
      <c r="N2373" s="7">
        <f t="shared" si="1175"/>
        <v>0</v>
      </c>
      <c r="O2373" s="7">
        <f t="shared" si="1175"/>
        <v>4.0769052582812142</v>
      </c>
      <c r="P2373" s="7">
        <f t="shared" si="1175"/>
        <v>87.267392479345233</v>
      </c>
      <c r="Q2373" s="7">
        <f t="shared" si="1175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76">E1168/$Q1168*100</f>
        <v>0.15219005196733482</v>
      </c>
      <c r="F2374" s="7">
        <f t="shared" si="1176"/>
        <v>7.5204157386785448</v>
      </c>
      <c r="G2374" s="7">
        <f t="shared" si="1176"/>
        <v>0.11878247958426133</v>
      </c>
      <c r="H2374" s="7">
        <f t="shared" si="1176"/>
        <v>2.9695619896065333E-2</v>
      </c>
      <c r="I2374" s="7">
        <f t="shared" si="1176"/>
        <v>0.17446176688938381</v>
      </c>
      <c r="J2374" s="7">
        <f t="shared" si="1176"/>
        <v>0.24870081662954716</v>
      </c>
      <c r="K2374" s="7">
        <f t="shared" si="1176"/>
        <v>8.5374907201187816E-2</v>
      </c>
      <c r="L2374" s="7">
        <f t="shared" si="1176"/>
        <v>0.11135857461024498</v>
      </c>
      <c r="M2374" s="7">
        <f t="shared" si="1176"/>
        <v>3.1588715664439491</v>
      </c>
      <c r="N2374" s="7">
        <f t="shared" si="1176"/>
        <v>4.8255382331106163E-2</v>
      </c>
      <c r="O2374" s="7">
        <f t="shared" si="1176"/>
        <v>4.6956198960653301</v>
      </c>
      <c r="P2374" s="7">
        <f t="shared" si="1176"/>
        <v>85.805493689680773</v>
      </c>
      <c r="Q2374" s="7">
        <f t="shared" si="1176"/>
        <v>100</v>
      </c>
      <c r="R2374"/>
    </row>
    <row r="2375" spans="1:18" ht="14.25" x14ac:dyDescent="0.45">
      <c r="A2375" s="6">
        <v>1159</v>
      </c>
      <c r="B2375" s="4"/>
      <c r="C2375" s="4" t="s">
        <v>9</v>
      </c>
      <c r="D2375" s="4" t="s">
        <v>7</v>
      </c>
      <c r="E2375" s="7">
        <f t="shared" ref="E2375:Q2375" si="1177">E1169/$Q1169*100</f>
        <v>0.56667052156817388</v>
      </c>
      <c r="F2375" s="7">
        <f t="shared" si="1177"/>
        <v>10.049728229443737</v>
      </c>
      <c r="G2375" s="7">
        <f t="shared" si="1177"/>
        <v>0.25442349947958831</v>
      </c>
      <c r="H2375" s="7">
        <f t="shared" si="1177"/>
        <v>4.6258818087197874E-2</v>
      </c>
      <c r="I2375" s="7">
        <f t="shared" si="1177"/>
        <v>0.69388227130796809</v>
      </c>
      <c r="J2375" s="7">
        <f t="shared" si="1177"/>
        <v>0.38163524921938247</v>
      </c>
      <c r="K2375" s="7">
        <f t="shared" si="1177"/>
        <v>0.24285879495778884</v>
      </c>
      <c r="L2375" s="7">
        <f t="shared" si="1177"/>
        <v>0.25442349947958831</v>
      </c>
      <c r="M2375" s="7">
        <f t="shared" si="1177"/>
        <v>9.934081184225743</v>
      </c>
      <c r="N2375" s="7">
        <f t="shared" si="1177"/>
        <v>9.2517636174395748E-2</v>
      </c>
      <c r="O2375" s="7">
        <f t="shared" si="1177"/>
        <v>6.325893373424309</v>
      </c>
      <c r="P2375" s="7">
        <f t="shared" si="1177"/>
        <v>76.327049843876495</v>
      </c>
      <c r="Q2375" s="7">
        <f t="shared" si="1177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8</v>
      </c>
      <c r="E2376" s="7">
        <f t="shared" ref="E2376:Q2376" si="1178">E1170/$Q1170*100</f>
        <v>0.53112648221343872</v>
      </c>
      <c r="F2376" s="7">
        <f t="shared" si="1178"/>
        <v>10.350790513833992</v>
      </c>
      <c r="G2376" s="7">
        <f t="shared" si="1178"/>
        <v>0.1358695652173913</v>
      </c>
      <c r="H2376" s="7">
        <f t="shared" si="1178"/>
        <v>0</v>
      </c>
      <c r="I2376" s="7">
        <f t="shared" si="1178"/>
        <v>0.67934782608695654</v>
      </c>
      <c r="J2376" s="7">
        <f t="shared" si="1178"/>
        <v>0.28409090909090912</v>
      </c>
      <c r="K2376" s="7">
        <f t="shared" si="1178"/>
        <v>0.1358695652173913</v>
      </c>
      <c r="L2376" s="7">
        <f t="shared" si="1178"/>
        <v>7.4110671936758882E-2</v>
      </c>
      <c r="M2376" s="7">
        <f t="shared" si="1178"/>
        <v>19.281126482213441</v>
      </c>
      <c r="N2376" s="7">
        <f t="shared" si="1178"/>
        <v>4.9407114624505928E-2</v>
      </c>
      <c r="O2376" s="7">
        <f t="shared" si="1178"/>
        <v>7.3740118577075107</v>
      </c>
      <c r="P2376" s="7">
        <f t="shared" si="1178"/>
        <v>68.688241106719374</v>
      </c>
      <c r="Q2376" s="7">
        <f t="shared" si="1178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79">E1171/$Q1171*100</f>
        <v>0.53757018277386215</v>
      </c>
      <c r="F2377" s="7">
        <f t="shared" si="1179"/>
        <v>10.183968462549277</v>
      </c>
      <c r="G2377" s="7">
        <f t="shared" si="1179"/>
        <v>0.22697407717118626</v>
      </c>
      <c r="H2377" s="7">
        <f t="shared" si="1179"/>
        <v>4.1811014215744832E-2</v>
      </c>
      <c r="I2377" s="7">
        <f t="shared" si="1179"/>
        <v>0.67494922948273806</v>
      </c>
      <c r="J2377" s="7">
        <f t="shared" si="1179"/>
        <v>0.32254210966431729</v>
      </c>
      <c r="K2377" s="7">
        <f t="shared" si="1179"/>
        <v>0.21502807310954486</v>
      </c>
      <c r="L2377" s="7">
        <f t="shared" si="1179"/>
        <v>0.13737904670887588</v>
      </c>
      <c r="M2377" s="7">
        <f t="shared" si="1179"/>
        <v>14.436745908493609</v>
      </c>
      <c r="N2377" s="7">
        <f t="shared" si="1179"/>
        <v>8.9595030462310363E-2</v>
      </c>
      <c r="O2377" s="7">
        <f t="shared" si="1179"/>
        <v>6.8331143232588696</v>
      </c>
      <c r="P2377" s="7">
        <f t="shared" si="1179"/>
        <v>72.6317046947796</v>
      </c>
      <c r="Q2377" s="7">
        <f t="shared" si="1179"/>
        <v>100</v>
      </c>
      <c r="R2377"/>
    </row>
    <row r="2378" spans="1:18" ht="14.25" x14ac:dyDescent="0.45">
      <c r="A2378" s="6">
        <v>1162</v>
      </c>
      <c r="B2378" s="4"/>
      <c r="C2378" s="4" t="s">
        <v>10</v>
      </c>
      <c r="D2378" s="4" t="s">
        <v>7</v>
      </c>
      <c r="E2378" s="7">
        <f t="shared" ref="E2378:Q2378" si="1180">E1172/$Q1172*100</f>
        <v>6.2584849307629655</v>
      </c>
      <c r="F2378" s="7">
        <f t="shared" si="1180"/>
        <v>9.5791474341569369</v>
      </c>
      <c r="G2378" s="7">
        <f t="shared" si="1180"/>
        <v>1.9685039370078741</v>
      </c>
      <c r="H2378" s="7">
        <f t="shared" si="1180"/>
        <v>9.7746402389356501E-2</v>
      </c>
      <c r="I2378" s="7">
        <f t="shared" si="1180"/>
        <v>4.4257398859625301</v>
      </c>
      <c r="J2378" s="7">
        <f t="shared" si="1180"/>
        <v>3.114308987238664</v>
      </c>
      <c r="K2378" s="7">
        <f t="shared" si="1180"/>
        <v>0.61634537062177575</v>
      </c>
      <c r="L2378" s="7">
        <f t="shared" si="1180"/>
        <v>1.0697800705946239</v>
      </c>
      <c r="M2378" s="7">
        <f t="shared" si="1180"/>
        <v>10.648927504751562</v>
      </c>
      <c r="N2378" s="7">
        <f t="shared" si="1180"/>
        <v>0.58376323649199025</v>
      </c>
      <c r="O2378" s="7">
        <f t="shared" si="1180"/>
        <v>8.213412978550096</v>
      </c>
      <c r="P2378" s="7">
        <f t="shared" si="1180"/>
        <v>65.924518055932666</v>
      </c>
      <c r="Q2378" s="7">
        <f t="shared" si="1180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8</v>
      </c>
      <c r="E2379" s="7">
        <f t="shared" ref="E2379:Q2379" si="1181">E1173/$Q1173*100</f>
        <v>9.823949083816661</v>
      </c>
      <c r="F2379" s="7">
        <f t="shared" si="1181"/>
        <v>12.739311194374583</v>
      </c>
      <c r="G2379" s="7">
        <f t="shared" si="1181"/>
        <v>2.8794333521531592</v>
      </c>
      <c r="H2379" s="7">
        <f t="shared" si="1181"/>
        <v>7.1857516809526262E-2</v>
      </c>
      <c r="I2379" s="7">
        <f t="shared" si="1181"/>
        <v>3.3285428322126984</v>
      </c>
      <c r="J2379" s="7">
        <f t="shared" si="1181"/>
        <v>1.4756454344813426</v>
      </c>
      <c r="K2379" s="7">
        <f t="shared" si="1181"/>
        <v>0.60052353333675512</v>
      </c>
      <c r="L2379" s="7">
        <f t="shared" si="1181"/>
        <v>1.1651183082687471</v>
      </c>
      <c r="M2379" s="7">
        <f t="shared" si="1181"/>
        <v>17.096956320895139</v>
      </c>
      <c r="N2379" s="7">
        <f t="shared" si="1181"/>
        <v>0.52353333675511982</v>
      </c>
      <c r="O2379" s="7">
        <f t="shared" si="1181"/>
        <v>11.86675563311605</v>
      </c>
      <c r="P2379" s="7">
        <f t="shared" si="1181"/>
        <v>58.01467946414823</v>
      </c>
      <c r="Q2379" s="7">
        <f t="shared" si="1181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82">E1174/$Q1174*100</f>
        <v>8.088924071508675</v>
      </c>
      <c r="F2380" s="7">
        <f t="shared" si="1182"/>
        <v>11.207863315522133</v>
      </c>
      <c r="G2380" s="7">
        <f t="shared" si="1182"/>
        <v>2.4368362029157598</v>
      </c>
      <c r="H2380" s="7">
        <f t="shared" si="1182"/>
        <v>8.1799591002044994E-2</v>
      </c>
      <c r="I2380" s="7">
        <f t="shared" si="1182"/>
        <v>3.8577742595157991</v>
      </c>
      <c r="J2380" s="7">
        <f t="shared" si="1182"/>
        <v>2.2692789761857641</v>
      </c>
      <c r="K2380" s="7">
        <f t="shared" si="1182"/>
        <v>0.60558084306352666</v>
      </c>
      <c r="L2380" s="7">
        <f t="shared" si="1182"/>
        <v>1.1174879609472921</v>
      </c>
      <c r="M2380" s="7">
        <f t="shared" si="1182"/>
        <v>13.969259185962136</v>
      </c>
      <c r="N2380" s="7">
        <f t="shared" si="1182"/>
        <v>0.55412626162675638</v>
      </c>
      <c r="O2380" s="7">
        <f t="shared" si="1182"/>
        <v>10.087736658090902</v>
      </c>
      <c r="P2380" s="7">
        <f t="shared" si="1182"/>
        <v>61.857642324691597</v>
      </c>
      <c r="Q2380" s="7">
        <f t="shared" si="1182"/>
        <v>100</v>
      </c>
      <c r="R2380"/>
    </row>
    <row r="2381" spans="1:18" ht="14.25" x14ac:dyDescent="0.45">
      <c r="A2381" s="6">
        <v>1165</v>
      </c>
      <c r="B2381" s="4"/>
      <c r="C2381" s="4" t="s">
        <v>11</v>
      </c>
      <c r="D2381" s="4" t="s">
        <v>7</v>
      </c>
      <c r="E2381" s="7">
        <f t="shared" ref="E2381:Q2381" si="1183">E1175/$Q1175*100</f>
        <v>25.427490956922068</v>
      </c>
      <c r="F2381" s="7">
        <f t="shared" si="1183"/>
        <v>8.4593883590924044</v>
      </c>
      <c r="G2381" s="7">
        <f t="shared" si="1183"/>
        <v>13.104242025649457</v>
      </c>
      <c r="H2381" s="7">
        <f t="shared" si="1183"/>
        <v>2.80335415981585</v>
      </c>
      <c r="I2381" s="7">
        <f t="shared" si="1183"/>
        <v>16.417296941795463</v>
      </c>
      <c r="J2381" s="7">
        <f t="shared" si="1183"/>
        <v>21.933574482078264</v>
      </c>
      <c r="K2381" s="7">
        <f t="shared" si="1183"/>
        <v>3.5679052943110823</v>
      </c>
      <c r="L2381" s="7">
        <f t="shared" si="1183"/>
        <v>7.176915488326209</v>
      </c>
      <c r="M2381" s="7">
        <f t="shared" si="1183"/>
        <v>6.9385070700427489</v>
      </c>
      <c r="N2381" s="7">
        <f t="shared" si="1183"/>
        <v>4.8421571851364682</v>
      </c>
      <c r="O2381" s="7">
        <f t="shared" si="1183"/>
        <v>12.890496547188423</v>
      </c>
      <c r="P2381" s="7">
        <f t="shared" si="1183"/>
        <v>32.563301545544228</v>
      </c>
      <c r="Q2381" s="7">
        <f t="shared" si="1183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8</v>
      </c>
      <c r="E2382" s="7">
        <f t="shared" ref="E2382:Q2382" si="1184">E1176/$Q1176*100</f>
        <v>39.163442587050149</v>
      </c>
      <c r="F2382" s="7">
        <f t="shared" si="1184"/>
        <v>12.28556828965618</v>
      </c>
      <c r="G2382" s="7">
        <f t="shared" si="1184"/>
        <v>10.387619534272574</v>
      </c>
      <c r="H2382" s="7">
        <f t="shared" si="1184"/>
        <v>3.4163077596904885</v>
      </c>
      <c r="I2382" s="7">
        <f t="shared" si="1184"/>
        <v>11.789181692094314</v>
      </c>
      <c r="J2382" s="7">
        <f t="shared" si="1184"/>
        <v>11.91327834148478</v>
      </c>
      <c r="K2382" s="7">
        <f t="shared" si="1184"/>
        <v>2.5768304255785095</v>
      </c>
      <c r="L2382" s="7">
        <f t="shared" si="1184"/>
        <v>6.3581283305350764</v>
      </c>
      <c r="M2382" s="7">
        <f t="shared" si="1184"/>
        <v>9.8328345134681356</v>
      </c>
      <c r="N2382" s="7">
        <f t="shared" si="1184"/>
        <v>3.2046134754361635</v>
      </c>
      <c r="O2382" s="7">
        <f t="shared" si="1184"/>
        <v>16.132564420760641</v>
      </c>
      <c r="P2382" s="7">
        <f t="shared" si="1184"/>
        <v>30.717570625593112</v>
      </c>
      <c r="Q2382" s="7">
        <f t="shared" si="1184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85">E1177/$Q1177*100</f>
        <v>32.716025517108058</v>
      </c>
      <c r="F2383" s="7">
        <f t="shared" si="1185"/>
        <v>10.492944132998259</v>
      </c>
      <c r="G2383" s="7">
        <f t="shared" si="1185"/>
        <v>11.660545138217669</v>
      </c>
      <c r="H2383" s="7">
        <f t="shared" si="1185"/>
        <v>3.1239126232360332</v>
      </c>
      <c r="I2383" s="7">
        <f t="shared" si="1185"/>
        <v>13.949352406727236</v>
      </c>
      <c r="J2383" s="7">
        <f t="shared" si="1185"/>
        <v>16.655712352600037</v>
      </c>
      <c r="K2383" s="7">
        <f t="shared" si="1185"/>
        <v>3.0349893678716411</v>
      </c>
      <c r="L2383" s="7">
        <f t="shared" si="1185"/>
        <v>6.7156388942586505</v>
      </c>
      <c r="M2383" s="7">
        <f t="shared" si="1185"/>
        <v>8.474772859075971</v>
      </c>
      <c r="N2383" s="7">
        <f t="shared" si="1185"/>
        <v>3.9860815774212259</v>
      </c>
      <c r="O2383" s="7">
        <f t="shared" si="1185"/>
        <v>14.610477479219023</v>
      </c>
      <c r="P2383" s="7">
        <f t="shared" si="1185"/>
        <v>31.602551710806111</v>
      </c>
      <c r="Q2383" s="7">
        <f t="shared" si="1185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7</v>
      </c>
      <c r="E2384" s="7">
        <f t="shared" ref="E2384:Q2384" si="1186">E1178/$Q1178*100</f>
        <v>7.6309874492174954</v>
      </c>
      <c r="F2384" s="7">
        <f t="shared" si="1186"/>
        <v>9.2434628432618062</v>
      </c>
      <c r="G2384" s="7">
        <f t="shared" si="1186"/>
        <v>3.2961510002931771</v>
      </c>
      <c r="H2384" s="7">
        <f t="shared" si="1186"/>
        <v>0.53469963283027822</v>
      </c>
      <c r="I2384" s="7">
        <f t="shared" si="1186"/>
        <v>5.1850507476022285</v>
      </c>
      <c r="J2384" s="7">
        <f t="shared" si="1186"/>
        <v>5.4265730360608133</v>
      </c>
      <c r="K2384" s="7">
        <f t="shared" si="1186"/>
        <v>0.97446564938781766</v>
      </c>
      <c r="L2384" s="7">
        <f t="shared" si="1186"/>
        <v>1.8149073699200042</v>
      </c>
      <c r="M2384" s="7">
        <f t="shared" si="1186"/>
        <v>8.4365271049435275</v>
      </c>
      <c r="N2384" s="7">
        <f t="shared" si="1186"/>
        <v>1.1503720560108337</v>
      </c>
      <c r="O2384" s="7">
        <f t="shared" si="1186"/>
        <v>8.2117578075918978</v>
      </c>
      <c r="P2384" s="7">
        <f t="shared" si="1186"/>
        <v>65.139817671613457</v>
      </c>
      <c r="Q2384" s="7">
        <f t="shared" si="1186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8</v>
      </c>
      <c r="E2385" s="7">
        <f t="shared" ref="E2385:Q2385" si="1187">E1179/$Q1179*100</f>
        <v>12.555621879748211</v>
      </c>
      <c r="F2385" s="7">
        <f t="shared" si="1187"/>
        <v>11.291241588886477</v>
      </c>
      <c r="G2385" s="7">
        <f t="shared" si="1187"/>
        <v>3.4797590622965049</v>
      </c>
      <c r="H2385" s="7">
        <f t="shared" si="1187"/>
        <v>0.67560234425873666</v>
      </c>
      <c r="I2385" s="7">
        <f t="shared" si="1187"/>
        <v>4.0454742782721942</v>
      </c>
      <c r="J2385" s="7">
        <f t="shared" si="1187"/>
        <v>3.0605600173648795</v>
      </c>
      <c r="K2385" s="7">
        <f t="shared" si="1187"/>
        <v>0.81804862166268721</v>
      </c>
      <c r="L2385" s="7">
        <f t="shared" si="1187"/>
        <v>1.8165291947037119</v>
      </c>
      <c r="M2385" s="7">
        <f t="shared" si="1187"/>
        <v>13.573095289776427</v>
      </c>
      <c r="N2385" s="7">
        <f t="shared" si="1187"/>
        <v>0.88181028869112232</v>
      </c>
      <c r="O2385" s="7">
        <f t="shared" si="1187"/>
        <v>10.786574777512481</v>
      </c>
      <c r="P2385" s="7">
        <f t="shared" si="1187"/>
        <v>59.246798350336448</v>
      </c>
      <c r="Q2385" s="7">
        <f t="shared" si="1187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88">E1180/$Q1180*100</f>
        <v>10.127287739094537</v>
      </c>
      <c r="F2386" s="7">
        <f t="shared" si="1188"/>
        <v>10.282097151506811</v>
      </c>
      <c r="G2386" s="7">
        <f t="shared" si="1188"/>
        <v>3.3899821109123436</v>
      </c>
      <c r="H2386" s="7">
        <f t="shared" si="1188"/>
        <v>0.60272464565845596</v>
      </c>
      <c r="I2386" s="7">
        <f t="shared" si="1188"/>
        <v>4.6091922388881246</v>
      </c>
      <c r="J2386" s="7">
        <f t="shared" si="1188"/>
        <v>4.2259529379386267</v>
      </c>
      <c r="K2386" s="7">
        <f t="shared" si="1188"/>
        <v>0.89514242465941929</v>
      </c>
      <c r="L2386" s="7">
        <f t="shared" si="1188"/>
        <v>1.8178065226365763</v>
      </c>
      <c r="M2386" s="7">
        <f t="shared" si="1188"/>
        <v>11.04100729324343</v>
      </c>
      <c r="N2386" s="7">
        <f t="shared" si="1188"/>
        <v>1.0189899545892391</v>
      </c>
      <c r="O2386" s="7">
        <f t="shared" si="1188"/>
        <v>9.5211228842713638</v>
      </c>
      <c r="P2386" s="7">
        <f t="shared" si="1188"/>
        <v>62.153570937112981</v>
      </c>
      <c r="Q2386" s="7">
        <f t="shared" si="1188"/>
        <v>100</v>
      </c>
      <c r="R2386"/>
    </row>
    <row r="2387" spans="1:18" ht="14.25" x14ac:dyDescent="0.45">
      <c r="A2387" s="6">
        <v>1171</v>
      </c>
      <c r="B2387" s="4" t="s">
        <v>89</v>
      </c>
      <c r="C2387" s="4" t="s">
        <v>6</v>
      </c>
      <c r="D2387" s="4" t="s">
        <v>7</v>
      </c>
      <c r="E2387" s="7">
        <f t="shared" ref="E2387:Q2387" si="1189">E1181/$Q1181*100</f>
        <v>0</v>
      </c>
      <c r="F2387" s="7">
        <f t="shared" si="1189"/>
        <v>14.940239043824702</v>
      </c>
      <c r="G2387" s="7">
        <f t="shared" si="1189"/>
        <v>0</v>
      </c>
      <c r="H2387" s="7">
        <f t="shared" si="1189"/>
        <v>0</v>
      </c>
      <c r="I2387" s="7">
        <f t="shared" si="1189"/>
        <v>0</v>
      </c>
      <c r="J2387" s="7">
        <f t="shared" si="1189"/>
        <v>0</v>
      </c>
      <c r="K2387" s="7">
        <f t="shared" si="1189"/>
        <v>0</v>
      </c>
      <c r="L2387" s="7">
        <f t="shared" si="1189"/>
        <v>0</v>
      </c>
      <c r="M2387" s="7">
        <f t="shared" si="1189"/>
        <v>5.3784860557768921</v>
      </c>
      <c r="N2387" s="7">
        <f t="shared" si="1189"/>
        <v>0</v>
      </c>
      <c r="O2387" s="7">
        <f t="shared" si="1189"/>
        <v>5.3784860557768921</v>
      </c>
      <c r="P2387" s="7">
        <f t="shared" si="1189"/>
        <v>78.08764940239044</v>
      </c>
      <c r="Q2387" s="7">
        <f t="shared" si="1189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8</v>
      </c>
      <c r="E2388" s="7">
        <f t="shared" ref="E2388:Q2388" si="1190">E1182/$Q1182*100</f>
        <v>0</v>
      </c>
      <c r="F2388" s="7">
        <f t="shared" si="1190"/>
        <v>9.24170616113744</v>
      </c>
      <c r="G2388" s="7">
        <f t="shared" si="1190"/>
        <v>0</v>
      </c>
      <c r="H2388" s="7">
        <f t="shared" si="1190"/>
        <v>0</v>
      </c>
      <c r="I2388" s="7">
        <f t="shared" si="1190"/>
        <v>0</v>
      </c>
      <c r="J2388" s="7">
        <f t="shared" si="1190"/>
        <v>0</v>
      </c>
      <c r="K2388" s="7">
        <f t="shared" si="1190"/>
        <v>0</v>
      </c>
      <c r="L2388" s="7">
        <f t="shared" si="1190"/>
        <v>0</v>
      </c>
      <c r="M2388" s="7">
        <f t="shared" si="1190"/>
        <v>4.9763033175355451</v>
      </c>
      <c r="N2388" s="7">
        <f t="shared" si="1190"/>
        <v>0</v>
      </c>
      <c r="O2388" s="7">
        <f t="shared" si="1190"/>
        <v>3.5545023696682465</v>
      </c>
      <c r="P2388" s="7">
        <f t="shared" si="1190"/>
        <v>84.123222748815166</v>
      </c>
      <c r="Q2388" s="7">
        <f t="shared" si="1190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91">E1183/$Q1183*100</f>
        <v>0</v>
      </c>
      <c r="F2389" s="7">
        <f t="shared" si="1191"/>
        <v>12.216216216216216</v>
      </c>
      <c r="G2389" s="7">
        <f t="shared" si="1191"/>
        <v>0</v>
      </c>
      <c r="H2389" s="7">
        <f t="shared" si="1191"/>
        <v>0</v>
      </c>
      <c r="I2389" s="7">
        <f t="shared" si="1191"/>
        <v>0</v>
      </c>
      <c r="J2389" s="7">
        <f t="shared" si="1191"/>
        <v>0</v>
      </c>
      <c r="K2389" s="7">
        <f t="shared" si="1191"/>
        <v>0</v>
      </c>
      <c r="L2389" s="7">
        <f t="shared" si="1191"/>
        <v>0</v>
      </c>
      <c r="M2389" s="7">
        <f t="shared" si="1191"/>
        <v>4.756756756756757</v>
      </c>
      <c r="N2389" s="7">
        <f t="shared" si="1191"/>
        <v>0</v>
      </c>
      <c r="O2389" s="7">
        <f t="shared" si="1191"/>
        <v>5.2972972972972974</v>
      </c>
      <c r="P2389" s="7">
        <f t="shared" si="1191"/>
        <v>80.108108108108112</v>
      </c>
      <c r="Q2389" s="7">
        <f t="shared" si="1191"/>
        <v>100</v>
      </c>
      <c r="R2389"/>
    </row>
    <row r="2390" spans="1:18" ht="14.25" x14ac:dyDescent="0.45">
      <c r="A2390" s="6">
        <v>1174</v>
      </c>
      <c r="B2390" s="4"/>
      <c r="C2390" s="4" t="s">
        <v>9</v>
      </c>
      <c r="D2390" s="4" t="s">
        <v>7</v>
      </c>
      <c r="E2390" s="7">
        <f t="shared" ref="E2390:Q2390" si="1192">E1184/$Q1184*100</f>
        <v>1.7543859649122806</v>
      </c>
      <c r="F2390" s="7">
        <f t="shared" si="1192"/>
        <v>13.684210526315791</v>
      </c>
      <c r="G2390" s="7">
        <f t="shared" si="1192"/>
        <v>0</v>
      </c>
      <c r="H2390" s="7">
        <f t="shared" si="1192"/>
        <v>0</v>
      </c>
      <c r="I2390" s="7">
        <f t="shared" si="1192"/>
        <v>0</v>
      </c>
      <c r="J2390" s="7">
        <f t="shared" si="1192"/>
        <v>0</v>
      </c>
      <c r="K2390" s="7">
        <f t="shared" si="1192"/>
        <v>0</v>
      </c>
      <c r="L2390" s="7">
        <f t="shared" si="1192"/>
        <v>0</v>
      </c>
      <c r="M2390" s="7">
        <f t="shared" si="1192"/>
        <v>12.982456140350877</v>
      </c>
      <c r="N2390" s="7">
        <f t="shared" si="1192"/>
        <v>1.0526315789473684</v>
      </c>
      <c r="O2390" s="7">
        <f t="shared" si="1192"/>
        <v>7.0175438596491224</v>
      </c>
      <c r="P2390" s="7">
        <f t="shared" si="1192"/>
        <v>75.438596491228068</v>
      </c>
      <c r="Q2390" s="7">
        <f t="shared" si="1192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8</v>
      </c>
      <c r="E2391" s="7">
        <f t="shared" ref="E2391:Q2391" si="1193">E1185/$Q1185*100</f>
        <v>2.5423728813559325</v>
      </c>
      <c r="F2391" s="7">
        <f t="shared" si="1193"/>
        <v>18.64406779661017</v>
      </c>
      <c r="G2391" s="7">
        <f t="shared" si="1193"/>
        <v>0</v>
      </c>
      <c r="H2391" s="7">
        <f t="shared" si="1193"/>
        <v>0</v>
      </c>
      <c r="I2391" s="7">
        <f t="shared" si="1193"/>
        <v>1.2711864406779663</v>
      </c>
      <c r="J2391" s="7">
        <f t="shared" si="1193"/>
        <v>0</v>
      </c>
      <c r="K2391" s="7">
        <f t="shared" si="1193"/>
        <v>0</v>
      </c>
      <c r="L2391" s="7">
        <f t="shared" si="1193"/>
        <v>0</v>
      </c>
      <c r="M2391" s="7">
        <f t="shared" si="1193"/>
        <v>22.457627118644069</v>
      </c>
      <c r="N2391" s="7">
        <f t="shared" si="1193"/>
        <v>0</v>
      </c>
      <c r="O2391" s="7">
        <f t="shared" si="1193"/>
        <v>10.16949152542373</v>
      </c>
      <c r="P2391" s="7">
        <f t="shared" si="1193"/>
        <v>58.050847457627121</v>
      </c>
      <c r="Q2391" s="7">
        <f t="shared" si="1193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94">E1186/$Q1186*100</f>
        <v>1.7208413001912046</v>
      </c>
      <c r="F2392" s="7">
        <f t="shared" si="1194"/>
        <v>15.487571701720842</v>
      </c>
      <c r="G2392" s="7">
        <f t="shared" si="1194"/>
        <v>0.57361376673040154</v>
      </c>
      <c r="H2392" s="7">
        <f t="shared" si="1194"/>
        <v>0</v>
      </c>
      <c r="I2392" s="7">
        <f t="shared" si="1194"/>
        <v>0.95602294455066927</v>
      </c>
      <c r="J2392" s="7">
        <f t="shared" si="1194"/>
        <v>0</v>
      </c>
      <c r="K2392" s="7">
        <f t="shared" si="1194"/>
        <v>0.57361376673040154</v>
      </c>
      <c r="L2392" s="7">
        <f t="shared" si="1194"/>
        <v>0</v>
      </c>
      <c r="M2392" s="7">
        <f t="shared" si="1194"/>
        <v>16.061185468451242</v>
      </c>
      <c r="N2392" s="7">
        <f t="shared" si="1194"/>
        <v>0.57361376673040154</v>
      </c>
      <c r="O2392" s="7">
        <f t="shared" si="1194"/>
        <v>8.0305927342256211</v>
      </c>
      <c r="P2392" s="7">
        <f t="shared" si="1194"/>
        <v>66.730401529636708</v>
      </c>
      <c r="Q2392" s="7">
        <f t="shared" si="1194"/>
        <v>100</v>
      </c>
      <c r="R2392"/>
    </row>
    <row r="2393" spans="1:18" ht="14.25" x14ac:dyDescent="0.45">
      <c r="A2393" s="6">
        <v>1177</v>
      </c>
      <c r="B2393" s="4"/>
      <c r="C2393" s="4" t="s">
        <v>10</v>
      </c>
      <c r="D2393" s="4" t="s">
        <v>7</v>
      </c>
      <c r="E2393" s="7">
        <f t="shared" ref="E2393:Q2393" si="1195">E1187/$Q1187*100</f>
        <v>12.143379663496708</v>
      </c>
      <c r="F2393" s="7">
        <f t="shared" si="1195"/>
        <v>13.606437454279444</v>
      </c>
      <c r="G2393" s="7">
        <f t="shared" si="1195"/>
        <v>1.9019751280175567</v>
      </c>
      <c r="H2393" s="7">
        <f t="shared" si="1195"/>
        <v>0.21945866861741037</v>
      </c>
      <c r="I2393" s="7">
        <f t="shared" si="1195"/>
        <v>7.3152889539136794</v>
      </c>
      <c r="J2393" s="7">
        <f t="shared" si="1195"/>
        <v>5.998536942209217</v>
      </c>
      <c r="K2393" s="7">
        <f t="shared" si="1195"/>
        <v>0.21945866861741037</v>
      </c>
      <c r="L2393" s="7">
        <f t="shared" si="1195"/>
        <v>2.4871982443306511</v>
      </c>
      <c r="M2393" s="7">
        <f t="shared" si="1195"/>
        <v>15.28895391367959</v>
      </c>
      <c r="N2393" s="7">
        <f t="shared" si="1195"/>
        <v>1.1704462326261889</v>
      </c>
      <c r="O2393" s="7">
        <f t="shared" si="1195"/>
        <v>10.680321872713973</v>
      </c>
      <c r="P2393" s="7">
        <f t="shared" si="1195"/>
        <v>56.693489392831019</v>
      </c>
      <c r="Q2393" s="7">
        <f t="shared" si="1195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8</v>
      </c>
      <c r="E2394" s="7">
        <f t="shared" ref="E2394:Q2394" si="1196">E1188/$Q1188*100</f>
        <v>14.996395097332371</v>
      </c>
      <c r="F2394" s="7">
        <f t="shared" si="1196"/>
        <v>14.996395097332371</v>
      </c>
      <c r="G2394" s="7">
        <f t="shared" si="1196"/>
        <v>2.8118240807498198</v>
      </c>
      <c r="H2394" s="7">
        <f t="shared" si="1196"/>
        <v>0.21629416005767843</v>
      </c>
      <c r="I2394" s="7">
        <f t="shared" si="1196"/>
        <v>5.6236481614996396</v>
      </c>
      <c r="J2394" s="7">
        <f t="shared" si="1196"/>
        <v>3.028118240807498</v>
      </c>
      <c r="K2394" s="7">
        <f t="shared" si="1196"/>
        <v>0.72098053352559477</v>
      </c>
      <c r="L2394" s="7">
        <f t="shared" si="1196"/>
        <v>3.7490987743330928</v>
      </c>
      <c r="M2394" s="7">
        <f t="shared" si="1196"/>
        <v>20.331651045421772</v>
      </c>
      <c r="N2394" s="7">
        <f t="shared" si="1196"/>
        <v>0.9372746935832732</v>
      </c>
      <c r="O2394" s="7">
        <f t="shared" si="1196"/>
        <v>12.400865176640231</v>
      </c>
      <c r="P2394" s="7">
        <f t="shared" si="1196"/>
        <v>52.919971160778658</v>
      </c>
      <c r="Q2394" s="7">
        <f t="shared" si="1196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97">E1189/$Q1189*100</f>
        <v>13.679245283018867</v>
      </c>
      <c r="F2395" s="7">
        <f t="shared" si="1197"/>
        <v>14.150943396226415</v>
      </c>
      <c r="G2395" s="7">
        <f t="shared" si="1197"/>
        <v>2.3947750362844702</v>
      </c>
      <c r="H2395" s="7">
        <f t="shared" si="1197"/>
        <v>0.32656023222060959</v>
      </c>
      <c r="I2395" s="7">
        <f t="shared" si="1197"/>
        <v>6.4949201741654567</v>
      </c>
      <c r="J2395" s="7">
        <f t="shared" si="1197"/>
        <v>4.6081277213352685</v>
      </c>
      <c r="K2395" s="7">
        <f t="shared" si="1197"/>
        <v>0.61683599419448476</v>
      </c>
      <c r="L2395" s="7">
        <f t="shared" si="1197"/>
        <v>3.1567489114658924</v>
      </c>
      <c r="M2395" s="7">
        <f t="shared" si="1197"/>
        <v>17.779390420899855</v>
      </c>
      <c r="N2395" s="7">
        <f t="shared" si="1197"/>
        <v>1.1248185776487662</v>
      </c>
      <c r="O2395" s="7">
        <f t="shared" si="1197"/>
        <v>11.393323657474602</v>
      </c>
      <c r="P2395" s="7">
        <f t="shared" si="1197"/>
        <v>54.825834542815677</v>
      </c>
      <c r="Q2395" s="7">
        <f t="shared" si="1197"/>
        <v>100</v>
      </c>
      <c r="R2395"/>
    </row>
    <row r="2396" spans="1:18" ht="14.25" x14ac:dyDescent="0.45">
      <c r="A2396" s="6">
        <v>1180</v>
      </c>
      <c r="B2396" s="4"/>
      <c r="C2396" s="4" t="s">
        <v>11</v>
      </c>
      <c r="D2396" s="4" t="s">
        <v>7</v>
      </c>
      <c r="E2396" s="7">
        <f t="shared" ref="E2396:Q2396" si="1198">E1190/$Q1190*100</f>
        <v>30.816077953714981</v>
      </c>
      <c r="F2396" s="7">
        <f t="shared" si="1198"/>
        <v>9.9878197320341044</v>
      </c>
      <c r="G2396" s="7">
        <f t="shared" si="1198"/>
        <v>12.545676004872108</v>
      </c>
      <c r="H2396" s="7">
        <f t="shared" si="1198"/>
        <v>2.679658952496955</v>
      </c>
      <c r="I2396" s="7">
        <f t="shared" si="1198"/>
        <v>19.610231425091349</v>
      </c>
      <c r="J2396" s="7">
        <f t="shared" si="1198"/>
        <v>21.193666260657736</v>
      </c>
      <c r="K2396" s="7">
        <f t="shared" si="1198"/>
        <v>3.8976857490864796</v>
      </c>
      <c r="L2396" s="7">
        <f t="shared" si="1198"/>
        <v>6.9427527405602927</v>
      </c>
      <c r="M2396" s="7">
        <f t="shared" si="1198"/>
        <v>9.5006090133982948</v>
      </c>
      <c r="N2396" s="7">
        <f t="shared" si="1198"/>
        <v>5.8465286236297196</v>
      </c>
      <c r="O2396" s="7">
        <f t="shared" si="1198"/>
        <v>11.693057247259439</v>
      </c>
      <c r="P2396" s="7">
        <f t="shared" si="1198"/>
        <v>28.745432399512787</v>
      </c>
      <c r="Q2396" s="7">
        <f t="shared" si="1198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8</v>
      </c>
      <c r="E2397" s="7">
        <f t="shared" ref="E2397:Q2397" si="1199">E1191/$Q1191*100</f>
        <v>46.886016451233843</v>
      </c>
      <c r="F2397" s="7">
        <f t="shared" si="1199"/>
        <v>12.925969447708576</v>
      </c>
      <c r="G2397" s="7">
        <f t="shared" si="1199"/>
        <v>10.810810810810811</v>
      </c>
      <c r="H2397" s="7">
        <f t="shared" si="1199"/>
        <v>3.4077555816686247</v>
      </c>
      <c r="I2397" s="7">
        <f t="shared" si="1199"/>
        <v>13.866039952996475</v>
      </c>
      <c r="J2397" s="7">
        <f t="shared" si="1199"/>
        <v>14.336075205640423</v>
      </c>
      <c r="K2397" s="7">
        <f t="shared" si="1199"/>
        <v>2.9377203290246769</v>
      </c>
      <c r="L2397" s="7">
        <f t="shared" si="1199"/>
        <v>7.873090481786134</v>
      </c>
      <c r="M2397" s="7">
        <f t="shared" si="1199"/>
        <v>9.6357226792009403</v>
      </c>
      <c r="N2397" s="7">
        <f t="shared" si="1199"/>
        <v>2.5851938895417157</v>
      </c>
      <c r="O2397" s="7">
        <f t="shared" si="1199"/>
        <v>12.103407755581669</v>
      </c>
      <c r="P2397" s="7">
        <f t="shared" si="1199"/>
        <v>26.90951821386604</v>
      </c>
      <c r="Q2397" s="7">
        <f t="shared" si="1199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200">E1192/$Q1192*100</f>
        <v>39.034564958283667</v>
      </c>
      <c r="F2398" s="7">
        <f t="shared" si="1200"/>
        <v>11.799761620977355</v>
      </c>
      <c r="G2398" s="7">
        <f t="shared" si="1200"/>
        <v>11.561382598331345</v>
      </c>
      <c r="H2398" s="7">
        <f t="shared" si="1200"/>
        <v>3.2181168057210967</v>
      </c>
      <c r="I2398" s="7">
        <f t="shared" si="1200"/>
        <v>16.6865315852205</v>
      </c>
      <c r="J2398" s="7">
        <f t="shared" si="1200"/>
        <v>17.401668653158524</v>
      </c>
      <c r="K2398" s="7">
        <f t="shared" si="1200"/>
        <v>3.3373063170441002</v>
      </c>
      <c r="L2398" s="7">
        <f t="shared" si="1200"/>
        <v>7.7473182359952322</v>
      </c>
      <c r="M2398" s="7">
        <f t="shared" si="1200"/>
        <v>9.4159713945172818</v>
      </c>
      <c r="N2398" s="7">
        <f t="shared" si="1200"/>
        <v>4.231227651966627</v>
      </c>
      <c r="O2398" s="7">
        <f t="shared" si="1200"/>
        <v>11.561382598331345</v>
      </c>
      <c r="P2398" s="7">
        <f t="shared" si="1200"/>
        <v>27.115613825983313</v>
      </c>
      <c r="Q2398" s="7">
        <f t="shared" si="1200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7</v>
      </c>
      <c r="E2399" s="7">
        <f t="shared" ref="E2399:Q2399" si="1201">E1193/$Q1193*100</f>
        <v>14.266532393420611</v>
      </c>
      <c r="F2399" s="7">
        <f t="shared" si="1201"/>
        <v>12.789526686807653</v>
      </c>
      <c r="G2399" s="7">
        <f t="shared" si="1201"/>
        <v>4.397448808324941</v>
      </c>
      <c r="H2399" s="7">
        <f t="shared" si="1201"/>
        <v>0.90634441087613304</v>
      </c>
      <c r="I2399" s="7">
        <f t="shared" si="1201"/>
        <v>9.0298757972473975</v>
      </c>
      <c r="J2399" s="7">
        <f t="shared" si="1201"/>
        <v>8.5599194360523665</v>
      </c>
      <c r="K2399" s="7">
        <f t="shared" si="1201"/>
        <v>1.4098690835850958</v>
      </c>
      <c r="L2399" s="7">
        <f t="shared" si="1201"/>
        <v>3.2225579053373616</v>
      </c>
      <c r="M2399" s="7">
        <f t="shared" si="1201"/>
        <v>11.547499160792214</v>
      </c>
      <c r="N2399" s="7">
        <f t="shared" si="1201"/>
        <v>2.1483719368915741</v>
      </c>
      <c r="O2399" s="7">
        <f t="shared" si="1201"/>
        <v>9.634105404498154</v>
      </c>
      <c r="P2399" s="7">
        <f t="shared" si="1201"/>
        <v>53.87713997985901</v>
      </c>
      <c r="Q2399" s="7">
        <f t="shared" si="1201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8</v>
      </c>
      <c r="E2400" s="7">
        <f t="shared" ref="E2400:Q2400" si="1202">E1194/$Q1194*100</f>
        <v>21.152518978605936</v>
      </c>
      <c r="F2400" s="7">
        <f t="shared" si="1202"/>
        <v>13.595583160800553</v>
      </c>
      <c r="G2400" s="7">
        <f t="shared" si="1202"/>
        <v>4.6238785369220148</v>
      </c>
      <c r="H2400" s="7">
        <f t="shared" si="1202"/>
        <v>1.069703243616287</v>
      </c>
      <c r="I2400" s="7">
        <f t="shared" si="1202"/>
        <v>6.7287784679089029</v>
      </c>
      <c r="J2400" s="7">
        <f t="shared" si="1202"/>
        <v>5.6935817805383024</v>
      </c>
      <c r="K2400" s="7">
        <f t="shared" si="1202"/>
        <v>1.3457556935817805</v>
      </c>
      <c r="L2400" s="7">
        <f t="shared" si="1202"/>
        <v>4.0027605244996556</v>
      </c>
      <c r="M2400" s="7">
        <f t="shared" si="1202"/>
        <v>15.079365079365079</v>
      </c>
      <c r="N2400" s="7">
        <f t="shared" si="1202"/>
        <v>1.4492753623188406</v>
      </c>
      <c r="O2400" s="7">
        <f t="shared" si="1202"/>
        <v>10.697032436162871</v>
      </c>
      <c r="P2400" s="7">
        <f t="shared" si="1202"/>
        <v>50.138026224982745</v>
      </c>
      <c r="Q2400" s="7">
        <f t="shared" si="1202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203">E1195/$Q1195*100</f>
        <v>17.685106382978724</v>
      </c>
      <c r="F2401" s="7">
        <f t="shared" si="1203"/>
        <v>13.259574468085106</v>
      </c>
      <c r="G2401" s="7">
        <f t="shared" si="1203"/>
        <v>4.6127659574468085</v>
      </c>
      <c r="H2401" s="7">
        <f t="shared" si="1203"/>
        <v>1.0212765957446808</v>
      </c>
      <c r="I2401" s="7">
        <f t="shared" si="1203"/>
        <v>7.9319148936170221</v>
      </c>
      <c r="J2401" s="7">
        <f t="shared" si="1203"/>
        <v>7.1489361702127665</v>
      </c>
      <c r="K2401" s="7">
        <f t="shared" si="1203"/>
        <v>1.327659574468085</v>
      </c>
      <c r="L2401" s="7">
        <f t="shared" si="1203"/>
        <v>3.6936170212765953</v>
      </c>
      <c r="M2401" s="7">
        <f t="shared" si="1203"/>
        <v>13.276595744680849</v>
      </c>
      <c r="N2401" s="7">
        <f t="shared" si="1203"/>
        <v>1.753191489361702</v>
      </c>
      <c r="O2401" s="7">
        <f t="shared" si="1203"/>
        <v>10.246808510638298</v>
      </c>
      <c r="P2401" s="7">
        <f t="shared" si="1203"/>
        <v>52.017021276595742</v>
      </c>
      <c r="Q2401" s="7">
        <f t="shared" si="1203"/>
        <v>100</v>
      </c>
      <c r="R2401"/>
    </row>
    <row r="2402" spans="1:18" ht="14.25" x14ac:dyDescent="0.45">
      <c r="A2402" s="6">
        <v>1186</v>
      </c>
      <c r="B2402" s="4" t="s">
        <v>4</v>
      </c>
      <c r="C2402" s="4" t="s">
        <v>6</v>
      </c>
      <c r="D2402" s="4" t="s">
        <v>7</v>
      </c>
      <c r="E2402" s="7">
        <f t="shared" ref="E2402:Q2402" si="1204">E1196/$Q1196*100</f>
        <v>7.4020447697332195E-2</v>
      </c>
      <c r="F2402" s="7">
        <f t="shared" si="1204"/>
        <v>8.153623120377107</v>
      </c>
      <c r="G2402" s="7">
        <f t="shared" si="1204"/>
        <v>0.11157228457792999</v>
      </c>
      <c r="H2402" s="7">
        <f t="shared" si="1204"/>
        <v>9.5684968974600153E-3</v>
      </c>
      <c r="I2402" s="7">
        <f t="shared" si="1204"/>
        <v>0.16880272828537951</v>
      </c>
      <c r="J2402" s="7">
        <f t="shared" si="1204"/>
        <v>0.21610359974074791</v>
      </c>
      <c r="K2402" s="7">
        <f t="shared" si="1204"/>
        <v>0.14136100133417345</v>
      </c>
      <c r="L2402" s="7">
        <f t="shared" si="1204"/>
        <v>0.11066959619137715</v>
      </c>
      <c r="M2402" s="7">
        <f t="shared" si="1204"/>
        <v>2.1920884779048961</v>
      </c>
      <c r="N2402" s="7">
        <f t="shared" si="1204"/>
        <v>4.5676032359573279E-2</v>
      </c>
      <c r="O2402" s="7">
        <f t="shared" si="1204"/>
        <v>4.9263316007734232</v>
      </c>
      <c r="P2402" s="7">
        <f t="shared" si="1204"/>
        <v>85.758826938387912</v>
      </c>
      <c r="Q2402" s="7">
        <f t="shared" si="1204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8</v>
      </c>
      <c r="E2403" s="7">
        <f t="shared" ref="E2403:Q2403" si="1205">E1197/$Q1197*100</f>
        <v>8.5221423178701877E-2</v>
      </c>
      <c r="F2403" s="7">
        <f t="shared" si="1205"/>
        <v>5.5689435593957093</v>
      </c>
      <c r="G2403" s="7">
        <f t="shared" si="1205"/>
        <v>9.1131633734719247E-2</v>
      </c>
      <c r="H2403" s="7">
        <f t="shared" si="1205"/>
        <v>6.1008625094372713E-3</v>
      </c>
      <c r="I2403" s="7">
        <f t="shared" si="1205"/>
        <v>0.16281676822060717</v>
      </c>
      <c r="J2403" s="7">
        <f t="shared" si="1205"/>
        <v>0.17044284635740375</v>
      </c>
      <c r="K2403" s="7">
        <f t="shared" si="1205"/>
        <v>8.808120248000062E-2</v>
      </c>
      <c r="L2403" s="7">
        <f t="shared" si="1205"/>
        <v>9.132228568813916E-2</v>
      </c>
      <c r="M2403" s="7">
        <f t="shared" si="1205"/>
        <v>2.0815380274386293</v>
      </c>
      <c r="N2403" s="7">
        <f t="shared" si="1205"/>
        <v>2.7835185199307552E-2</v>
      </c>
      <c r="O2403" s="7">
        <f t="shared" si="1205"/>
        <v>3.3659602376285949</v>
      </c>
      <c r="P2403" s="7">
        <f t="shared" si="1205"/>
        <v>89.563140113933599</v>
      </c>
      <c r="Q2403" s="7">
        <f t="shared" si="1205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206">E1198/$Q1198*100</f>
        <v>7.9561281659919103E-2</v>
      </c>
      <c r="F2404" s="7">
        <f t="shared" si="1206"/>
        <v>6.8967947374570429</v>
      </c>
      <c r="G2404" s="7">
        <f t="shared" si="1206"/>
        <v>0.10163072808772884</v>
      </c>
      <c r="H2404" s="7">
        <f t="shared" si="1206"/>
        <v>7.4183013202721772E-3</v>
      </c>
      <c r="I2404" s="7">
        <f t="shared" si="1206"/>
        <v>0.16589176327458657</v>
      </c>
      <c r="J2404" s="7">
        <f t="shared" si="1206"/>
        <v>0.19361766445910383</v>
      </c>
      <c r="K2404" s="7">
        <f t="shared" si="1206"/>
        <v>0.11544731429673576</v>
      </c>
      <c r="L2404" s="7">
        <f t="shared" si="1206"/>
        <v>0.10125981302171522</v>
      </c>
      <c r="M2404" s="7">
        <f t="shared" si="1206"/>
        <v>2.1385108131014618</v>
      </c>
      <c r="N2404" s="7">
        <f t="shared" si="1206"/>
        <v>3.7369692900871096E-2</v>
      </c>
      <c r="O2404" s="7">
        <f t="shared" si="1206"/>
        <v>4.1673234954293985</v>
      </c>
      <c r="P2404" s="7">
        <f t="shared" si="1206"/>
        <v>87.609304033515883</v>
      </c>
      <c r="Q2404" s="7">
        <f t="shared" si="1206"/>
        <v>100</v>
      </c>
      <c r="R2404"/>
    </row>
    <row r="2405" spans="1:18" ht="14.25" x14ac:dyDescent="0.45">
      <c r="A2405" s="6">
        <v>1189</v>
      </c>
      <c r="B2405" s="4"/>
      <c r="C2405" s="4" t="s">
        <v>9</v>
      </c>
      <c r="D2405" s="4" t="s">
        <v>7</v>
      </c>
      <c r="E2405" s="7">
        <f t="shared" ref="E2405:Q2405" si="1207">E1199/$Q1199*100</f>
        <v>0.34333585112957493</v>
      </c>
      <c r="F2405" s="7">
        <f t="shared" si="1207"/>
        <v>9.1862940328229072</v>
      </c>
      <c r="G2405" s="7">
        <f t="shared" si="1207"/>
        <v>0.2092975348485889</v>
      </c>
      <c r="H2405" s="7">
        <f t="shared" si="1207"/>
        <v>1.7304126896930578E-2</v>
      </c>
      <c r="I2405" s="7">
        <f t="shared" si="1207"/>
        <v>0.55565474146810401</v>
      </c>
      <c r="J2405" s="7">
        <f t="shared" si="1207"/>
        <v>0.25406852983588546</v>
      </c>
      <c r="K2405" s="7">
        <f t="shared" si="1207"/>
        <v>0.14887042504978371</v>
      </c>
      <c r="L2405" s="7">
        <f t="shared" si="1207"/>
        <v>0.12634759321568359</v>
      </c>
      <c r="M2405" s="7">
        <f t="shared" si="1207"/>
        <v>7.6511707752523517</v>
      </c>
      <c r="N2405" s="7">
        <f t="shared" si="1207"/>
        <v>5.7131085627961278E-2</v>
      </c>
      <c r="O2405" s="7">
        <f t="shared" si="1207"/>
        <v>5.0272608665796881</v>
      </c>
      <c r="P2405" s="7">
        <f t="shared" si="1207"/>
        <v>80.091739339421821</v>
      </c>
      <c r="Q2405" s="7">
        <f t="shared" si="1207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8</v>
      </c>
      <c r="E2406" s="7">
        <f t="shared" ref="E2406:Q2406" si="1208">E1200/$Q1200*100</f>
        <v>0.58457997698504027</v>
      </c>
      <c r="F2406" s="7">
        <f t="shared" si="1208"/>
        <v>9.7223820483314149</v>
      </c>
      <c r="G2406" s="7">
        <f t="shared" si="1208"/>
        <v>0.19188722669735328</v>
      </c>
      <c r="H2406" s="7">
        <f t="shared" si="1208"/>
        <v>1.4384349827387802E-2</v>
      </c>
      <c r="I2406" s="7">
        <f t="shared" si="1208"/>
        <v>0.55207134637514388</v>
      </c>
      <c r="J2406" s="7">
        <f t="shared" si="1208"/>
        <v>0.23619102416570772</v>
      </c>
      <c r="K2406" s="7">
        <f t="shared" si="1208"/>
        <v>0.14988492520138089</v>
      </c>
      <c r="L2406" s="7">
        <f t="shared" si="1208"/>
        <v>0.11075949367088608</v>
      </c>
      <c r="M2406" s="7">
        <f t="shared" si="1208"/>
        <v>15.586881472957423</v>
      </c>
      <c r="N2406" s="7">
        <f t="shared" si="1208"/>
        <v>6.0701956271576527E-2</v>
      </c>
      <c r="O2406" s="7">
        <f t="shared" si="1208"/>
        <v>6.2592059838895278</v>
      </c>
      <c r="P2406" s="7">
        <f t="shared" si="1208"/>
        <v>73.303509781357874</v>
      </c>
      <c r="Q2406" s="7">
        <f t="shared" si="1208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209">E1201/$Q1201*100</f>
        <v>0.46074401939087362</v>
      </c>
      <c r="F2407" s="7">
        <f t="shared" si="1209"/>
        <v>9.4478518986897111</v>
      </c>
      <c r="G2407" s="7">
        <f t="shared" si="1209"/>
        <v>0.20009133382513083</v>
      </c>
      <c r="H2407" s="7">
        <f t="shared" si="1209"/>
        <v>1.5878034215056028E-2</v>
      </c>
      <c r="I2407" s="7">
        <f t="shared" si="1209"/>
        <v>0.55432606175571719</v>
      </c>
      <c r="J2407" s="7">
        <f t="shared" si="1209"/>
        <v>0.24589875996768187</v>
      </c>
      <c r="K2407" s="7">
        <f t="shared" si="1209"/>
        <v>0.14908490532897742</v>
      </c>
      <c r="L2407" s="7">
        <f t="shared" si="1209"/>
        <v>0.11915551340148242</v>
      </c>
      <c r="M2407" s="7">
        <f t="shared" si="1209"/>
        <v>11.527733867284926</v>
      </c>
      <c r="N2407" s="7">
        <f t="shared" si="1209"/>
        <v>5.8875188815119266E-2</v>
      </c>
      <c r="O2407" s="7">
        <f t="shared" si="1209"/>
        <v>5.629114413180174</v>
      </c>
      <c r="P2407" s="7">
        <f t="shared" si="1209"/>
        <v>76.775775459303759</v>
      </c>
      <c r="Q2407" s="7">
        <f t="shared" si="1209"/>
        <v>100</v>
      </c>
      <c r="R2407"/>
    </row>
    <row r="2408" spans="1:18" ht="14.25" x14ac:dyDescent="0.45">
      <c r="A2408" s="6">
        <v>1192</v>
      </c>
      <c r="B2408" s="4"/>
      <c r="C2408" s="4" t="s">
        <v>10</v>
      </c>
      <c r="D2408" s="4" t="s">
        <v>7</v>
      </c>
      <c r="E2408" s="7">
        <f t="shared" ref="E2408:Q2408" si="1210">E1202/$Q1202*100</f>
        <v>4.7190923437964356</v>
      </c>
      <c r="F2408" s="7">
        <f t="shared" si="1210"/>
        <v>8.2779946915895515</v>
      </c>
      <c r="G2408" s="7">
        <f t="shared" si="1210"/>
        <v>1.7035206648835326</v>
      </c>
      <c r="H2408" s="7">
        <f t="shared" si="1210"/>
        <v>8.9156700587204471E-2</v>
      </c>
      <c r="I2408" s="7">
        <f t="shared" si="1210"/>
        <v>4.8240051854356887</v>
      </c>
      <c r="J2408" s="7">
        <f t="shared" si="1210"/>
        <v>2.8595474528852955</v>
      </c>
      <c r="K2408" s="7">
        <f t="shared" si="1210"/>
        <v>0.63453694879126066</v>
      </c>
      <c r="L2408" s="7">
        <f t="shared" si="1210"/>
        <v>0.92743464403931097</v>
      </c>
      <c r="M2408" s="7">
        <f t="shared" si="1210"/>
        <v>9.1406754388661717</v>
      </c>
      <c r="N2408" s="7">
        <f t="shared" si="1210"/>
        <v>0.57791731997007612</v>
      </c>
      <c r="O2408" s="7">
        <f t="shared" si="1210"/>
        <v>7.4253056435166682</v>
      </c>
      <c r="P2408" s="7">
        <f t="shared" si="1210"/>
        <v>69.961749725868756</v>
      </c>
      <c r="Q2408" s="7">
        <f t="shared" si="1210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8</v>
      </c>
      <c r="E2409" s="7">
        <f t="shared" ref="E2409:Q2409" si="1211">E1203/$Q1203*100</f>
        <v>7.733842381283484</v>
      </c>
      <c r="F2409" s="7">
        <f t="shared" si="1211"/>
        <v>10.557148358156113</v>
      </c>
      <c r="G2409" s="7">
        <f t="shared" si="1211"/>
        <v>2.4278934916929917</v>
      </c>
      <c r="H2409" s="7">
        <f t="shared" si="1211"/>
        <v>7.4094216453661002E-2</v>
      </c>
      <c r="I2409" s="7">
        <f t="shared" si="1211"/>
        <v>3.6872518406451187</v>
      </c>
      <c r="J2409" s="7">
        <f t="shared" si="1211"/>
        <v>1.3871069980101627</v>
      </c>
      <c r="K2409" s="7">
        <f t="shared" si="1211"/>
        <v>0.58119552052403711</v>
      </c>
      <c r="L2409" s="7">
        <f t="shared" si="1211"/>
        <v>0.99796027990337344</v>
      </c>
      <c r="M2409" s="7">
        <f t="shared" si="1211"/>
        <v>13.955019092339766</v>
      </c>
      <c r="N2409" s="7">
        <f t="shared" si="1211"/>
        <v>0.46652589982194276</v>
      </c>
      <c r="O2409" s="7">
        <f t="shared" si="1211"/>
        <v>10.13770696041556</v>
      </c>
      <c r="P2409" s="7">
        <f t="shared" si="1211"/>
        <v>64.50248288624347</v>
      </c>
      <c r="Q2409" s="7">
        <f t="shared" si="1211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212">E1204/$Q1204*100</f>
        <v>6.2653853953793108</v>
      </c>
      <c r="F2410" s="7">
        <f t="shared" si="1212"/>
        <v>9.4468277615712211</v>
      </c>
      <c r="G2410" s="7">
        <f t="shared" si="1212"/>
        <v>2.0749730901829868</v>
      </c>
      <c r="H2410" s="7">
        <f t="shared" si="1212"/>
        <v>8.1369046690482505E-2</v>
      </c>
      <c r="I2410" s="7">
        <f t="shared" si="1212"/>
        <v>4.2411743600143517</v>
      </c>
      <c r="J2410" s="7">
        <f t="shared" si="1212"/>
        <v>2.1042072913904186</v>
      </c>
      <c r="K2410" s="7">
        <f t="shared" si="1212"/>
        <v>0.6073662699093646</v>
      </c>
      <c r="L2410" s="7">
        <f t="shared" si="1212"/>
        <v>0.96360544748295718</v>
      </c>
      <c r="M2410" s="7">
        <f t="shared" si="1212"/>
        <v>11.610065051557649</v>
      </c>
      <c r="N2410" s="7">
        <f t="shared" si="1212"/>
        <v>0.52066205949799549</v>
      </c>
      <c r="O2410" s="7">
        <f t="shared" si="1212"/>
        <v>8.816373648659189</v>
      </c>
      <c r="P2410" s="7">
        <f t="shared" si="1212"/>
        <v>67.16153690154907</v>
      </c>
      <c r="Q2410" s="7">
        <f t="shared" si="1212"/>
        <v>100</v>
      </c>
      <c r="R2410"/>
    </row>
    <row r="2411" spans="1:18" ht="14.25" x14ac:dyDescent="0.45">
      <c r="A2411" s="6">
        <v>1195</v>
      </c>
      <c r="B2411" s="4"/>
      <c r="C2411" s="4" t="s">
        <v>11</v>
      </c>
      <c r="D2411" s="4" t="s">
        <v>7</v>
      </c>
      <c r="E2411" s="7">
        <f t="shared" ref="E2411:Q2411" si="1213">E1205/$Q1205*100</f>
        <v>23.134961641169305</v>
      </c>
      <c r="F2411" s="7">
        <f t="shared" si="1213"/>
        <v>7.6964721906533775</v>
      </c>
      <c r="G2411" s="7">
        <f t="shared" si="1213"/>
        <v>12.311777482259981</v>
      </c>
      <c r="H2411" s="7">
        <f t="shared" si="1213"/>
        <v>3.5907560696323957</v>
      </c>
      <c r="I2411" s="7">
        <f t="shared" si="1213"/>
        <v>18.612250334605875</v>
      </c>
      <c r="J2411" s="7">
        <f t="shared" si="1213"/>
        <v>21.538521031295048</v>
      </c>
      <c r="K2411" s="7">
        <f t="shared" si="1213"/>
        <v>3.9181649633813347</v>
      </c>
      <c r="L2411" s="7">
        <f t="shared" si="1213"/>
        <v>6.7127416627817293</v>
      </c>
      <c r="M2411" s="7">
        <f t="shared" si="1213"/>
        <v>7.5735864378814677</v>
      </c>
      <c r="N2411" s="7">
        <f t="shared" si="1213"/>
        <v>4.9373433045525736</v>
      </c>
      <c r="O2411" s="7">
        <f t="shared" si="1213"/>
        <v>13.271446464134332</v>
      </c>
      <c r="P2411" s="7">
        <f t="shared" si="1213"/>
        <v>33.212023038930298</v>
      </c>
      <c r="Q2411" s="7">
        <f t="shared" si="1213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8</v>
      </c>
      <c r="E2412" s="7">
        <f t="shared" ref="E2412:Q2412" si="1214">E1206/$Q1206*100</f>
        <v>37.765246687460596</v>
      </c>
      <c r="F2412" s="7">
        <f t="shared" si="1214"/>
        <v>11.411236442436529</v>
      </c>
      <c r="G2412" s="7">
        <f t="shared" si="1214"/>
        <v>9.7101654385748866</v>
      </c>
      <c r="H2412" s="7">
        <f t="shared" si="1214"/>
        <v>4.8515905151736272</v>
      </c>
      <c r="I2412" s="7">
        <f t="shared" si="1214"/>
        <v>13.754505402807366</v>
      </c>
      <c r="J2412" s="7">
        <f t="shared" si="1214"/>
        <v>13.113042647164239</v>
      </c>
      <c r="K2412" s="7">
        <f t="shared" si="1214"/>
        <v>3.1894851572135154</v>
      </c>
      <c r="L2412" s="7">
        <f t="shared" si="1214"/>
        <v>6.073126754143316</v>
      </c>
      <c r="M2412" s="7">
        <f t="shared" si="1214"/>
        <v>10.505285175225938</v>
      </c>
      <c r="N2412" s="7">
        <f t="shared" si="1214"/>
        <v>3.5444033753071764</v>
      </c>
      <c r="O2412" s="7">
        <f t="shared" si="1214"/>
        <v>16.346272255908715</v>
      </c>
      <c r="P2412" s="7">
        <f t="shared" si="1214"/>
        <v>30.841124930845172</v>
      </c>
      <c r="Q2412" s="7">
        <f t="shared" si="1214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215">E1207/$Q1207*100</f>
        <v>31.019382037218822</v>
      </c>
      <c r="F2413" s="7">
        <f t="shared" si="1215"/>
        <v>9.6984477134703528</v>
      </c>
      <c r="G2413" s="7">
        <f t="shared" si="1215"/>
        <v>10.909589784684753</v>
      </c>
      <c r="H2413" s="7">
        <f t="shared" si="1215"/>
        <v>4.2705461778250156</v>
      </c>
      <c r="I2413" s="7">
        <f t="shared" si="1215"/>
        <v>15.99426671276013</v>
      </c>
      <c r="J2413" s="7">
        <f t="shared" si="1215"/>
        <v>16.997691034458164</v>
      </c>
      <c r="K2413" s="7">
        <f t="shared" si="1215"/>
        <v>3.5256546774134438</v>
      </c>
      <c r="L2413" s="7">
        <f t="shared" si="1215"/>
        <v>6.3674355624277519</v>
      </c>
      <c r="M2413" s="7">
        <f t="shared" si="1215"/>
        <v>9.153844858515189</v>
      </c>
      <c r="N2413" s="7">
        <f t="shared" si="1215"/>
        <v>4.1867458840287144</v>
      </c>
      <c r="O2413" s="7">
        <f t="shared" si="1215"/>
        <v>14.928834135841662</v>
      </c>
      <c r="P2413" s="7">
        <f t="shared" si="1215"/>
        <v>31.934548602684583</v>
      </c>
      <c r="Q2413" s="7">
        <f t="shared" si="1215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7</v>
      </c>
      <c r="E2414" s="7">
        <f t="shared" ref="E2414:Q2414" si="1216">E1208/$Q1208*100</f>
        <v>6.2151965362085067</v>
      </c>
      <c r="F2414" s="7">
        <f t="shared" si="1216"/>
        <v>8.2749639188386119</v>
      </c>
      <c r="G2414" s="7">
        <f t="shared" si="1216"/>
        <v>2.895899482129213</v>
      </c>
      <c r="H2414" s="7">
        <f t="shared" si="1216"/>
        <v>0.61866032770184232</v>
      </c>
      <c r="I2414" s="7">
        <f t="shared" si="1216"/>
        <v>5.600237711180915</v>
      </c>
      <c r="J2414" s="7">
        <f t="shared" si="1216"/>
        <v>4.9926139740215643</v>
      </c>
      <c r="K2414" s="7">
        <f t="shared" si="1216"/>
        <v>1.0008659478733339</v>
      </c>
      <c r="L2414" s="7">
        <f t="shared" si="1216"/>
        <v>1.5893029968588164</v>
      </c>
      <c r="M2414" s="7">
        <f t="shared" si="1216"/>
        <v>7.4020884625180399</v>
      </c>
      <c r="N2414" s="7">
        <f t="shared" si="1216"/>
        <v>1.1026742507852958</v>
      </c>
      <c r="O2414" s="7">
        <f t="shared" si="1216"/>
        <v>7.5829527124543672</v>
      </c>
      <c r="P2414" s="7">
        <f t="shared" si="1216"/>
        <v>68.376534510569655</v>
      </c>
      <c r="Q2414" s="7">
        <f t="shared" si="1216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8</v>
      </c>
      <c r="E2415" s="7">
        <f t="shared" ref="E2415:Q2415" si="1217">E1209/$Q1209*100</f>
        <v>10.950368525317039</v>
      </c>
      <c r="F2415" s="7">
        <f t="shared" si="1217"/>
        <v>9.7591399311249472</v>
      </c>
      <c r="G2415" s="7">
        <f t="shared" si="1217"/>
        <v>3.0679397679895062</v>
      </c>
      <c r="H2415" s="7">
        <f t="shared" si="1217"/>
        <v>0.905218700184377</v>
      </c>
      <c r="I2415" s="7">
        <f t="shared" si="1217"/>
        <v>4.5169759551691255</v>
      </c>
      <c r="J2415" s="7">
        <f t="shared" si="1217"/>
        <v>3.132775648898019</v>
      </c>
      <c r="K2415" s="7">
        <f t="shared" si="1217"/>
        <v>0.91129706401955002</v>
      </c>
      <c r="L2415" s="7">
        <f t="shared" si="1217"/>
        <v>1.6442300967897741</v>
      </c>
      <c r="M2415" s="7">
        <f t="shared" si="1217"/>
        <v>11.491833097279311</v>
      </c>
      <c r="N2415" s="7">
        <f t="shared" si="1217"/>
        <v>0.89224498812758291</v>
      </c>
      <c r="O2415" s="7">
        <f t="shared" si="1217"/>
        <v>9.6400236075808312</v>
      </c>
      <c r="P2415" s="7">
        <f t="shared" si="1217"/>
        <v>63.812755021676224</v>
      </c>
      <c r="Q2415" s="7">
        <f t="shared" si="1217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218">E1210/$Q1210*100</f>
        <v>8.62817621961171</v>
      </c>
      <c r="F2416" s="7">
        <f t="shared" si="1218"/>
        <v>9.0312551001035839</v>
      </c>
      <c r="G2416" s="7">
        <f t="shared" si="1218"/>
        <v>2.9837229673693293</v>
      </c>
      <c r="H2416" s="7">
        <f t="shared" si="1218"/>
        <v>0.76470744973171378</v>
      </c>
      <c r="I2416" s="7">
        <f t="shared" si="1218"/>
        <v>5.0481449778343253</v>
      </c>
      <c r="J2416" s="7">
        <f t="shared" si="1218"/>
        <v>4.0448276206622058</v>
      </c>
      <c r="K2416" s="7">
        <f t="shared" si="1218"/>
        <v>0.95527229973454486</v>
      </c>
      <c r="L2416" s="7">
        <f t="shared" si="1218"/>
        <v>1.6172282748077365</v>
      </c>
      <c r="M2416" s="7">
        <f t="shared" si="1218"/>
        <v>9.486275933506306</v>
      </c>
      <c r="N2416" s="7">
        <f t="shared" si="1218"/>
        <v>0.99545695262773981</v>
      </c>
      <c r="O2416" s="7">
        <f t="shared" si="1218"/>
        <v>8.6313070587098952</v>
      </c>
      <c r="P2416" s="7">
        <f t="shared" si="1218"/>
        <v>66.050896119424863</v>
      </c>
      <c r="Q2416" s="7">
        <f t="shared" si="1218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B95"/>
  <sheetViews>
    <sheetView showGridLines="0" showRowColHeaders="0" tabSelected="1" zoomScale="95" zoomScaleNormal="95" workbookViewId="0">
      <selection activeCell="B1" sqref="B1:Y1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8" width="9.06640625" style="10"/>
    <col min="29" max="16384" width="9.06640625" style="9"/>
  </cols>
  <sheetData>
    <row r="1" spans="1:27" ht="21.75" x14ac:dyDescent="0.65">
      <c r="B1" s="31" t="s">
        <v>208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7" ht="3.4" customHeight="1" x14ac:dyDescent="0.45"/>
    <row r="3" spans="1:27" ht="3.4" customHeight="1" x14ac:dyDescent="0.45"/>
    <row r="4" spans="1:27" ht="15.75" x14ac:dyDescent="0.5">
      <c r="G4" s="30" t="s">
        <v>206</v>
      </c>
      <c r="H4" s="30"/>
      <c r="I4" s="30"/>
      <c r="J4" s="30"/>
      <c r="K4" s="30"/>
    </row>
    <row r="5" spans="1:27" ht="15.75" x14ac:dyDescent="0.5">
      <c r="F5" s="11" t="s">
        <v>207</v>
      </c>
      <c r="I5" s="12">
        <v>26</v>
      </c>
      <c r="S5" s="13" t="s">
        <v>205</v>
      </c>
    </row>
    <row r="6" spans="1:27" ht="9.75" customHeight="1" x14ac:dyDescent="0.45"/>
    <row r="7" spans="1:27" ht="16.899999999999999" customHeight="1" x14ac:dyDescent="0.45">
      <c r="J7" s="14" t="s">
        <v>181</v>
      </c>
      <c r="Q7" s="15" t="s">
        <v>181</v>
      </c>
      <c r="W7" s="16" t="s">
        <v>184</v>
      </c>
      <c r="X7" s="16" t="s">
        <v>178</v>
      </c>
      <c r="Y7" s="16" t="s">
        <v>6</v>
      </c>
      <c r="Z7" s="16" t="s">
        <v>98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W8" s="16" t="s">
        <v>185</v>
      </c>
      <c r="X8" s="16" t="s">
        <v>179</v>
      </c>
      <c r="Y8" s="16" t="s">
        <v>9</v>
      </c>
      <c r="Z8" s="16" t="s">
        <v>99</v>
      </c>
      <c r="AA8" s="16" t="s">
        <v>1</v>
      </c>
    </row>
    <row r="9" spans="1:27" ht="17.75" customHeight="1" x14ac:dyDescent="0.45">
      <c r="A9" s="17"/>
      <c r="C9" s="14" t="s">
        <v>183</v>
      </c>
      <c r="I9" s="17"/>
      <c r="J9" s="14" t="s">
        <v>182</v>
      </c>
      <c r="P9" s="17"/>
      <c r="Q9" s="15" t="s">
        <v>182</v>
      </c>
      <c r="X9" s="16" t="s">
        <v>180</v>
      </c>
      <c r="Y9" s="16" t="s">
        <v>10</v>
      </c>
      <c r="Z9" s="16" t="s">
        <v>100</v>
      </c>
      <c r="AA9" s="16" t="s">
        <v>90</v>
      </c>
    </row>
    <row r="10" spans="1:27" x14ac:dyDescent="0.45">
      <c r="C10" s="12">
        <v>9</v>
      </c>
      <c r="J10" s="12">
        <v>4</v>
      </c>
      <c r="Q10" s="12">
        <v>3</v>
      </c>
      <c r="X10" s="16"/>
      <c r="Y10" s="16" t="s">
        <v>11</v>
      </c>
      <c r="Z10" s="16" t="s">
        <v>101</v>
      </c>
      <c r="AA10" s="16" t="s">
        <v>91</v>
      </c>
    </row>
    <row r="11" spans="1:27" ht="17.75" customHeight="1" x14ac:dyDescent="0.45">
      <c r="A11" s="18"/>
      <c r="C11" s="14" t="s">
        <v>186</v>
      </c>
      <c r="J11" s="14" t="s">
        <v>186</v>
      </c>
      <c r="P11" s="17"/>
      <c r="Q11" s="15" t="s">
        <v>183</v>
      </c>
      <c r="Y11" s="16" t="s">
        <v>4</v>
      </c>
      <c r="Z11" s="16" t="s">
        <v>102</v>
      </c>
      <c r="AA11" s="16" t="s">
        <v>92</v>
      </c>
    </row>
    <row r="12" spans="1:27" x14ac:dyDescent="0.45">
      <c r="C12" s="12">
        <v>2</v>
      </c>
      <c r="J12" s="12">
        <v>2</v>
      </c>
      <c r="Q12" s="12">
        <v>9</v>
      </c>
      <c r="Z12" s="16" t="s">
        <v>103</v>
      </c>
      <c r="AA12" s="16" t="s">
        <v>93</v>
      </c>
    </row>
    <row r="13" spans="1:27" ht="17.25" customHeight="1" x14ac:dyDescent="0.45">
      <c r="Q13" s="15" t="s">
        <v>186</v>
      </c>
      <c r="Z13" s="16" t="s">
        <v>104</v>
      </c>
      <c r="AA13" s="16" t="s">
        <v>2</v>
      </c>
    </row>
    <row r="14" spans="1:27" x14ac:dyDescent="0.45">
      <c r="F14" s="19"/>
      <c r="G14" s="19"/>
      <c r="Q14" s="12">
        <v>2</v>
      </c>
      <c r="Z14" s="16" t="s">
        <v>105</v>
      </c>
      <c r="AA14" s="16" t="s">
        <v>94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187</v>
      </c>
      <c r="L15" s="20" t="s">
        <v>188</v>
      </c>
      <c r="M15" s="20" t="s">
        <v>189</v>
      </c>
      <c r="N15" s="10"/>
      <c r="O15" s="10"/>
      <c r="Z15" s="16" t="s">
        <v>106</v>
      </c>
      <c r="AA15" s="16" t="s">
        <v>96</v>
      </c>
    </row>
    <row r="16" spans="1:27" x14ac:dyDescent="0.45">
      <c r="A16" s="10"/>
      <c r="B16" s="16">
        <v>1</v>
      </c>
      <c r="C16" s="16"/>
      <c r="D16" s="16" t="s">
        <v>190</v>
      </c>
      <c r="E16" s="21">
        <f>IF($C$12=1,VLOOKUP($I$5*15-15+$B16,Data!$A$11:$Q$1210,4+$C$10),VLOOKUP($I$5*15-15+$B16,Data!$A$1217:$Q$2416,4+$C$10))</f>
        <v>1.1050583657587547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27.128695727457686</v>
      </c>
      <c r="L16" s="24">
        <f>K16+I16*0.00001</f>
        <v>27.128705727457685</v>
      </c>
      <c r="M16" s="25">
        <f t="shared" ref="M16:M26" si="0">RANK(L16,L$16:L$26)</f>
        <v>1</v>
      </c>
      <c r="N16" s="26" t="str">
        <f t="shared" ref="N16:N26" si="1">VLOOKUP(MATCH(I16,M$16:M$26,0),$I$16:$K$26,2)</f>
        <v>Arthritis</v>
      </c>
      <c r="O16" s="24">
        <f t="shared" ref="O16:O26" si="2">VLOOKUP(MATCH(I16,M$16:M$26,0),$I$16:$K$26,3)</f>
        <v>27.128695727457686</v>
      </c>
      <c r="P16" s="22">
        <v>1</v>
      </c>
      <c r="Q16" s="16" t="s">
        <v>98</v>
      </c>
      <c r="R16" s="21">
        <f>IF($Q$14=1,VLOOKUP($P16*15-15+$Q$10*3-3+$Q$8,Data!$A$11:$Q$1210,4+$Q$12),VLOOKUP($P16*15-15+$Q$10*3-3+$Q$8,Data!$A$1217:$Q$2416,4+$Q$12))</f>
        <v>12.202826267664173</v>
      </c>
      <c r="S16" s="27">
        <f>R16+0.00001*P16</f>
        <v>12.202836267664173</v>
      </c>
      <c r="T16" s="28">
        <f>RANK(S16,S$16:S$94)</f>
        <v>53</v>
      </c>
      <c r="U16" s="16" t="str">
        <f>VLOOKUP(MATCH($P16,T$16:T$94,0),$P$16:$R$94,2)</f>
        <v xml:space="preserve">Central Goldfields </v>
      </c>
      <c r="V16" s="27">
        <f>VLOOKUP(MATCH($P16,T$16:T$94,0),$P$16:$R$94,3)</f>
        <v>21.398652340193046</v>
      </c>
      <c r="Z16" s="16" t="s">
        <v>107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197</v>
      </c>
      <c r="E17" s="21">
        <f>IF($C$12=1,VLOOKUP($I$5*15-15+$B17,Data!$A$11:$Q$1210,4+$C$10),VLOOKUP($I$5*15-15+$B17,Data!$A$1217:$Q$2416,4+$C$10))</f>
        <v>0.97727827999022721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9.068871477425219</v>
      </c>
      <c r="L17" s="24">
        <f t="shared" ref="L17:L26" si="3">K17+I17*0.00001</f>
        <v>9.0688914774252183</v>
      </c>
      <c r="M17" s="25">
        <f t="shared" si="0"/>
        <v>6</v>
      </c>
      <c r="N17" s="26" t="str">
        <f t="shared" si="1"/>
        <v>Diabetes</v>
      </c>
      <c r="O17" s="24">
        <f t="shared" si="2"/>
        <v>22.14622743604173</v>
      </c>
      <c r="P17" s="22">
        <v>2</v>
      </c>
      <c r="Q17" s="16" t="s">
        <v>99</v>
      </c>
      <c r="R17" s="21">
        <f>IF($Q$14=1,VLOOKUP($P17*15-15+$Q$10*3-3+$Q$8,Data!$A$11:$Q$1210,4+$Q$12),VLOOKUP($P17*15-15+$Q$10*3-3+$Q$8,Data!$A$1217:$Q$2416,4+$Q$12))</f>
        <v>16.373203804897791</v>
      </c>
      <c r="S17" s="27">
        <f t="shared" ref="S17:S80" si="4">R17+0.00001*P17</f>
        <v>16.373223804897791</v>
      </c>
      <c r="T17" s="28">
        <f t="shared" ref="T17:T80" si="5">RANK(S17,S$16:S$94)</f>
        <v>12</v>
      </c>
      <c r="U17" s="16" t="str">
        <f t="shared" ref="U17:U80" si="6">VLOOKUP(MATCH($P17,T$16:T$94,0),$P$16:$R$94,2)</f>
        <v xml:space="preserve">Ballarat </v>
      </c>
      <c r="V17" s="27">
        <f t="shared" ref="V17:V80" si="7">VLOOKUP(MATCH($P17,T$16:T$94,0),$P$16:$R$94,3)</f>
        <v>18.484773552964452</v>
      </c>
      <c r="Z17" s="16" t="s">
        <v>108</v>
      </c>
      <c r="AA17" s="16" t="s">
        <v>97</v>
      </c>
    </row>
    <row r="18" spans="1:27" x14ac:dyDescent="0.45">
      <c r="A18" s="10"/>
      <c r="B18" s="16">
        <v>3</v>
      </c>
      <c r="C18" s="16"/>
      <c r="D18" s="16" t="s">
        <v>198</v>
      </c>
      <c r="E18" s="21">
        <f>IF($C$12=1,VLOOKUP($I$5*15-15+$B18,Data!$A$11:$Q$1210,4+$C$10),VLOOKUP($I$5*15-15+$B18,Data!$A$1217:$Q$2416,4+$C$10))</f>
        <v>1.0347023241006048</v>
      </c>
      <c r="F18" s="19"/>
      <c r="G18" s="19"/>
      <c r="I18" s="22">
        <v>3</v>
      </c>
      <c r="J18" s="16" t="s">
        <v>90</v>
      </c>
      <c r="K18" s="23">
        <f>IF($J$12=1,VLOOKUP($I$5*15-15+$J$10*3-3+$J$8,Data!$A$11:$R$1210,4+$I18),VLOOKUP($I$5*15-15+$J$10*3-3+$J$8,Data!$A$1217:$Q$2416,4+$I18))</f>
        <v>8.3676031340634598</v>
      </c>
      <c r="L18" s="24">
        <f t="shared" si="3"/>
        <v>8.3676331340634604</v>
      </c>
      <c r="M18" s="25">
        <f t="shared" si="0"/>
        <v>7</v>
      </c>
      <c r="N18" s="26" t="str">
        <f t="shared" si="1"/>
        <v>Other long-term</v>
      </c>
      <c r="O18" s="24">
        <f t="shared" si="2"/>
        <v>16.743863901995585</v>
      </c>
      <c r="P18" s="22">
        <v>3</v>
      </c>
      <c r="Q18" s="16" t="s">
        <v>100</v>
      </c>
      <c r="R18" s="21">
        <f>IF($Q$14=1,VLOOKUP($P18*15-15+$Q$10*3-3+$Q$8,Data!$A$11:$Q$1210,4+$Q$12),VLOOKUP($P18*15-15+$Q$10*3-3+$Q$8,Data!$A$1217:$Q$2416,4+$Q$12))</f>
        <v>18.484773552964452</v>
      </c>
      <c r="S18" s="27">
        <f t="shared" si="4"/>
        <v>18.484803552964451</v>
      </c>
      <c r="T18" s="28">
        <f t="shared" si="5"/>
        <v>2</v>
      </c>
      <c r="U18" s="16" t="str">
        <f t="shared" si="6"/>
        <v xml:space="preserve">Wodonga </v>
      </c>
      <c r="V18" s="27">
        <f t="shared" si="7"/>
        <v>17.993774475348932</v>
      </c>
      <c r="Y18" s="16"/>
      <c r="Z18" s="16" t="s">
        <v>109</v>
      </c>
      <c r="AA18" s="16" t="s">
        <v>95</v>
      </c>
    </row>
    <row r="19" spans="1:27" x14ac:dyDescent="0.45">
      <c r="A19" s="10"/>
      <c r="B19" s="16">
        <v>4</v>
      </c>
      <c r="C19" s="16"/>
      <c r="D19" s="16" t="s">
        <v>191</v>
      </c>
      <c r="E19" s="21">
        <f>IF($C$12=1,VLOOKUP($I$5*15-15+$B19,Data!$A$11:$Q$1210,4+$C$10),VLOOKUP($I$5*15-15+$B19,Data!$A$1217:$Q$2416,4+$C$10))</f>
        <v>3.5273368606701938</v>
      </c>
      <c r="F19" s="19"/>
      <c r="G19" s="19"/>
      <c r="I19" s="22">
        <v>4</v>
      </c>
      <c r="J19" s="16" t="s">
        <v>91</v>
      </c>
      <c r="K19" s="23">
        <f>IF($J$12=1,VLOOKUP($I$5*15-15+$J$10*3-3+$J$8,Data!$A$11:$R$1210,4+$I19),VLOOKUP($I$5*15-15+$J$10*3-3+$J$8,Data!$A$1217:$Q$2416,4+$I19))</f>
        <v>5.4196788017834718</v>
      </c>
      <c r="L19" s="24">
        <f t="shared" si="3"/>
        <v>5.4197188017834721</v>
      </c>
      <c r="M19" s="25">
        <f t="shared" si="0"/>
        <v>8</v>
      </c>
      <c r="N19" s="26" t="str">
        <f t="shared" si="1"/>
        <v xml:space="preserve">Heart disease </v>
      </c>
      <c r="O19" s="24">
        <f t="shared" si="2"/>
        <v>15.388944201549718</v>
      </c>
      <c r="P19" s="22">
        <v>4</v>
      </c>
      <c r="Q19" s="16" t="s">
        <v>101</v>
      </c>
      <c r="R19" s="21">
        <f>IF($Q$14=1,VLOOKUP($P19*15-15+$Q$10*3-3+$Q$8,Data!$A$11:$Q$1210,4+$Q$12),VLOOKUP($P19*15-15+$Q$10*3-3+$Q$8,Data!$A$1217:$Q$2416,4+$Q$12))</f>
        <v>12.017751858497821</v>
      </c>
      <c r="S19" s="27">
        <f t="shared" si="4"/>
        <v>12.017791858497821</v>
      </c>
      <c r="T19" s="28">
        <f t="shared" si="5"/>
        <v>54</v>
      </c>
      <c r="U19" s="16" t="str">
        <f t="shared" si="6"/>
        <v xml:space="preserve">Greater Bendigo </v>
      </c>
      <c r="V19" s="27">
        <f t="shared" si="7"/>
        <v>17.942743610584305</v>
      </c>
      <c r="Z19" s="16" t="s">
        <v>110</v>
      </c>
      <c r="AA19" s="16"/>
    </row>
    <row r="20" spans="1:27" x14ac:dyDescent="0.45">
      <c r="A20" s="10"/>
      <c r="B20" s="16">
        <v>5</v>
      </c>
      <c r="C20" s="16"/>
      <c r="D20" s="16" t="s">
        <v>199</v>
      </c>
      <c r="E20" s="21">
        <f>IF($C$12=1,VLOOKUP($I$5*15-15+$B20,Data!$A$11:$Q$1210,4+$C$10),VLOOKUP($I$5*15-15+$B20,Data!$A$1217:$Q$2416,4+$C$10))</f>
        <v>7.583258325832583</v>
      </c>
      <c r="F20" s="19"/>
      <c r="G20" s="19"/>
      <c r="I20" s="22">
        <v>5</v>
      </c>
      <c r="J20" s="16" t="s">
        <v>92</v>
      </c>
      <c r="K20" s="23">
        <f>IF($J$12=1,VLOOKUP($I$5*15-15+$J$10*3-3+$J$8,Data!$A$11:$R$1210,4+$I20),VLOOKUP($I$5*15-15+$J$10*3-3+$J$8,Data!$A$1217:$Q$2416,4+$I20))</f>
        <v>22.14622743604173</v>
      </c>
      <c r="L20" s="24">
        <f t="shared" si="3"/>
        <v>22.146277436041732</v>
      </c>
      <c r="M20" s="25">
        <f t="shared" si="0"/>
        <v>2</v>
      </c>
      <c r="N20" s="26" t="str">
        <f t="shared" si="1"/>
        <v>Mental health</v>
      </c>
      <c r="O20" s="24">
        <f t="shared" si="2"/>
        <v>9.7398381022466562</v>
      </c>
      <c r="P20" s="22">
        <v>5</v>
      </c>
      <c r="Q20" s="16" t="s">
        <v>102</v>
      </c>
      <c r="R20" s="21">
        <f>IF($Q$14=1,VLOOKUP($P20*15-15+$Q$10*3-3+$Q$8,Data!$A$11:$Q$1210,4+$Q$12),VLOOKUP($P20*15-15+$Q$10*3-3+$Q$8,Data!$A$1217:$Q$2416,4+$Q$12))</f>
        <v>15.291579126682187</v>
      </c>
      <c r="S20" s="27">
        <f t="shared" si="4"/>
        <v>15.291629126682187</v>
      </c>
      <c r="T20" s="28">
        <f t="shared" si="5"/>
        <v>21</v>
      </c>
      <c r="U20" s="16" t="str">
        <f t="shared" si="6"/>
        <v xml:space="preserve">Yarriambiack </v>
      </c>
      <c r="V20" s="27">
        <f t="shared" si="7"/>
        <v>17.779390420899855</v>
      </c>
      <c r="Z20" s="16" t="s">
        <v>111</v>
      </c>
    </row>
    <row r="21" spans="1:27" x14ac:dyDescent="0.45">
      <c r="A21" s="10"/>
      <c r="B21" s="16">
        <v>6</v>
      </c>
      <c r="C21" s="16"/>
      <c r="D21" s="16" t="s">
        <v>200</v>
      </c>
      <c r="E21" s="21">
        <f>IF($C$12=1,VLOOKUP($I$5*15-15+$B21,Data!$A$11:$Q$1210,4+$C$10),VLOOKUP($I$5*15-15+$B21,Data!$A$1217:$Q$2416,4+$C$10))</f>
        <v>5.4577844957892463</v>
      </c>
      <c r="F21" s="19"/>
      <c r="G21" s="19"/>
      <c r="I21" s="22">
        <v>6</v>
      </c>
      <c r="J21" s="16" t="s">
        <v>93</v>
      </c>
      <c r="K21" s="23">
        <f>IF($J$12=1,VLOOKUP($I$5*15-15+$J$10*3-3+$J$8,Data!$A$11:$R$1210,4+$I21),VLOOKUP($I$5*15-15+$J$10*3-3+$J$8,Data!$A$1217:$Q$2416,4+$I21))</f>
        <v>15.388944201549718</v>
      </c>
      <c r="L21" s="24">
        <f t="shared" si="3"/>
        <v>15.389004201549717</v>
      </c>
      <c r="M21" s="25">
        <f t="shared" si="0"/>
        <v>4</v>
      </c>
      <c r="N21" s="26" t="str">
        <f t="shared" si="1"/>
        <v>Asthma</v>
      </c>
      <c r="O21" s="24">
        <f t="shared" si="2"/>
        <v>9.068871477425219</v>
      </c>
      <c r="P21" s="22">
        <v>6</v>
      </c>
      <c r="Q21" s="16" t="s">
        <v>103</v>
      </c>
      <c r="R21" s="21">
        <f>IF($Q$14=1,VLOOKUP($P21*15-15+$Q$10*3-3+$Q$8,Data!$A$11:$Q$1210,4+$Q$12),VLOOKUP($P21*15-15+$Q$10*3-3+$Q$8,Data!$A$1217:$Q$2416,4+$Q$12))</f>
        <v>15.546121188730218</v>
      </c>
      <c r="S21" s="27">
        <f t="shared" si="4"/>
        <v>15.546181188730218</v>
      </c>
      <c r="T21" s="28">
        <f t="shared" si="5"/>
        <v>18</v>
      </c>
      <c r="U21" s="16" t="str">
        <f t="shared" si="6"/>
        <v xml:space="preserve">Latrobe </v>
      </c>
      <c r="V21" s="27">
        <f t="shared" si="7"/>
        <v>17.585128661177887</v>
      </c>
      <c r="Z21" s="16" t="s">
        <v>112</v>
      </c>
    </row>
    <row r="22" spans="1:27" x14ac:dyDescent="0.45">
      <c r="A22" s="10"/>
      <c r="B22" s="16">
        <v>7</v>
      </c>
      <c r="C22" s="16"/>
      <c r="D22" s="16" t="s">
        <v>192</v>
      </c>
      <c r="E22" s="21">
        <f>IF($C$12=1,VLOOKUP($I$5*15-15+$B22,Data!$A$11:$Q$1210,4+$C$10),VLOOKUP($I$5*15-15+$B22,Data!$A$1217:$Q$2416,4+$C$10))</f>
        <v>6.2837022628222492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3.9435522271763128</v>
      </c>
      <c r="L22" s="24">
        <f t="shared" si="3"/>
        <v>3.9436222271763128</v>
      </c>
      <c r="M22" s="25">
        <f t="shared" si="0"/>
        <v>11</v>
      </c>
      <c r="N22" s="26" t="str">
        <f t="shared" si="1"/>
        <v>Cancer</v>
      </c>
      <c r="O22" s="24">
        <f t="shared" si="2"/>
        <v>8.3676031340634598</v>
      </c>
      <c r="P22" s="22">
        <v>7</v>
      </c>
      <c r="Q22" s="16" t="s">
        <v>104</v>
      </c>
      <c r="R22" s="21">
        <f>IF($Q$14=1,VLOOKUP($P22*15-15+$Q$10*3-3+$Q$8,Data!$A$11:$Q$1210,4+$Q$12),VLOOKUP($P22*15-15+$Q$10*3-3+$Q$8,Data!$A$1217:$Q$2416,4+$Q$12))</f>
        <v>8.73479267075734</v>
      </c>
      <c r="S22" s="27">
        <f t="shared" si="4"/>
        <v>8.7348626707573391</v>
      </c>
      <c r="T22" s="28">
        <f t="shared" si="5"/>
        <v>72</v>
      </c>
      <c r="U22" s="16" t="str">
        <f t="shared" si="6"/>
        <v xml:space="preserve">Pyrenees </v>
      </c>
      <c r="V22" s="27">
        <f t="shared" si="7"/>
        <v>17.403574788334904</v>
      </c>
      <c r="Z22" s="16" t="s">
        <v>113</v>
      </c>
    </row>
    <row r="23" spans="1:27" x14ac:dyDescent="0.45">
      <c r="A23" s="10"/>
      <c r="B23" s="16">
        <v>8</v>
      </c>
      <c r="C23" s="16"/>
      <c r="D23" s="16" t="s">
        <v>201</v>
      </c>
      <c r="E23" s="21">
        <f>IF($C$12=1,VLOOKUP($I$5*15-15+$B23,Data!$A$11:$Q$1210,4+$C$10),VLOOKUP($I$5*15-15+$B23,Data!$A$1217:$Q$2416,4+$C$10))</f>
        <v>8.8857142857142861</v>
      </c>
      <c r="F23" s="19"/>
      <c r="G23" s="19"/>
      <c r="I23" s="22">
        <v>8</v>
      </c>
      <c r="J23" s="16" t="s">
        <v>94</v>
      </c>
      <c r="K23" s="23">
        <f>IF($J$12=1,VLOOKUP($I$5*15-15+$J$10*3-3+$J$8,Data!$A$11:$R$1210,4+$I23),VLOOKUP($I$5*15-15+$J$10*3-3+$J$8,Data!$A$1217:$Q$2416,4+$I23))</f>
        <v>5.2681702090818581</v>
      </c>
      <c r="L23" s="24">
        <f t="shared" si="3"/>
        <v>5.2682502090818577</v>
      </c>
      <c r="M23" s="25">
        <f t="shared" si="0"/>
        <v>9</v>
      </c>
      <c r="N23" s="26" t="str">
        <f t="shared" si="1"/>
        <v>Dementia</v>
      </c>
      <c r="O23" s="24">
        <f t="shared" si="2"/>
        <v>5.4196788017834718</v>
      </c>
      <c r="P23" s="22">
        <v>8</v>
      </c>
      <c r="Q23" s="16" t="s">
        <v>105</v>
      </c>
      <c r="R23" s="21">
        <f>IF($Q$14=1,VLOOKUP($P23*15-15+$Q$10*3-3+$Q$8,Data!$A$11:$Q$1210,4+$Q$12),VLOOKUP($P23*15-15+$Q$10*3-3+$Q$8,Data!$A$1217:$Q$2416,4+$Q$12))</f>
        <v>17.248157248157248</v>
      </c>
      <c r="S23" s="27">
        <f t="shared" si="4"/>
        <v>17.248237248157249</v>
      </c>
      <c r="T23" s="28">
        <f t="shared" si="5"/>
        <v>8</v>
      </c>
      <c r="U23" s="16" t="str">
        <f t="shared" si="6"/>
        <v xml:space="preserve">Benalla </v>
      </c>
      <c r="V23" s="27">
        <f t="shared" si="7"/>
        <v>17.248157248157248</v>
      </c>
      <c r="Z23" s="16" t="s">
        <v>114</v>
      </c>
    </row>
    <row r="24" spans="1:27" x14ac:dyDescent="0.45">
      <c r="A24" s="10"/>
      <c r="B24" s="16">
        <v>9</v>
      </c>
      <c r="C24" s="16"/>
      <c r="D24" s="16" t="s">
        <v>202</v>
      </c>
      <c r="E24" s="21">
        <f>IF($C$12=1,VLOOKUP($I$5*15-15+$B24,Data!$A$11:$Q$1210,4+$C$10),VLOOKUP($I$5*15-15+$B24,Data!$A$1217:$Q$2416,4+$C$10))</f>
        <v>7.5498647521298379</v>
      </c>
      <c r="F24" s="19"/>
      <c r="G24" s="19"/>
      <c r="I24" s="22">
        <v>9</v>
      </c>
      <c r="J24" s="16" t="s">
        <v>96</v>
      </c>
      <c r="K24" s="23">
        <f>IF($J$12=1,VLOOKUP($I$5*15-15+$J$10*3-3+$J$8,Data!$A$11:$R$1210,4+$I24),VLOOKUP($I$5*15-15+$J$10*3-3+$J$8,Data!$A$1217:$Q$2416,4+$I24))</f>
        <v>9.7398381022466562</v>
      </c>
      <c r="L24" s="24">
        <f t="shared" si="3"/>
        <v>9.7399281022466564</v>
      </c>
      <c r="M24" s="25">
        <f t="shared" si="0"/>
        <v>5</v>
      </c>
      <c r="N24" s="26" t="str">
        <f t="shared" si="1"/>
        <v>Lung condition</v>
      </c>
      <c r="O24" s="24">
        <f t="shared" si="2"/>
        <v>5.2681702090818581</v>
      </c>
      <c r="P24" s="22">
        <v>9</v>
      </c>
      <c r="Q24" s="16" t="s">
        <v>106</v>
      </c>
      <c r="R24" s="21">
        <f>IF($Q$14=1,VLOOKUP($P24*15-15+$Q$10*3-3+$Q$8,Data!$A$11:$Q$1210,4+$Q$12),VLOOKUP($P24*15-15+$Q$10*3-3+$Q$8,Data!$A$1217:$Q$2416,4+$Q$12))</f>
        <v>8.6140714487190486</v>
      </c>
      <c r="S24" s="27">
        <f t="shared" si="4"/>
        <v>8.6141614487190488</v>
      </c>
      <c r="T24" s="28">
        <f t="shared" si="5"/>
        <v>74</v>
      </c>
      <c r="U24" s="16" t="str">
        <f t="shared" si="6"/>
        <v xml:space="preserve">Mount Alexander </v>
      </c>
      <c r="V24" s="27">
        <f t="shared" si="7"/>
        <v>17.11455249373719</v>
      </c>
      <c r="Z24" s="16" t="s">
        <v>115</v>
      </c>
    </row>
    <row r="25" spans="1:27" x14ac:dyDescent="0.45">
      <c r="A25" s="10"/>
      <c r="B25" s="16">
        <v>10</v>
      </c>
      <c r="C25" s="16"/>
      <c r="D25" s="16" t="s">
        <v>193</v>
      </c>
      <c r="E25" s="21">
        <f>IF($C$12=1,VLOOKUP($I$5*15-15+$B25,Data!$A$11:$Q$1210,4+$C$10),VLOOKUP($I$5*15-15+$B25,Data!$A$1217:$Q$2416,4+$C$10))</f>
        <v>8.4910965323336463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4.6664646552097313</v>
      </c>
      <c r="L25" s="24">
        <f t="shared" si="3"/>
        <v>4.6665646552097311</v>
      </c>
      <c r="M25" s="25">
        <f t="shared" si="0"/>
        <v>10</v>
      </c>
      <c r="N25" s="26" t="str">
        <f t="shared" si="1"/>
        <v>Stroke</v>
      </c>
      <c r="O25" s="24">
        <f t="shared" si="2"/>
        <v>4.6664646552097313</v>
      </c>
      <c r="P25" s="22">
        <v>10</v>
      </c>
      <c r="Q25" s="16" t="s">
        <v>107</v>
      </c>
      <c r="R25" s="21">
        <f>IF($Q$14=1,VLOOKUP($P25*15-15+$Q$10*3-3+$Q$8,Data!$A$11:$Q$1210,4+$Q$12),VLOOKUP($P25*15-15+$Q$10*3-3+$Q$8,Data!$A$1217:$Q$2416,4+$Q$12))</f>
        <v>7.9549262734584447</v>
      </c>
      <c r="S25" s="27">
        <f t="shared" si="4"/>
        <v>7.9550262734584445</v>
      </c>
      <c r="T25" s="28">
        <f t="shared" si="5"/>
        <v>75</v>
      </c>
      <c r="U25" s="16" t="str">
        <f t="shared" si="6"/>
        <v xml:space="preserve">Loddon </v>
      </c>
      <c r="V25" s="27">
        <f t="shared" si="7"/>
        <v>16.966501240694789</v>
      </c>
      <c r="Z25" s="16" t="s">
        <v>116</v>
      </c>
    </row>
    <row r="26" spans="1:27" x14ac:dyDescent="0.45">
      <c r="A26" s="10"/>
      <c r="B26" s="16">
        <v>11</v>
      </c>
      <c r="C26" s="16"/>
      <c r="D26" s="16" t="s">
        <v>203</v>
      </c>
      <c r="E26" s="21">
        <f>IF($C$12=1,VLOOKUP($I$5*15-15+$B26,Data!$A$11:$Q$1210,4+$C$10),VLOOKUP($I$5*15-15+$B26,Data!$A$1217:$Q$2416,4+$C$10))</f>
        <v>10.871662914120297</v>
      </c>
      <c r="F26" s="19"/>
      <c r="G26" s="19"/>
      <c r="I26" s="22">
        <v>11</v>
      </c>
      <c r="J26" s="16" t="s">
        <v>97</v>
      </c>
      <c r="K26" s="23">
        <f>IF($J$12=1,VLOOKUP($I$5*15-15+$J$10*3-3+$J$8,Data!$A$11:$R$1210,4+$I26),VLOOKUP($I$5*15-15+$J$10*3-3+$J$8,Data!$A$1217:$Q$2416,4+$I26))</f>
        <v>16.743863901995585</v>
      </c>
      <c r="L26" s="24">
        <f t="shared" si="3"/>
        <v>16.743973901995584</v>
      </c>
      <c r="M26" s="25">
        <f t="shared" si="0"/>
        <v>3</v>
      </c>
      <c r="N26" s="26" t="str">
        <f t="shared" si="1"/>
        <v>Kidney disease</v>
      </c>
      <c r="O26" s="24">
        <f t="shared" si="2"/>
        <v>3.9435522271763128</v>
      </c>
      <c r="P26" s="22">
        <v>11</v>
      </c>
      <c r="Q26" s="16" t="s">
        <v>108</v>
      </c>
      <c r="R26" s="21">
        <f>IF($Q$14=1,VLOOKUP($P26*15-15+$Q$10*3-3+$Q$8,Data!$A$11:$Q$1210,4+$Q$12),VLOOKUP($P26*15-15+$Q$10*3-3+$Q$8,Data!$A$1217:$Q$2416,4+$Q$12))</f>
        <v>14.72179289026275</v>
      </c>
      <c r="S26" s="27">
        <f t="shared" si="4"/>
        <v>14.721902890262749</v>
      </c>
      <c r="T26" s="28">
        <f t="shared" si="5"/>
        <v>26</v>
      </c>
      <c r="U26" s="16" t="str">
        <f t="shared" si="6"/>
        <v xml:space="preserve">Northern Grampians </v>
      </c>
      <c r="V26" s="27">
        <f t="shared" si="7"/>
        <v>16.409861325115564</v>
      </c>
      <c r="Z26" s="16" t="s">
        <v>117</v>
      </c>
    </row>
    <row r="27" spans="1:27" x14ac:dyDescent="0.45">
      <c r="A27" s="10"/>
      <c r="B27" s="16">
        <v>12</v>
      </c>
      <c r="C27" s="16"/>
      <c r="D27" s="16" t="s">
        <v>204</v>
      </c>
      <c r="E27" s="21">
        <f>IF($C$12=1,VLOOKUP($I$5*15-15+$B27,Data!$A$11:$Q$1210,4+$C$10),VLOOKUP($I$5*15-15+$B27,Data!$A$1217:$Q$2416,4+$C$10))</f>
        <v>9.7398381022466562</v>
      </c>
      <c r="F27" s="19"/>
      <c r="G27" s="19"/>
      <c r="I27" s="22">
        <v>12</v>
      </c>
      <c r="J27" s="16" t="s">
        <v>95</v>
      </c>
      <c r="K27" s="23">
        <f>IF($J$12=1,VLOOKUP($I$5*15-15+$J$10*3-3+$J$8,Data!$A$11:$R$1210,4+$I27),VLOOKUP($I$5*15-15+$J$10*3-3+$J$8,Data!$A$1217:$Q$2416,4+$I27))</f>
        <v>32.31461841478724</v>
      </c>
      <c r="L27" s="24"/>
      <c r="M27" s="25"/>
      <c r="N27" s="29"/>
      <c r="O27" s="10"/>
      <c r="P27" s="22">
        <v>12</v>
      </c>
      <c r="Q27" s="16" t="s">
        <v>109</v>
      </c>
      <c r="R27" s="21">
        <f>IF($Q$14=1,VLOOKUP($P27*15-15+$Q$10*3-3+$Q$8,Data!$A$11:$Q$1210,4+$Q$12),VLOOKUP($P27*15-15+$Q$10*3-3+$Q$8,Data!$A$1217:$Q$2416,4+$Q$12))</f>
        <v>14.59605026929982</v>
      </c>
      <c r="S27" s="27">
        <f t="shared" si="4"/>
        <v>14.596170269299821</v>
      </c>
      <c r="T27" s="28">
        <f t="shared" si="5"/>
        <v>30</v>
      </c>
      <c r="U27" s="16" t="str">
        <f t="shared" si="6"/>
        <v xml:space="preserve">Ararat </v>
      </c>
      <c r="V27" s="27">
        <f t="shared" si="7"/>
        <v>16.373203804897791</v>
      </c>
      <c r="Z27" s="16" t="s">
        <v>118</v>
      </c>
    </row>
    <row r="28" spans="1:27" x14ac:dyDescent="0.45">
      <c r="A28" s="10"/>
      <c r="B28" s="16">
        <v>13</v>
      </c>
      <c r="C28" s="16"/>
      <c r="D28" s="16" t="s">
        <v>194</v>
      </c>
      <c r="E28" s="21">
        <f>IF($C$12=1,VLOOKUP($I$5*15-15+$B28,Data!$A$11:$Q$1210,4+$C$10),VLOOKUP($I$5*15-15+$B28,Data!$A$1217:$Q$2416,4+$C$10))</f>
        <v>5.3300077266134389</v>
      </c>
      <c r="F28" s="19"/>
      <c r="G28" s="19"/>
      <c r="P28" s="22">
        <v>13</v>
      </c>
      <c r="Q28" s="16" t="s">
        <v>110</v>
      </c>
      <c r="R28" s="21">
        <f>IF($Q$14=1,VLOOKUP($P28*15-15+$Q$10*3-3+$Q$8,Data!$A$11:$Q$1210,4+$Q$12),VLOOKUP($P28*15-15+$Q$10*3-3+$Q$8,Data!$A$1217:$Q$2416,4+$Q$12))</f>
        <v>12.675151494105187</v>
      </c>
      <c r="S28" s="27">
        <f t="shared" si="4"/>
        <v>12.675281494105187</v>
      </c>
      <c r="T28" s="28">
        <f t="shared" si="5"/>
        <v>50</v>
      </c>
      <c r="U28" s="16" t="str">
        <f t="shared" si="6"/>
        <v xml:space="preserve">Hepburn </v>
      </c>
      <c r="V28" s="27">
        <f t="shared" si="7"/>
        <v>16.152330925804335</v>
      </c>
      <c r="Z28" s="16" t="s">
        <v>119</v>
      </c>
    </row>
    <row r="29" spans="1:27" x14ac:dyDescent="0.45">
      <c r="A29" s="10"/>
      <c r="B29" s="16">
        <v>14</v>
      </c>
      <c r="C29" s="16"/>
      <c r="D29" s="16" t="s">
        <v>195</v>
      </c>
      <c r="E29" s="21">
        <f>IF($C$12=1,VLOOKUP($I$5*15-15+$B29,Data!$A$11:$Q$1210,4+$C$10),VLOOKUP($I$5*15-15+$B29,Data!$A$1217:$Q$2416,4+$C$10))</f>
        <v>7.7266612113562925</v>
      </c>
      <c r="P29" s="22">
        <v>14</v>
      </c>
      <c r="Q29" s="16" t="s">
        <v>111</v>
      </c>
      <c r="R29" s="21">
        <f>IF($Q$14=1,VLOOKUP($P29*15-15+$Q$10*3-3+$Q$8,Data!$A$11:$Q$1210,4+$Q$12),VLOOKUP($P29*15-15+$Q$10*3-3+$Q$8,Data!$A$1217:$Q$2416,4+$Q$12))</f>
        <v>9.3777518492426903</v>
      </c>
      <c r="S29" s="27">
        <f t="shared" si="4"/>
        <v>9.3778918492426904</v>
      </c>
      <c r="T29" s="28">
        <f t="shared" si="5"/>
        <v>70</v>
      </c>
      <c r="U29" s="16" t="str">
        <f t="shared" si="6"/>
        <v xml:space="preserve">Moira </v>
      </c>
      <c r="V29" s="27">
        <f t="shared" si="7"/>
        <v>15.939649781113197</v>
      </c>
      <c r="Z29" s="16" t="s">
        <v>120</v>
      </c>
    </row>
    <row r="30" spans="1:27" x14ac:dyDescent="0.45">
      <c r="A30" s="10"/>
      <c r="B30" s="16">
        <v>15</v>
      </c>
      <c r="C30" s="16"/>
      <c r="D30" s="16" t="s">
        <v>196</v>
      </c>
      <c r="E30" s="21">
        <f>IF($C$12=1,VLOOKUP($I$5*15-15+$B30,Data!$A$11:$Q$1210,4+$C$10),VLOOKUP($I$5*15-15+$B30,Data!$A$1217:$Q$2416,4+$C$10))</f>
        <v>6.5118734232751994</v>
      </c>
      <c r="P30" s="22">
        <v>15</v>
      </c>
      <c r="Q30" s="16" t="s">
        <v>112</v>
      </c>
      <c r="R30" s="21">
        <f>IF($Q$14=1,VLOOKUP($P30*15-15+$Q$10*3-3+$Q$8,Data!$A$11:$Q$1210,4+$Q$12),VLOOKUP($P30*15-15+$Q$10*3-3+$Q$8,Data!$A$1217:$Q$2416,4+$Q$12))</f>
        <v>21.398652340193046</v>
      </c>
      <c r="S30" s="27">
        <f t="shared" si="4"/>
        <v>21.398802340193047</v>
      </c>
      <c r="T30" s="28">
        <f t="shared" si="5"/>
        <v>1</v>
      </c>
      <c r="U30" s="16" t="str">
        <f t="shared" si="6"/>
        <v xml:space="preserve">East Gippsland </v>
      </c>
      <c r="V30" s="27">
        <f t="shared" si="7"/>
        <v>15.901377520463168</v>
      </c>
      <c r="Z30" s="16" t="s">
        <v>121</v>
      </c>
    </row>
    <row r="31" spans="1:27" x14ac:dyDescent="0.45">
      <c r="P31" s="22">
        <v>16</v>
      </c>
      <c r="Q31" s="16" t="s">
        <v>113</v>
      </c>
      <c r="R31" s="21">
        <f>IF($Q$14=1,VLOOKUP($P31*15-15+$Q$10*3-3+$Q$8,Data!$A$11:$Q$1210,4+$Q$12),VLOOKUP($P31*15-15+$Q$10*3-3+$Q$8,Data!$A$1217:$Q$2416,4+$Q$12))</f>
        <v>13.383010432190758</v>
      </c>
      <c r="S31" s="27">
        <f t="shared" si="4"/>
        <v>13.383170432190758</v>
      </c>
      <c r="T31" s="28">
        <f t="shared" si="5"/>
        <v>46</v>
      </c>
      <c r="U31" s="16" t="str">
        <f t="shared" si="6"/>
        <v xml:space="preserve">Frankston </v>
      </c>
      <c r="V31" s="27">
        <f t="shared" si="7"/>
        <v>15.757461386598537</v>
      </c>
      <c r="Z31" s="16" t="s">
        <v>122</v>
      </c>
    </row>
    <row r="32" spans="1:27" ht="9.85" customHeight="1" x14ac:dyDescent="0.45">
      <c r="P32" s="22">
        <v>17</v>
      </c>
      <c r="Q32" s="16" t="s">
        <v>114</v>
      </c>
      <c r="R32" s="21">
        <f>IF($Q$14=1,VLOOKUP($P32*15-15+$Q$10*3-3+$Q$8,Data!$A$11:$Q$1210,4+$Q$12),VLOOKUP($P32*15-15+$Q$10*3-3+$Q$8,Data!$A$1217:$Q$2416,4+$Q$12))</f>
        <v>14.417091114883984</v>
      </c>
      <c r="S32" s="27">
        <f t="shared" si="4"/>
        <v>14.417261114883985</v>
      </c>
      <c r="T32" s="28">
        <f t="shared" si="5"/>
        <v>35</v>
      </c>
      <c r="U32" s="16" t="str">
        <f t="shared" si="6"/>
        <v xml:space="preserve">Hindmarsh </v>
      </c>
      <c r="V32" s="27">
        <f t="shared" si="7"/>
        <v>15.672235481304694</v>
      </c>
      <c r="Z32" s="16" t="s">
        <v>123</v>
      </c>
    </row>
    <row r="33" spans="16:26" ht="9.85" customHeight="1" x14ac:dyDescent="0.45">
      <c r="P33" s="22">
        <v>18</v>
      </c>
      <c r="Q33" s="16" t="s">
        <v>115</v>
      </c>
      <c r="R33" s="21">
        <f>IF($Q$14=1,VLOOKUP($P33*15-15+$Q$10*3-3+$Q$8,Data!$A$11:$Q$1210,4+$Q$12),VLOOKUP($P33*15-15+$Q$10*3-3+$Q$8,Data!$A$1217:$Q$2416,4+$Q$12))</f>
        <v>14.424299676634089</v>
      </c>
      <c r="S33" s="27">
        <f t="shared" si="4"/>
        <v>14.424479676634089</v>
      </c>
      <c r="T33" s="28">
        <f t="shared" si="5"/>
        <v>34</v>
      </c>
      <c r="U33" s="16" t="str">
        <f t="shared" si="6"/>
        <v xml:space="preserve">Baw Baw </v>
      </c>
      <c r="V33" s="27">
        <f t="shared" si="7"/>
        <v>15.546121188730218</v>
      </c>
      <c r="Z33" s="16" t="s">
        <v>124</v>
      </c>
    </row>
    <row r="34" spans="16:26" ht="9.85" customHeight="1" x14ac:dyDescent="0.45">
      <c r="P34" s="22">
        <v>19</v>
      </c>
      <c r="Q34" s="16" t="s">
        <v>116</v>
      </c>
      <c r="R34" s="21">
        <f>IF($Q$14=1,VLOOKUP($P34*15-15+$Q$10*3-3+$Q$8,Data!$A$11:$Q$1210,4+$Q$12),VLOOKUP($P34*15-15+$Q$10*3-3+$Q$8,Data!$A$1217:$Q$2416,4+$Q$12))</f>
        <v>15.901377520463168</v>
      </c>
      <c r="S34" s="27">
        <f t="shared" si="4"/>
        <v>15.901567520463168</v>
      </c>
      <c r="T34" s="28">
        <f t="shared" si="5"/>
        <v>15</v>
      </c>
      <c r="U34" s="16" t="str">
        <f t="shared" si="6"/>
        <v xml:space="preserve">Glenelg </v>
      </c>
      <c r="V34" s="27">
        <f t="shared" si="7"/>
        <v>15.517623586787851</v>
      </c>
      <c r="Z34" s="16" t="s">
        <v>125</v>
      </c>
    </row>
    <row r="35" spans="16:26" ht="9.85" customHeight="1" x14ac:dyDescent="0.45">
      <c r="P35" s="22">
        <v>20</v>
      </c>
      <c r="Q35" s="16" t="s">
        <v>117</v>
      </c>
      <c r="R35" s="21">
        <f>IF($Q$14=1,VLOOKUP($P35*15-15+$Q$10*3-3+$Q$8,Data!$A$11:$Q$1210,4+$Q$12),VLOOKUP($P35*15-15+$Q$10*3-3+$Q$8,Data!$A$1217:$Q$2416,4+$Q$12))</f>
        <v>15.757461386598537</v>
      </c>
      <c r="S35" s="27">
        <f t="shared" si="4"/>
        <v>15.757661386598537</v>
      </c>
      <c r="T35" s="28">
        <f t="shared" si="5"/>
        <v>16</v>
      </c>
      <c r="U35" s="16" t="str">
        <f t="shared" si="6"/>
        <v xml:space="preserve">Wangaratta </v>
      </c>
      <c r="V35" s="27">
        <f t="shared" si="7"/>
        <v>15.445799560639346</v>
      </c>
      <c r="Z35" s="16" t="s">
        <v>126</v>
      </c>
    </row>
    <row r="36" spans="16:26" ht="9.85" customHeight="1" x14ac:dyDescent="0.45">
      <c r="P36" s="22">
        <v>21</v>
      </c>
      <c r="Q36" s="16" t="s">
        <v>118</v>
      </c>
      <c r="R36" s="21">
        <f>IF($Q$14=1,VLOOKUP($P36*15-15+$Q$10*3-3+$Q$8,Data!$A$11:$Q$1210,4+$Q$12),VLOOKUP($P36*15-15+$Q$10*3-3+$Q$8,Data!$A$1217:$Q$2416,4+$Q$12))</f>
        <v>14.63860933211345</v>
      </c>
      <c r="S36" s="27">
        <f t="shared" si="4"/>
        <v>14.638819332113449</v>
      </c>
      <c r="T36" s="28">
        <f t="shared" si="5"/>
        <v>28</v>
      </c>
      <c r="U36" s="16" t="str">
        <f t="shared" si="6"/>
        <v xml:space="preserve">Bass Coast </v>
      </c>
      <c r="V36" s="27">
        <f t="shared" si="7"/>
        <v>15.291579126682187</v>
      </c>
      <c r="Z36" s="16" t="s">
        <v>127</v>
      </c>
    </row>
    <row r="37" spans="16:26" ht="9.85" customHeight="1" x14ac:dyDescent="0.45">
      <c r="P37" s="22">
        <v>22</v>
      </c>
      <c r="Q37" s="16" t="s">
        <v>119</v>
      </c>
      <c r="R37" s="21">
        <f>IF($Q$14=1,VLOOKUP($P37*15-15+$Q$10*3-3+$Q$8,Data!$A$11:$Q$1210,4+$Q$12),VLOOKUP($P37*15-15+$Q$10*3-3+$Q$8,Data!$A$1217:$Q$2416,4+$Q$12))</f>
        <v>9.7129405610409982</v>
      </c>
      <c r="S37" s="27">
        <f t="shared" si="4"/>
        <v>9.7131605610409988</v>
      </c>
      <c r="T37" s="28">
        <f t="shared" si="5"/>
        <v>67</v>
      </c>
      <c r="U37" s="16" t="str">
        <f t="shared" si="6"/>
        <v xml:space="preserve">Wellington </v>
      </c>
      <c r="V37" s="27">
        <f t="shared" si="7"/>
        <v>15.153200525836787</v>
      </c>
      <c r="Z37" s="16" t="s">
        <v>128</v>
      </c>
    </row>
    <row r="38" spans="16:26" ht="9.85" customHeight="1" x14ac:dyDescent="0.45">
      <c r="P38" s="22">
        <v>23</v>
      </c>
      <c r="Q38" s="16" t="s">
        <v>120</v>
      </c>
      <c r="R38" s="21">
        <f>IF($Q$14=1,VLOOKUP($P38*15-15+$Q$10*3-3+$Q$8,Data!$A$11:$Q$1210,4+$Q$12),VLOOKUP($P38*15-15+$Q$10*3-3+$Q$8,Data!$A$1217:$Q$2416,4+$Q$12))</f>
        <v>15.517623586787851</v>
      </c>
      <c r="S38" s="27">
        <f t="shared" si="4"/>
        <v>15.517853586787851</v>
      </c>
      <c r="T38" s="28">
        <f t="shared" si="5"/>
        <v>19</v>
      </c>
      <c r="U38" s="16" t="str">
        <f t="shared" si="6"/>
        <v xml:space="preserve">Towong </v>
      </c>
      <c r="V38" s="27">
        <f t="shared" si="7"/>
        <v>15.097822074566261</v>
      </c>
      <c r="Z38" s="16" t="s">
        <v>129</v>
      </c>
    </row>
    <row r="39" spans="16:26" ht="9.85" customHeight="1" x14ac:dyDescent="0.45">
      <c r="P39" s="22">
        <v>24</v>
      </c>
      <c r="Q39" s="16" t="s">
        <v>121</v>
      </c>
      <c r="R39" s="21">
        <f>IF($Q$14=1,VLOOKUP($P39*15-15+$Q$10*3-3+$Q$8,Data!$A$11:$Q$1210,4+$Q$12),VLOOKUP($P39*15-15+$Q$10*3-3+$Q$8,Data!$A$1217:$Q$2416,4+$Q$12))</f>
        <v>13.930976430976431</v>
      </c>
      <c r="S39" s="27">
        <f t="shared" si="4"/>
        <v>13.931216430976431</v>
      </c>
      <c r="T39" s="28">
        <f t="shared" si="5"/>
        <v>43</v>
      </c>
      <c r="U39" s="16" t="str">
        <f t="shared" si="6"/>
        <v xml:space="preserve">Greater Geelong </v>
      </c>
      <c r="V39" s="27">
        <f t="shared" si="7"/>
        <v>15.004673741428201</v>
      </c>
      <c r="Z39" s="16" t="s">
        <v>130</v>
      </c>
    </row>
    <row r="40" spans="16:26" ht="9.85" customHeight="1" x14ac:dyDescent="0.45">
      <c r="P40" s="22">
        <v>25</v>
      </c>
      <c r="Q40" s="16" t="s">
        <v>122</v>
      </c>
      <c r="R40" s="21">
        <f>IF($Q$14=1,VLOOKUP($P40*15-15+$Q$10*3-3+$Q$8,Data!$A$11:$Q$1210,4+$Q$12),VLOOKUP($P40*15-15+$Q$10*3-3+$Q$8,Data!$A$1217:$Q$2416,4+$Q$12))</f>
        <v>17.942743610584305</v>
      </c>
      <c r="S40" s="27">
        <f t="shared" si="4"/>
        <v>17.942993610584306</v>
      </c>
      <c r="T40" s="28">
        <f t="shared" si="5"/>
        <v>4</v>
      </c>
      <c r="U40" s="16" t="str">
        <f t="shared" si="6"/>
        <v xml:space="preserve">Warrnambool </v>
      </c>
      <c r="V40" s="27">
        <f t="shared" si="7"/>
        <v>14.730912875772976</v>
      </c>
      <c r="Z40" s="16" t="s">
        <v>131</v>
      </c>
    </row>
    <row r="41" spans="16:26" ht="9.85" customHeight="1" x14ac:dyDescent="0.45">
      <c r="P41" s="22">
        <v>26</v>
      </c>
      <c r="Q41" s="16" t="s">
        <v>123</v>
      </c>
      <c r="R41" s="21">
        <f>IF($Q$14=1,VLOOKUP($P41*15-15+$Q$10*3-3+$Q$8,Data!$A$11:$Q$1210,4+$Q$12),VLOOKUP($P41*15-15+$Q$10*3-3+$Q$8,Data!$A$1217:$Q$2416,4+$Q$12))</f>
        <v>7.5498647521298379</v>
      </c>
      <c r="S41" s="27">
        <f t="shared" si="4"/>
        <v>7.5501247521298378</v>
      </c>
      <c r="T41" s="28">
        <f t="shared" si="5"/>
        <v>76</v>
      </c>
      <c r="U41" s="16" t="str">
        <f t="shared" si="6"/>
        <v xml:space="preserve">Buloke </v>
      </c>
      <c r="V41" s="27">
        <f t="shared" si="7"/>
        <v>14.72179289026275</v>
      </c>
      <c r="Z41" s="16" t="s">
        <v>132</v>
      </c>
    </row>
    <row r="42" spans="16:26" ht="9.85" customHeight="1" x14ac:dyDescent="0.45">
      <c r="P42" s="22">
        <v>27</v>
      </c>
      <c r="Q42" s="16" t="s">
        <v>124</v>
      </c>
      <c r="R42" s="21">
        <f>IF($Q$14=1,VLOOKUP($P42*15-15+$Q$10*3-3+$Q$8,Data!$A$11:$Q$1210,4+$Q$12),VLOOKUP($P42*15-15+$Q$10*3-3+$Q$8,Data!$A$1217:$Q$2416,4+$Q$12))</f>
        <v>15.004673741428201</v>
      </c>
      <c r="S42" s="27">
        <f t="shared" si="4"/>
        <v>15.004943741428201</v>
      </c>
      <c r="T42" s="28">
        <f t="shared" si="5"/>
        <v>24</v>
      </c>
      <c r="U42" s="16" t="str">
        <f t="shared" si="6"/>
        <v xml:space="preserve">Murrindindi </v>
      </c>
      <c r="V42" s="27">
        <f t="shared" si="7"/>
        <v>14.679976512037582</v>
      </c>
      <c r="Z42" s="16" t="s">
        <v>133</v>
      </c>
    </row>
    <row r="43" spans="16:26" ht="9.85" customHeight="1" x14ac:dyDescent="0.45">
      <c r="P43" s="22">
        <v>28</v>
      </c>
      <c r="Q43" s="16" t="s">
        <v>125</v>
      </c>
      <c r="R43" s="21">
        <f>IF($Q$14=1,VLOOKUP($P43*15-15+$Q$10*3-3+$Q$8,Data!$A$11:$Q$1210,4+$Q$12),VLOOKUP($P43*15-15+$Q$10*3-3+$Q$8,Data!$A$1217:$Q$2416,4+$Q$12))</f>
        <v>14.448221757322175</v>
      </c>
      <c r="S43" s="27">
        <f t="shared" si="4"/>
        <v>14.448501757322175</v>
      </c>
      <c r="T43" s="28">
        <f t="shared" si="5"/>
        <v>33</v>
      </c>
      <c r="U43" s="16" t="str">
        <f t="shared" si="6"/>
        <v xml:space="preserve">Gannawarra </v>
      </c>
      <c r="V43" s="27">
        <f t="shared" si="7"/>
        <v>14.63860933211345</v>
      </c>
      <c r="Z43" s="16" t="s">
        <v>134</v>
      </c>
    </row>
    <row r="44" spans="16:26" ht="9.85" customHeight="1" x14ac:dyDescent="0.45">
      <c r="P44" s="22">
        <v>29</v>
      </c>
      <c r="Q44" s="16" t="s">
        <v>126</v>
      </c>
      <c r="R44" s="21">
        <f>IF($Q$14=1,VLOOKUP($P44*15-15+$Q$10*3-3+$Q$8,Data!$A$11:$Q$1210,4+$Q$12),VLOOKUP($P44*15-15+$Q$10*3-3+$Q$8,Data!$A$1217:$Q$2416,4+$Q$12))</f>
        <v>16.152330925804335</v>
      </c>
      <c r="S44" s="27">
        <f t="shared" si="4"/>
        <v>16.152620925804335</v>
      </c>
      <c r="T44" s="28">
        <f t="shared" si="5"/>
        <v>13</v>
      </c>
      <c r="U44" s="16" t="str">
        <f t="shared" si="6"/>
        <v xml:space="preserve">Horsham </v>
      </c>
      <c r="V44" s="27">
        <f t="shared" si="7"/>
        <v>14.625445897740786</v>
      </c>
      <c r="Z44" s="16" t="s">
        <v>135</v>
      </c>
    </row>
    <row r="45" spans="16:26" ht="9.85" customHeight="1" x14ac:dyDescent="0.45">
      <c r="P45" s="22">
        <v>30</v>
      </c>
      <c r="Q45" s="16" t="s">
        <v>127</v>
      </c>
      <c r="R45" s="21">
        <f>IF($Q$14=1,VLOOKUP($P45*15-15+$Q$10*3-3+$Q$8,Data!$A$11:$Q$1210,4+$Q$12),VLOOKUP($P45*15-15+$Q$10*3-3+$Q$8,Data!$A$1217:$Q$2416,4+$Q$12))</f>
        <v>15.672235481304694</v>
      </c>
      <c r="S45" s="27">
        <f t="shared" si="4"/>
        <v>15.672535481304694</v>
      </c>
      <c r="T45" s="28">
        <f t="shared" si="5"/>
        <v>17</v>
      </c>
      <c r="U45" s="16" t="str">
        <f t="shared" si="6"/>
        <v xml:space="preserve">Campaspe </v>
      </c>
      <c r="V45" s="27">
        <f t="shared" si="7"/>
        <v>14.59605026929982</v>
      </c>
      <c r="Z45" s="16" t="s">
        <v>136</v>
      </c>
    </row>
    <row r="46" spans="16:26" ht="9.85" customHeight="1" x14ac:dyDescent="0.45">
      <c r="P46" s="22">
        <v>31</v>
      </c>
      <c r="Q46" s="16" t="s">
        <v>128</v>
      </c>
      <c r="R46" s="21">
        <f>IF($Q$14=1,VLOOKUP($P46*15-15+$Q$10*3-3+$Q$8,Data!$A$11:$Q$1210,4+$Q$12),VLOOKUP($P46*15-15+$Q$10*3-3+$Q$8,Data!$A$1217:$Q$2416,4+$Q$12))</f>
        <v>11.021042105487117</v>
      </c>
      <c r="S46" s="27">
        <f t="shared" si="4"/>
        <v>11.021352105487118</v>
      </c>
      <c r="T46" s="28">
        <f t="shared" si="5"/>
        <v>57</v>
      </c>
      <c r="U46" s="16" t="str">
        <f t="shared" si="6"/>
        <v xml:space="preserve">Mildura </v>
      </c>
      <c r="V46" s="27">
        <f t="shared" si="7"/>
        <v>14.594636490466595</v>
      </c>
      <c r="Z46" s="16" t="s">
        <v>137</v>
      </c>
    </row>
    <row r="47" spans="16:26" ht="9.85" customHeight="1" x14ac:dyDescent="0.45">
      <c r="P47" s="22">
        <v>32</v>
      </c>
      <c r="Q47" s="16" t="s">
        <v>129</v>
      </c>
      <c r="R47" s="21">
        <f>IF($Q$14=1,VLOOKUP($P47*15-15+$Q$10*3-3+$Q$8,Data!$A$11:$Q$1210,4+$Q$12),VLOOKUP($P47*15-15+$Q$10*3-3+$Q$8,Data!$A$1217:$Q$2416,4+$Q$12))</f>
        <v>14.625445897740786</v>
      </c>
      <c r="S47" s="27">
        <f t="shared" si="4"/>
        <v>14.625765897740786</v>
      </c>
      <c r="T47" s="28">
        <f t="shared" si="5"/>
        <v>29</v>
      </c>
      <c r="U47" s="16" t="str">
        <f t="shared" si="6"/>
        <v xml:space="preserve">Yarra </v>
      </c>
      <c r="V47" s="27">
        <f t="shared" si="7"/>
        <v>14.548750577613479</v>
      </c>
      <c r="Z47" s="16" t="s">
        <v>138</v>
      </c>
    </row>
    <row r="48" spans="16:26" ht="9.85" customHeight="1" x14ac:dyDescent="0.45">
      <c r="P48" s="22">
        <v>33</v>
      </c>
      <c r="Q48" s="16" t="s">
        <v>130</v>
      </c>
      <c r="R48" s="21">
        <f>IF($Q$14=1,VLOOKUP($P48*15-15+$Q$10*3-3+$Q$8,Data!$A$11:$Q$1210,4+$Q$12),VLOOKUP($P48*15-15+$Q$10*3-3+$Q$8,Data!$A$1217:$Q$2416,4+$Q$12))</f>
        <v>9.5184649407226338</v>
      </c>
      <c r="S48" s="27">
        <f t="shared" si="4"/>
        <v>9.5187949407226338</v>
      </c>
      <c r="T48" s="28">
        <f t="shared" si="5"/>
        <v>69</v>
      </c>
      <c r="U48" s="16" t="str">
        <f t="shared" si="6"/>
        <v xml:space="preserve">Greater Shepparton </v>
      </c>
      <c r="V48" s="27">
        <f t="shared" si="7"/>
        <v>14.448221757322175</v>
      </c>
      <c r="Z48" s="16" t="s">
        <v>139</v>
      </c>
    </row>
    <row r="49" spans="16:26" ht="9.85" customHeight="1" x14ac:dyDescent="0.45">
      <c r="P49" s="22">
        <v>34</v>
      </c>
      <c r="Q49" s="16" t="s">
        <v>131</v>
      </c>
      <c r="R49" s="21">
        <f>IF($Q$14=1,VLOOKUP($P49*15-15+$Q$10*3-3+$Q$8,Data!$A$11:$Q$1210,4+$Q$12),VLOOKUP($P49*15-15+$Q$10*3-3+$Q$8,Data!$A$1217:$Q$2416,4+$Q$12))</f>
        <v>13.134404488650855</v>
      </c>
      <c r="S49" s="27">
        <f t="shared" si="4"/>
        <v>13.134744488650854</v>
      </c>
      <c r="T49" s="28">
        <f t="shared" si="5"/>
        <v>47</v>
      </c>
      <c r="U49" s="16" t="str">
        <f t="shared" si="6"/>
        <v xml:space="preserve">Darebin </v>
      </c>
      <c r="V49" s="27">
        <f t="shared" si="7"/>
        <v>14.424299676634089</v>
      </c>
      <c r="Z49" s="16" t="s">
        <v>140</v>
      </c>
    </row>
    <row r="50" spans="16:26" ht="9.85" customHeight="1" x14ac:dyDescent="0.45">
      <c r="P50" s="22">
        <v>35</v>
      </c>
      <c r="Q50" s="16" t="s">
        <v>132</v>
      </c>
      <c r="R50" s="21">
        <f>IF($Q$14=1,VLOOKUP($P50*15-15+$Q$10*3-3+$Q$8,Data!$A$11:$Q$1210,4+$Q$12),VLOOKUP($P50*15-15+$Q$10*3-3+$Q$8,Data!$A$1217:$Q$2416,4+$Q$12))</f>
        <v>10.34794396746498</v>
      </c>
      <c r="S50" s="27">
        <f t="shared" si="4"/>
        <v>10.348293967464979</v>
      </c>
      <c r="T50" s="28">
        <f t="shared" si="5"/>
        <v>64</v>
      </c>
      <c r="U50" s="16" t="str">
        <f t="shared" si="6"/>
        <v xml:space="preserve">Corangamite </v>
      </c>
      <c r="V50" s="27">
        <f t="shared" si="7"/>
        <v>14.417091114883984</v>
      </c>
      <c r="Z50" s="16" t="s">
        <v>141</v>
      </c>
    </row>
    <row r="51" spans="16:26" ht="9.85" customHeight="1" x14ac:dyDescent="0.45">
      <c r="P51" s="22">
        <v>36</v>
      </c>
      <c r="Q51" s="16" t="s">
        <v>133</v>
      </c>
      <c r="R51" s="21">
        <f>IF($Q$14=1,VLOOKUP($P51*15-15+$Q$10*3-3+$Q$8,Data!$A$11:$Q$1210,4+$Q$12),VLOOKUP($P51*15-15+$Q$10*3-3+$Q$8,Data!$A$1217:$Q$2416,4+$Q$12))</f>
        <v>10.984474108918944</v>
      </c>
      <c r="S51" s="27">
        <f t="shared" si="4"/>
        <v>10.984834108918944</v>
      </c>
      <c r="T51" s="28">
        <f t="shared" si="5"/>
        <v>58</v>
      </c>
      <c r="U51" s="16" t="str">
        <f t="shared" si="6"/>
        <v xml:space="preserve">Strathbogie </v>
      </c>
      <c r="V51" s="27">
        <f t="shared" si="7"/>
        <v>14.336993243243242</v>
      </c>
      <c r="Z51" s="16" t="s">
        <v>142</v>
      </c>
    </row>
    <row r="52" spans="16:26" ht="9.85" customHeight="1" x14ac:dyDescent="0.45">
      <c r="P52" s="22">
        <v>37</v>
      </c>
      <c r="Q52" s="16" t="s">
        <v>134</v>
      </c>
      <c r="R52" s="21">
        <f>IF($Q$14=1,VLOOKUP($P52*15-15+$Q$10*3-3+$Q$8,Data!$A$11:$Q$1210,4+$Q$12),VLOOKUP($P52*15-15+$Q$10*3-3+$Q$8,Data!$A$1217:$Q$2416,4+$Q$12))</f>
        <v>17.585128661177887</v>
      </c>
      <c r="S52" s="27">
        <f t="shared" si="4"/>
        <v>17.585498661177887</v>
      </c>
      <c r="T52" s="28">
        <f t="shared" si="5"/>
        <v>6</v>
      </c>
      <c r="U52" s="16" t="str">
        <f t="shared" si="6"/>
        <v xml:space="preserve">Moreland </v>
      </c>
      <c r="V52" s="27">
        <f t="shared" si="7"/>
        <v>14.30497914467013</v>
      </c>
      <c r="Z52" s="16" t="s">
        <v>143</v>
      </c>
    </row>
    <row r="53" spans="16:26" ht="9.85" customHeight="1" x14ac:dyDescent="0.45">
      <c r="P53" s="22">
        <v>38</v>
      </c>
      <c r="Q53" s="16" t="s">
        <v>135</v>
      </c>
      <c r="R53" s="21">
        <f>IF($Q$14=1,VLOOKUP($P53*15-15+$Q$10*3-3+$Q$8,Data!$A$11:$Q$1210,4+$Q$12),VLOOKUP($P53*15-15+$Q$10*3-3+$Q$8,Data!$A$1217:$Q$2416,4+$Q$12))</f>
        <v>16.966501240694789</v>
      </c>
      <c r="S53" s="27">
        <f t="shared" si="4"/>
        <v>16.966881240694789</v>
      </c>
      <c r="T53" s="28">
        <f t="shared" si="5"/>
        <v>10</v>
      </c>
      <c r="U53" s="16" t="str">
        <f t="shared" si="6"/>
        <v xml:space="preserve">Moorabool </v>
      </c>
      <c r="V53" s="27">
        <f t="shared" si="7"/>
        <v>14.192693963138728</v>
      </c>
      <c r="Z53" s="16" t="s">
        <v>144</v>
      </c>
    </row>
    <row r="54" spans="16:26" ht="9.85" customHeight="1" x14ac:dyDescent="0.45">
      <c r="P54" s="22">
        <v>39</v>
      </c>
      <c r="Q54" s="16" t="s">
        <v>136</v>
      </c>
      <c r="R54" s="21">
        <f>IF($Q$14=1,VLOOKUP($P54*15-15+$Q$10*3-3+$Q$8,Data!$A$11:$Q$1210,4+$Q$12),VLOOKUP($P54*15-15+$Q$10*3-3+$Q$8,Data!$A$1217:$Q$2416,4+$Q$12))</f>
        <v>12.749584026622296</v>
      </c>
      <c r="S54" s="27">
        <f t="shared" si="4"/>
        <v>12.749974026622295</v>
      </c>
      <c r="T54" s="28">
        <f t="shared" si="5"/>
        <v>48</v>
      </c>
      <c r="U54" s="16" t="str">
        <f t="shared" si="6"/>
        <v xml:space="preserve">Southern Grampians </v>
      </c>
      <c r="V54" s="27">
        <f t="shared" si="7"/>
        <v>14.184100418410042</v>
      </c>
      <c r="Z54" s="16" t="s">
        <v>145</v>
      </c>
    </row>
    <row r="55" spans="16:26" ht="9.85" customHeight="1" x14ac:dyDescent="0.45">
      <c r="P55" s="22">
        <v>40</v>
      </c>
      <c r="Q55" s="16" t="s">
        <v>137</v>
      </c>
      <c r="R55" s="21">
        <f>IF($Q$14=1,VLOOKUP($P55*15-15+$Q$10*3-3+$Q$8,Data!$A$11:$Q$1210,4+$Q$12),VLOOKUP($P55*15-15+$Q$10*3-3+$Q$8,Data!$A$1217:$Q$2416,4+$Q$12))</f>
        <v>6.7824199674443832</v>
      </c>
      <c r="S55" s="27">
        <f t="shared" si="4"/>
        <v>6.7828199674443832</v>
      </c>
      <c r="T55" s="28">
        <f t="shared" si="5"/>
        <v>79</v>
      </c>
      <c r="U55" s="16" t="str">
        <f t="shared" si="6"/>
        <v xml:space="preserve">Mitchell </v>
      </c>
      <c r="V55" s="27">
        <f t="shared" si="7"/>
        <v>14.027954256670903</v>
      </c>
      <c r="Z55" s="16" t="s">
        <v>146</v>
      </c>
    </row>
    <row r="56" spans="16:26" ht="9.85" customHeight="1" x14ac:dyDescent="0.45">
      <c r="P56" s="22">
        <v>41</v>
      </c>
      <c r="Q56" s="16" t="s">
        <v>138</v>
      </c>
      <c r="R56" s="21">
        <f>IF($Q$14=1,VLOOKUP($P56*15-15+$Q$10*3-3+$Q$8,Data!$A$11:$Q$1210,4+$Q$12),VLOOKUP($P56*15-15+$Q$10*3-3+$Q$8,Data!$A$1217:$Q$2416,4+$Q$12))</f>
        <v>11.946400181694299</v>
      </c>
      <c r="S56" s="27">
        <f t="shared" si="4"/>
        <v>11.9468101816943</v>
      </c>
      <c r="T56" s="28">
        <f t="shared" si="5"/>
        <v>55</v>
      </c>
      <c r="U56" s="16" t="str">
        <f t="shared" si="6"/>
        <v xml:space="preserve">South Gippsland </v>
      </c>
      <c r="V56" s="27">
        <f t="shared" si="7"/>
        <v>14.023976475910427</v>
      </c>
      <c r="Z56" s="16" t="s">
        <v>147</v>
      </c>
    </row>
    <row r="57" spans="16:26" ht="9.85" customHeight="1" x14ac:dyDescent="0.45">
      <c r="P57" s="22">
        <v>42</v>
      </c>
      <c r="Q57" s="16" t="s">
        <v>139</v>
      </c>
      <c r="R57" s="21">
        <f>IF($Q$14=1,VLOOKUP($P57*15-15+$Q$10*3-3+$Q$8,Data!$A$11:$Q$1210,4+$Q$12),VLOOKUP($P57*15-15+$Q$10*3-3+$Q$8,Data!$A$1217:$Q$2416,4+$Q$12))</f>
        <v>12.748331054451862</v>
      </c>
      <c r="S57" s="27">
        <f t="shared" si="4"/>
        <v>12.748751054451862</v>
      </c>
      <c r="T57" s="28">
        <f t="shared" si="5"/>
        <v>49</v>
      </c>
      <c r="U57" s="16" t="str">
        <f t="shared" si="6"/>
        <v xml:space="preserve">Yarra Ranges </v>
      </c>
      <c r="V57" s="27">
        <f t="shared" si="7"/>
        <v>13.969259185962136</v>
      </c>
      <c r="Z57" s="16" t="s">
        <v>148</v>
      </c>
    </row>
    <row r="58" spans="16:26" ht="9.85" customHeight="1" x14ac:dyDescent="0.45">
      <c r="P58" s="22">
        <v>43</v>
      </c>
      <c r="Q58" s="16" t="s">
        <v>140</v>
      </c>
      <c r="R58" s="21">
        <f>IF($Q$14=1,VLOOKUP($P58*15-15+$Q$10*3-3+$Q$8,Data!$A$11:$Q$1210,4+$Q$12),VLOOKUP($P58*15-15+$Q$10*3-3+$Q$8,Data!$A$1217:$Q$2416,4+$Q$12))</f>
        <v>12.530862050978891</v>
      </c>
      <c r="S58" s="27">
        <f t="shared" si="4"/>
        <v>12.531292050978891</v>
      </c>
      <c r="T58" s="28">
        <f t="shared" si="5"/>
        <v>51</v>
      </c>
      <c r="U58" s="16" t="str">
        <f t="shared" si="6"/>
        <v xml:space="preserve">Golden Plains </v>
      </c>
      <c r="V58" s="27">
        <f t="shared" si="7"/>
        <v>13.930976430976431</v>
      </c>
      <c r="Z58" s="16" t="s">
        <v>149</v>
      </c>
    </row>
    <row r="59" spans="16:26" ht="9.85" customHeight="1" x14ac:dyDescent="0.45">
      <c r="P59" s="22">
        <v>44</v>
      </c>
      <c r="Q59" s="16" t="s">
        <v>141</v>
      </c>
      <c r="R59" s="21">
        <f>IF($Q$14=1,VLOOKUP($P59*15-15+$Q$10*3-3+$Q$8,Data!$A$11:$Q$1210,4+$Q$12),VLOOKUP($P59*15-15+$Q$10*3-3+$Q$8,Data!$A$1217:$Q$2416,4+$Q$12))</f>
        <v>9.2194653252698799</v>
      </c>
      <c r="S59" s="27">
        <f t="shared" si="4"/>
        <v>9.2199053252698793</v>
      </c>
      <c r="T59" s="28">
        <f t="shared" si="5"/>
        <v>71</v>
      </c>
      <c r="U59" s="16" t="str">
        <f t="shared" si="6"/>
        <v xml:space="preserve">Mornington Peninsula </v>
      </c>
      <c r="V59" s="27">
        <f t="shared" si="7"/>
        <v>13.771731124668213</v>
      </c>
      <c r="Z59" s="16" t="s">
        <v>150</v>
      </c>
    </row>
    <row r="60" spans="16:26" ht="9.85" customHeight="1" x14ac:dyDescent="0.45">
      <c r="P60" s="22">
        <v>45</v>
      </c>
      <c r="Q60" s="16" t="s">
        <v>142</v>
      </c>
      <c r="R60" s="21">
        <f>IF($Q$14=1,VLOOKUP($P60*15-15+$Q$10*3-3+$Q$8,Data!$A$11:$Q$1210,4+$Q$12),VLOOKUP($P60*15-15+$Q$10*3-3+$Q$8,Data!$A$1217:$Q$2416,4+$Q$12))</f>
        <v>9.8267943239723063</v>
      </c>
      <c r="S60" s="27">
        <f t="shared" si="4"/>
        <v>9.8272443239723071</v>
      </c>
      <c r="T60" s="28">
        <f t="shared" si="5"/>
        <v>66</v>
      </c>
      <c r="U60" s="16" t="str">
        <f t="shared" si="6"/>
        <v xml:space="preserve">West Wimmera </v>
      </c>
      <c r="V60" s="27">
        <f t="shared" si="7"/>
        <v>13.438735177865613</v>
      </c>
      <c r="Z60" s="16" t="s">
        <v>151</v>
      </c>
    </row>
    <row r="61" spans="16:26" ht="9.85" customHeight="1" x14ac:dyDescent="0.45">
      <c r="P61" s="22">
        <v>46</v>
      </c>
      <c r="Q61" s="16" t="s">
        <v>143</v>
      </c>
      <c r="R61" s="21">
        <f>IF($Q$14=1,VLOOKUP($P61*15-15+$Q$10*3-3+$Q$8,Data!$A$11:$Q$1210,4+$Q$12),VLOOKUP($P61*15-15+$Q$10*3-3+$Q$8,Data!$A$1217:$Q$2416,4+$Q$12))</f>
        <v>14.594636490466595</v>
      </c>
      <c r="S61" s="27">
        <f t="shared" si="4"/>
        <v>14.595096490466595</v>
      </c>
      <c r="T61" s="28">
        <f t="shared" si="5"/>
        <v>31</v>
      </c>
      <c r="U61" s="16" t="str">
        <f t="shared" si="6"/>
        <v xml:space="preserve">Colac-Otway </v>
      </c>
      <c r="V61" s="27">
        <f t="shared" si="7"/>
        <v>13.383010432190758</v>
      </c>
      <c r="Z61" s="16" t="s">
        <v>152</v>
      </c>
    </row>
    <row r="62" spans="16:26" ht="9.85" customHeight="1" x14ac:dyDescent="0.45">
      <c r="P62" s="22">
        <v>47</v>
      </c>
      <c r="Q62" s="16" t="s">
        <v>144</v>
      </c>
      <c r="R62" s="21">
        <f>IF($Q$14=1,VLOOKUP($P62*15-15+$Q$10*3-3+$Q$8,Data!$A$11:$Q$1210,4+$Q$12),VLOOKUP($P62*15-15+$Q$10*3-3+$Q$8,Data!$A$1217:$Q$2416,4+$Q$12))</f>
        <v>14.027954256670903</v>
      </c>
      <c r="S62" s="27">
        <f t="shared" si="4"/>
        <v>14.028424256670903</v>
      </c>
      <c r="T62" s="28">
        <f t="shared" si="5"/>
        <v>40</v>
      </c>
      <c r="U62" s="16" t="str">
        <f t="shared" si="6"/>
        <v xml:space="preserve">Indigo </v>
      </c>
      <c r="V62" s="27">
        <f t="shared" si="7"/>
        <v>13.134404488650855</v>
      </c>
      <c r="Z62" s="16" t="s">
        <v>153</v>
      </c>
    </row>
    <row r="63" spans="16:26" ht="9.85" customHeight="1" x14ac:dyDescent="0.45">
      <c r="P63" s="22">
        <v>48</v>
      </c>
      <c r="Q63" s="16" t="s">
        <v>145</v>
      </c>
      <c r="R63" s="21">
        <f>IF($Q$14=1,VLOOKUP($P63*15-15+$Q$10*3-3+$Q$8,Data!$A$11:$Q$1210,4+$Q$12),VLOOKUP($P63*15-15+$Q$10*3-3+$Q$8,Data!$A$1217:$Q$2416,4+$Q$12))</f>
        <v>15.939649781113197</v>
      </c>
      <c r="S63" s="27">
        <f t="shared" si="4"/>
        <v>15.940129781113196</v>
      </c>
      <c r="T63" s="28">
        <f t="shared" si="5"/>
        <v>14</v>
      </c>
      <c r="U63" s="16" t="str">
        <f t="shared" si="6"/>
        <v xml:space="preserve">Macedon Ranges </v>
      </c>
      <c r="V63" s="27">
        <f t="shared" si="7"/>
        <v>12.749584026622296</v>
      </c>
      <c r="Z63" s="16" t="s">
        <v>154</v>
      </c>
    </row>
    <row r="64" spans="16:26" ht="9.85" customHeight="1" x14ac:dyDescent="0.45">
      <c r="P64" s="22">
        <v>49</v>
      </c>
      <c r="Q64" s="16" t="s">
        <v>146</v>
      </c>
      <c r="R64" s="21">
        <f>IF($Q$14=1,VLOOKUP($P64*15-15+$Q$10*3-3+$Q$8,Data!$A$11:$Q$1210,4+$Q$12),VLOOKUP($P64*15-15+$Q$10*3-3+$Q$8,Data!$A$1217:$Q$2416,4+$Q$12))</f>
        <v>7.1723603820669473</v>
      </c>
      <c r="S64" s="27">
        <f t="shared" si="4"/>
        <v>7.1728503820669474</v>
      </c>
      <c r="T64" s="28">
        <f t="shared" si="5"/>
        <v>78</v>
      </c>
      <c r="U64" s="16" t="str">
        <f t="shared" si="6"/>
        <v xml:space="preserve">Maribyrnong </v>
      </c>
      <c r="V64" s="27">
        <f t="shared" si="7"/>
        <v>12.748331054451862</v>
      </c>
      <c r="Z64" s="16" t="s">
        <v>155</v>
      </c>
    </row>
    <row r="65" spans="16:26" ht="9.85" customHeight="1" x14ac:dyDescent="0.45">
      <c r="P65" s="22">
        <v>50</v>
      </c>
      <c r="Q65" s="16" t="s">
        <v>147</v>
      </c>
      <c r="R65" s="21">
        <f>IF($Q$14=1,VLOOKUP($P65*15-15+$Q$10*3-3+$Q$8,Data!$A$11:$Q$1210,4+$Q$12),VLOOKUP($P65*15-15+$Q$10*3-3+$Q$8,Data!$A$1217:$Q$2416,4+$Q$12))</f>
        <v>10.785363748261585</v>
      </c>
      <c r="S65" s="27">
        <f t="shared" si="4"/>
        <v>10.785863748261585</v>
      </c>
      <c r="T65" s="28">
        <f t="shared" si="5"/>
        <v>59</v>
      </c>
      <c r="U65" s="16" t="str">
        <f t="shared" si="6"/>
        <v xml:space="preserve">Cardinia </v>
      </c>
      <c r="V65" s="27">
        <f t="shared" si="7"/>
        <v>12.675151494105187</v>
      </c>
      <c r="Z65" s="16" t="s">
        <v>156</v>
      </c>
    </row>
    <row r="66" spans="16:26" ht="9.85" customHeight="1" x14ac:dyDescent="0.45">
      <c r="P66" s="22">
        <v>51</v>
      </c>
      <c r="Q66" s="16" t="s">
        <v>148</v>
      </c>
      <c r="R66" s="21">
        <f>IF($Q$14=1,VLOOKUP($P66*15-15+$Q$10*3-3+$Q$8,Data!$A$11:$Q$1210,4+$Q$12),VLOOKUP($P66*15-15+$Q$10*3-3+$Q$8,Data!$A$1217:$Q$2416,4+$Q$12))</f>
        <v>14.192693963138728</v>
      </c>
      <c r="S66" s="27">
        <f t="shared" si="4"/>
        <v>14.193203963138728</v>
      </c>
      <c r="T66" s="28">
        <f t="shared" si="5"/>
        <v>38</v>
      </c>
      <c r="U66" s="16" t="str">
        <f t="shared" si="6"/>
        <v xml:space="preserve">Maroondah </v>
      </c>
      <c r="V66" s="27">
        <f t="shared" si="7"/>
        <v>12.530862050978891</v>
      </c>
      <c r="Z66" s="16" t="s">
        <v>157</v>
      </c>
    </row>
    <row r="67" spans="16:26" ht="9.85" customHeight="1" x14ac:dyDescent="0.45">
      <c r="P67" s="22">
        <v>52</v>
      </c>
      <c r="Q67" s="16" t="s">
        <v>149</v>
      </c>
      <c r="R67" s="21">
        <f>IF($Q$14=1,VLOOKUP($P67*15-15+$Q$10*3-3+$Q$8,Data!$A$11:$Q$1210,4+$Q$12),VLOOKUP($P67*15-15+$Q$10*3-3+$Q$8,Data!$A$1217:$Q$2416,4+$Q$12))</f>
        <v>14.30497914467013</v>
      </c>
      <c r="S67" s="27">
        <f t="shared" si="4"/>
        <v>14.305499144670129</v>
      </c>
      <c r="T67" s="28">
        <f t="shared" si="5"/>
        <v>37</v>
      </c>
      <c r="U67" s="16" t="str">
        <f t="shared" si="6"/>
        <v xml:space="preserve">Port Phillip </v>
      </c>
      <c r="V67" s="27">
        <f t="shared" si="7"/>
        <v>12.212420834948947</v>
      </c>
      <c r="Z67" s="16" t="s">
        <v>158</v>
      </c>
    </row>
    <row r="68" spans="16:26" ht="9.85" customHeight="1" x14ac:dyDescent="0.45">
      <c r="P68" s="22">
        <v>53</v>
      </c>
      <c r="Q68" s="16" t="s">
        <v>150</v>
      </c>
      <c r="R68" s="21">
        <f>IF($Q$14=1,VLOOKUP($P68*15-15+$Q$10*3-3+$Q$8,Data!$A$11:$Q$1210,4+$Q$12),VLOOKUP($P68*15-15+$Q$10*3-3+$Q$8,Data!$A$1217:$Q$2416,4+$Q$12))</f>
        <v>13.771731124668213</v>
      </c>
      <c r="S68" s="27">
        <f t="shared" si="4"/>
        <v>13.772261124668212</v>
      </c>
      <c r="T68" s="28">
        <f t="shared" si="5"/>
        <v>44</v>
      </c>
      <c r="U68" s="16" t="str">
        <f t="shared" si="6"/>
        <v xml:space="preserve">Alpine </v>
      </c>
      <c r="V68" s="27">
        <f t="shared" si="7"/>
        <v>12.202826267664173</v>
      </c>
      <c r="Z68" s="16" t="s">
        <v>159</v>
      </c>
    </row>
    <row r="69" spans="16:26" ht="9.85" customHeight="1" x14ac:dyDescent="0.45">
      <c r="P69" s="22">
        <v>54</v>
      </c>
      <c r="Q69" s="16" t="s">
        <v>151</v>
      </c>
      <c r="R69" s="21">
        <f>IF($Q$14=1,VLOOKUP($P69*15-15+$Q$10*3-3+$Q$8,Data!$A$11:$Q$1210,4+$Q$12),VLOOKUP($P69*15-15+$Q$10*3-3+$Q$8,Data!$A$1217:$Q$2416,4+$Q$12))</f>
        <v>17.11455249373719</v>
      </c>
      <c r="S69" s="27">
        <f t="shared" si="4"/>
        <v>17.11509249373719</v>
      </c>
      <c r="T69" s="28">
        <f t="shared" si="5"/>
        <v>9</v>
      </c>
      <c r="U69" s="16" t="str">
        <f t="shared" si="6"/>
        <v xml:space="preserve">Banyule </v>
      </c>
      <c r="V69" s="27">
        <f t="shared" si="7"/>
        <v>12.017751858497821</v>
      </c>
      <c r="Z69" s="16" t="s">
        <v>160</v>
      </c>
    </row>
    <row r="70" spans="16:26" ht="9.85" customHeight="1" x14ac:dyDescent="0.45">
      <c r="P70" s="22">
        <v>55</v>
      </c>
      <c r="Q70" s="16" t="s">
        <v>152</v>
      </c>
      <c r="R70" s="21">
        <f>IF($Q$14=1,VLOOKUP($P70*15-15+$Q$10*3-3+$Q$8,Data!$A$11:$Q$1210,4+$Q$12),VLOOKUP($P70*15-15+$Q$10*3-3+$Q$8,Data!$A$1217:$Q$2416,4+$Q$12))</f>
        <v>11.879021879021879</v>
      </c>
      <c r="S70" s="27">
        <f t="shared" si="4"/>
        <v>11.87957187902188</v>
      </c>
      <c r="T70" s="28">
        <f t="shared" si="5"/>
        <v>56</v>
      </c>
      <c r="U70" s="16" t="str">
        <f t="shared" si="6"/>
        <v xml:space="preserve">Mansfield </v>
      </c>
      <c r="V70" s="27">
        <f t="shared" si="7"/>
        <v>11.946400181694299</v>
      </c>
      <c r="Z70" s="16" t="s">
        <v>161</v>
      </c>
    </row>
    <row r="71" spans="16:26" ht="9.85" customHeight="1" x14ac:dyDescent="0.45">
      <c r="P71" s="22">
        <v>56</v>
      </c>
      <c r="Q71" s="16" t="s">
        <v>153</v>
      </c>
      <c r="R71" s="21">
        <f>IF($Q$14=1,VLOOKUP($P71*15-15+$Q$10*3-3+$Q$8,Data!$A$11:$Q$1210,4+$Q$12),VLOOKUP($P71*15-15+$Q$10*3-3+$Q$8,Data!$A$1217:$Q$2416,4+$Q$12))</f>
        <v>14.679976512037582</v>
      </c>
      <c r="S71" s="27">
        <f t="shared" si="4"/>
        <v>14.680536512037582</v>
      </c>
      <c r="T71" s="28">
        <f t="shared" si="5"/>
        <v>27</v>
      </c>
      <c r="U71" s="16" t="str">
        <f t="shared" si="6"/>
        <v xml:space="preserve">Moyne </v>
      </c>
      <c r="V71" s="27">
        <f t="shared" si="7"/>
        <v>11.879021879021879</v>
      </c>
      <c r="Z71" s="16" t="s">
        <v>162</v>
      </c>
    </row>
    <row r="72" spans="16:26" ht="9.85" customHeight="1" x14ac:dyDescent="0.45">
      <c r="P72" s="22">
        <v>57</v>
      </c>
      <c r="Q72" s="16" t="s">
        <v>154</v>
      </c>
      <c r="R72" s="21">
        <f>IF($Q$14=1,VLOOKUP($P72*15-15+$Q$10*3-3+$Q$8,Data!$A$11:$Q$1210,4+$Q$12),VLOOKUP($P72*15-15+$Q$10*3-3+$Q$8,Data!$A$1217:$Q$2416,4+$Q$12))</f>
        <v>10.574750286556412</v>
      </c>
      <c r="S72" s="27">
        <f t="shared" si="4"/>
        <v>10.575320286556412</v>
      </c>
      <c r="T72" s="28">
        <f t="shared" si="5"/>
        <v>61</v>
      </c>
      <c r="U72" s="16" t="str">
        <f t="shared" si="6"/>
        <v xml:space="preserve">Hobsons Bay </v>
      </c>
      <c r="V72" s="27">
        <f t="shared" si="7"/>
        <v>11.021042105487117</v>
      </c>
      <c r="Z72" s="16" t="s">
        <v>163</v>
      </c>
    </row>
    <row r="73" spans="16:26" ht="9.85" customHeight="1" x14ac:dyDescent="0.45">
      <c r="P73" s="22">
        <v>58</v>
      </c>
      <c r="Q73" s="16" t="s">
        <v>155</v>
      </c>
      <c r="R73" s="21">
        <f>IF($Q$14=1,VLOOKUP($P73*15-15+$Q$10*3-3+$Q$8,Data!$A$11:$Q$1210,4+$Q$12),VLOOKUP($P73*15-15+$Q$10*3-3+$Q$8,Data!$A$1217:$Q$2416,4+$Q$12))</f>
        <v>16.409861325115564</v>
      </c>
      <c r="S73" s="27">
        <f t="shared" si="4"/>
        <v>16.410441325115563</v>
      </c>
      <c r="T73" s="28">
        <f t="shared" si="5"/>
        <v>11</v>
      </c>
      <c r="U73" s="16" t="str">
        <f t="shared" si="6"/>
        <v xml:space="preserve">Knox </v>
      </c>
      <c r="V73" s="27">
        <f t="shared" si="7"/>
        <v>10.984474108918944</v>
      </c>
      <c r="Z73" s="16" t="s">
        <v>164</v>
      </c>
    </row>
    <row r="74" spans="16:26" ht="9.85" customHeight="1" x14ac:dyDescent="0.45">
      <c r="P74" s="22">
        <v>59</v>
      </c>
      <c r="Q74" s="16" t="s">
        <v>156</v>
      </c>
      <c r="R74" s="21">
        <f>IF($Q$14=1,VLOOKUP($P74*15-15+$Q$10*3-3+$Q$8,Data!$A$11:$Q$1210,4+$Q$12),VLOOKUP($P74*15-15+$Q$10*3-3+$Q$8,Data!$A$1217:$Q$2416,4+$Q$12))</f>
        <v>12.212420834948947</v>
      </c>
      <c r="S74" s="27">
        <f t="shared" si="4"/>
        <v>12.213010834948948</v>
      </c>
      <c r="T74" s="28">
        <f t="shared" si="5"/>
        <v>52</v>
      </c>
      <c r="U74" s="16" t="str">
        <f t="shared" si="6"/>
        <v xml:space="preserve">Moonee Valley </v>
      </c>
      <c r="V74" s="27">
        <f t="shared" si="7"/>
        <v>10.785363748261585</v>
      </c>
      <c r="Z74" s="16" t="s">
        <v>165</v>
      </c>
    </row>
    <row r="75" spans="16:26" ht="9.85" customHeight="1" x14ac:dyDescent="0.45">
      <c r="P75" s="22">
        <v>60</v>
      </c>
      <c r="Q75" s="16" t="s">
        <v>157</v>
      </c>
      <c r="R75" s="21">
        <f>IF($Q$14=1,VLOOKUP($P75*15-15+$Q$10*3-3+$Q$8,Data!$A$11:$Q$1210,4+$Q$12),VLOOKUP($P75*15-15+$Q$10*3-3+$Q$8,Data!$A$1217:$Q$2416,4+$Q$12))</f>
        <v>17.403574788334904</v>
      </c>
      <c r="S75" s="27">
        <f t="shared" si="4"/>
        <v>17.404174788334903</v>
      </c>
      <c r="T75" s="28">
        <f t="shared" si="5"/>
        <v>7</v>
      </c>
      <c r="U75" s="16" t="str">
        <f t="shared" si="6"/>
        <v xml:space="preserve">Swan Hill </v>
      </c>
      <c r="V75" s="27">
        <f t="shared" si="7"/>
        <v>10.649055824992262</v>
      </c>
      <c r="Z75" s="16" t="s">
        <v>166</v>
      </c>
    </row>
    <row r="76" spans="16:26" ht="9.85" customHeight="1" x14ac:dyDescent="0.45">
      <c r="P76" s="22">
        <v>61</v>
      </c>
      <c r="Q76" s="16" t="s">
        <v>158</v>
      </c>
      <c r="R76" s="21">
        <f>IF($Q$14=1,VLOOKUP($P76*15-15+$Q$10*3-3+$Q$8,Data!$A$11:$Q$1210,4+$Q$12),VLOOKUP($P76*15-15+$Q$10*3-3+$Q$8,Data!$A$1217:$Q$2416,4+$Q$12))</f>
        <v>10.365853658536585</v>
      </c>
      <c r="S76" s="27">
        <f t="shared" si="4"/>
        <v>10.366463658536585</v>
      </c>
      <c r="T76" s="28">
        <f t="shared" si="5"/>
        <v>63</v>
      </c>
      <c r="U76" s="16" t="str">
        <f t="shared" si="6"/>
        <v xml:space="preserve">Nillumbik </v>
      </c>
      <c r="V76" s="27">
        <f t="shared" si="7"/>
        <v>10.574750286556412</v>
      </c>
      <c r="Z76" s="16" t="s">
        <v>167</v>
      </c>
    </row>
    <row r="77" spans="16:26" ht="9.85" customHeight="1" x14ac:dyDescent="0.45">
      <c r="P77" s="22">
        <v>62</v>
      </c>
      <c r="Q77" s="16" t="s">
        <v>159</v>
      </c>
      <c r="R77" s="21">
        <f>IF($Q$14=1,VLOOKUP($P77*15-15+$Q$10*3-3+$Q$8,Data!$A$11:$Q$1210,4+$Q$12),VLOOKUP($P77*15-15+$Q$10*3-3+$Q$8,Data!$A$1217:$Q$2416,4+$Q$12))</f>
        <v>14.023976475910427</v>
      </c>
      <c r="S77" s="27">
        <f t="shared" si="4"/>
        <v>14.024596475910426</v>
      </c>
      <c r="T77" s="28">
        <f t="shared" si="5"/>
        <v>41</v>
      </c>
      <c r="U77" s="16" t="str">
        <f t="shared" si="6"/>
        <v xml:space="preserve">Stonnington </v>
      </c>
      <c r="V77" s="27">
        <f t="shared" si="7"/>
        <v>10.489921515748712</v>
      </c>
      <c r="Z77" s="16" t="s">
        <v>168</v>
      </c>
    </row>
    <row r="78" spans="16:26" ht="9.85" customHeight="1" x14ac:dyDescent="0.45">
      <c r="P78" s="22">
        <v>63</v>
      </c>
      <c r="Q78" s="16" t="s">
        <v>160</v>
      </c>
      <c r="R78" s="21">
        <f>IF($Q$14=1,VLOOKUP($P78*15-15+$Q$10*3-3+$Q$8,Data!$A$11:$Q$1210,4+$Q$12),VLOOKUP($P78*15-15+$Q$10*3-3+$Q$8,Data!$A$1217:$Q$2416,4+$Q$12))</f>
        <v>14.184100418410042</v>
      </c>
      <c r="S78" s="27">
        <f t="shared" si="4"/>
        <v>14.184730418410041</v>
      </c>
      <c r="T78" s="28">
        <f t="shared" si="5"/>
        <v>39</v>
      </c>
      <c r="U78" s="16" t="str">
        <f t="shared" si="6"/>
        <v xml:space="preserve">Queenscliffe </v>
      </c>
      <c r="V78" s="27">
        <f t="shared" si="7"/>
        <v>10.365853658536585</v>
      </c>
      <c r="Z78" s="16" t="s">
        <v>169</v>
      </c>
    </row>
    <row r="79" spans="16:26" ht="9.85" customHeight="1" x14ac:dyDescent="0.45">
      <c r="P79" s="22">
        <v>64</v>
      </c>
      <c r="Q79" s="16" t="s">
        <v>161</v>
      </c>
      <c r="R79" s="21">
        <f>IF($Q$14=1,VLOOKUP($P79*15-15+$Q$10*3-3+$Q$8,Data!$A$11:$Q$1210,4+$Q$12),VLOOKUP($P79*15-15+$Q$10*3-3+$Q$8,Data!$A$1217:$Q$2416,4+$Q$12))</f>
        <v>10.489921515748712</v>
      </c>
      <c r="S79" s="27">
        <f t="shared" si="4"/>
        <v>10.490561515748713</v>
      </c>
      <c r="T79" s="28">
        <f t="shared" si="5"/>
        <v>62</v>
      </c>
      <c r="U79" s="16" t="str">
        <f t="shared" si="6"/>
        <v xml:space="preserve">Kingston </v>
      </c>
      <c r="V79" s="27">
        <f t="shared" si="7"/>
        <v>10.34794396746498</v>
      </c>
      <c r="Z79" s="16" t="s">
        <v>170</v>
      </c>
    </row>
    <row r="80" spans="16:26" ht="9.85" customHeight="1" x14ac:dyDescent="0.45">
      <c r="P80" s="22">
        <v>65</v>
      </c>
      <c r="Q80" s="16" t="s">
        <v>162</v>
      </c>
      <c r="R80" s="21">
        <f>IF($Q$14=1,VLOOKUP($P80*15-15+$Q$10*3-3+$Q$8,Data!$A$11:$Q$1210,4+$Q$12),VLOOKUP($P80*15-15+$Q$10*3-3+$Q$8,Data!$A$1217:$Q$2416,4+$Q$12))</f>
        <v>14.336993243243242</v>
      </c>
      <c r="S80" s="27">
        <f t="shared" si="4"/>
        <v>14.337643243243242</v>
      </c>
      <c r="T80" s="28">
        <f t="shared" si="5"/>
        <v>36</v>
      </c>
      <c r="U80" s="16" t="str">
        <f t="shared" si="6"/>
        <v xml:space="preserve">Surf Coast </v>
      </c>
      <c r="V80" s="27">
        <f t="shared" si="7"/>
        <v>10.270331410473927</v>
      </c>
      <c r="Z80" s="16" t="s">
        <v>171</v>
      </c>
    </row>
    <row r="81" spans="16:26" ht="9.85" customHeight="1" x14ac:dyDescent="0.45">
      <c r="P81" s="22">
        <v>66</v>
      </c>
      <c r="Q81" s="16" t="s">
        <v>163</v>
      </c>
      <c r="R81" s="21">
        <f>IF($Q$14=1,VLOOKUP($P81*15-15+$Q$10*3-3+$Q$8,Data!$A$11:$Q$1210,4+$Q$12),VLOOKUP($P81*15-15+$Q$10*3-3+$Q$8,Data!$A$1217:$Q$2416,4+$Q$12))</f>
        <v>10.270331410473927</v>
      </c>
      <c r="S81" s="27">
        <f t="shared" ref="S81:S95" si="8">R81+0.00001*P81</f>
        <v>10.270991410473927</v>
      </c>
      <c r="T81" s="28">
        <f t="shared" ref="T81:T94" si="9">RANK(S81,S$16:S$94)</f>
        <v>65</v>
      </c>
      <c r="U81" s="16" t="str">
        <f t="shared" ref="U81:U94" si="10">VLOOKUP(MATCH($P81,T$16:T$94,0),$P$16:$R$94,2)</f>
        <v xml:space="preserve">Melton </v>
      </c>
      <c r="V81" s="27">
        <f t="shared" ref="V81:V94" si="11">VLOOKUP(MATCH($P81,T$16:T$94,0),$P$16:$R$94,3)</f>
        <v>9.8267943239723063</v>
      </c>
      <c r="Z81" s="16" t="s">
        <v>172</v>
      </c>
    </row>
    <row r="82" spans="16:26" ht="9.85" customHeight="1" x14ac:dyDescent="0.45">
      <c r="P82" s="22">
        <v>67</v>
      </c>
      <c r="Q82" s="16" t="s">
        <v>164</v>
      </c>
      <c r="R82" s="21">
        <f>IF($Q$14=1,VLOOKUP($P82*15-15+$Q$10*3-3+$Q$8,Data!$A$11:$Q$1210,4+$Q$12),VLOOKUP($P82*15-15+$Q$10*3-3+$Q$8,Data!$A$1217:$Q$2416,4+$Q$12))</f>
        <v>10.649055824992262</v>
      </c>
      <c r="S82" s="27">
        <f t="shared" si="8"/>
        <v>10.649725824992261</v>
      </c>
      <c r="T82" s="28">
        <f t="shared" si="9"/>
        <v>60</v>
      </c>
      <c r="U82" s="16" t="str">
        <f t="shared" si="10"/>
        <v xml:space="preserve">Glen Eira </v>
      </c>
      <c r="V82" s="27">
        <f t="shared" si="11"/>
        <v>9.7129405610409982</v>
      </c>
      <c r="Z82" s="16" t="s">
        <v>173</v>
      </c>
    </row>
    <row r="83" spans="16:26" ht="9.85" customHeight="1" x14ac:dyDescent="0.45">
      <c r="P83" s="22">
        <v>68</v>
      </c>
      <c r="Q83" s="16" t="s">
        <v>165</v>
      </c>
      <c r="R83" s="21">
        <f>IF($Q$14=1,VLOOKUP($P83*15-15+$Q$10*3-3+$Q$8,Data!$A$11:$Q$1210,4+$Q$12),VLOOKUP($P83*15-15+$Q$10*3-3+$Q$8,Data!$A$1217:$Q$2416,4+$Q$12))</f>
        <v>15.097822074566261</v>
      </c>
      <c r="S83" s="27">
        <f t="shared" si="8"/>
        <v>15.098502074566261</v>
      </c>
      <c r="T83" s="28">
        <f t="shared" si="9"/>
        <v>23</v>
      </c>
      <c r="U83" s="16" t="str">
        <f t="shared" si="10"/>
        <v xml:space="preserve">Whittlesea </v>
      </c>
      <c r="V83" s="27">
        <f t="shared" si="11"/>
        <v>9.6779228888079505</v>
      </c>
      <c r="Z83" s="16" t="s">
        <v>174</v>
      </c>
    </row>
    <row r="84" spans="16:26" ht="9.85" customHeight="1" x14ac:dyDescent="0.45">
      <c r="P84" s="22">
        <v>69</v>
      </c>
      <c r="Q84" s="16" t="s">
        <v>166</v>
      </c>
      <c r="R84" s="21">
        <f>IF($Q$14=1,VLOOKUP($P84*15-15+$Q$10*3-3+$Q$8,Data!$A$11:$Q$1210,4+$Q$12),VLOOKUP($P84*15-15+$Q$10*3-3+$Q$8,Data!$A$1217:$Q$2416,4+$Q$12))</f>
        <v>15.445799560639346</v>
      </c>
      <c r="S84" s="27">
        <f t="shared" si="8"/>
        <v>15.446489560639346</v>
      </c>
      <c r="T84" s="28">
        <f t="shared" si="9"/>
        <v>20</v>
      </c>
      <c r="U84" s="16" t="str">
        <f t="shared" si="10"/>
        <v xml:space="preserve">Hume </v>
      </c>
      <c r="V84" s="27">
        <f t="shared" si="11"/>
        <v>9.5184649407226338</v>
      </c>
      <c r="Z84" s="16" t="s">
        <v>175</v>
      </c>
    </row>
    <row r="85" spans="16:26" ht="9.85" customHeight="1" x14ac:dyDescent="0.45">
      <c r="P85" s="22">
        <v>70</v>
      </c>
      <c r="Q85" s="16" t="s">
        <v>167</v>
      </c>
      <c r="R85" s="21">
        <f>IF($Q$14=1,VLOOKUP($P85*15-15+$Q$10*3-3+$Q$8,Data!$A$11:$Q$1210,4+$Q$12),VLOOKUP($P85*15-15+$Q$10*3-3+$Q$8,Data!$A$1217:$Q$2416,4+$Q$12))</f>
        <v>14.730912875772976</v>
      </c>
      <c r="S85" s="27">
        <f t="shared" si="8"/>
        <v>14.731612875772976</v>
      </c>
      <c r="T85" s="28">
        <f t="shared" si="9"/>
        <v>25</v>
      </c>
      <c r="U85" s="16" t="str">
        <f t="shared" si="10"/>
        <v xml:space="preserve">Casey </v>
      </c>
      <c r="V85" s="27">
        <f t="shared" si="11"/>
        <v>9.3777518492426903</v>
      </c>
      <c r="Z85" s="16" t="s">
        <v>176</v>
      </c>
    </row>
    <row r="86" spans="16:26" ht="9.85" customHeight="1" x14ac:dyDescent="0.45">
      <c r="P86" s="22">
        <v>71</v>
      </c>
      <c r="Q86" s="16" t="s">
        <v>168</v>
      </c>
      <c r="R86" s="21">
        <f>IF($Q$14=1,VLOOKUP($P86*15-15+$Q$10*3-3+$Q$8,Data!$A$11:$Q$1210,4+$Q$12),VLOOKUP($P86*15-15+$Q$10*3-3+$Q$8,Data!$A$1217:$Q$2416,4+$Q$12))</f>
        <v>15.153200525836787</v>
      </c>
      <c r="S86" s="27">
        <f t="shared" si="8"/>
        <v>15.153910525836787</v>
      </c>
      <c r="T86" s="28">
        <f t="shared" si="9"/>
        <v>22</v>
      </c>
      <c r="U86" s="16" t="str">
        <f t="shared" si="10"/>
        <v xml:space="preserve">Melbourne </v>
      </c>
      <c r="V86" s="27">
        <f t="shared" si="11"/>
        <v>9.2194653252698799</v>
      </c>
      <c r="Z86" s="16" t="s">
        <v>177</v>
      </c>
    </row>
    <row r="87" spans="16:26" ht="9.85" customHeight="1" x14ac:dyDescent="0.45">
      <c r="P87" s="22">
        <v>72</v>
      </c>
      <c r="Q87" s="16" t="s">
        <v>169</v>
      </c>
      <c r="R87" s="21">
        <f>IF($Q$14=1,VLOOKUP($P87*15-15+$Q$10*3-3+$Q$8,Data!$A$11:$Q$1210,4+$Q$12),VLOOKUP($P87*15-15+$Q$10*3-3+$Q$8,Data!$A$1217:$Q$2416,4+$Q$12))</f>
        <v>13.438735177865613</v>
      </c>
      <c r="S87" s="27">
        <f t="shared" si="8"/>
        <v>13.439455177865613</v>
      </c>
      <c r="T87" s="28">
        <f t="shared" si="9"/>
        <v>45</v>
      </c>
      <c r="U87" s="16" t="str">
        <f t="shared" si="10"/>
        <v xml:space="preserve">Bayside </v>
      </c>
      <c r="V87" s="27">
        <f t="shared" si="11"/>
        <v>8.73479267075734</v>
      </c>
    </row>
    <row r="88" spans="16:26" ht="9.85" customHeight="1" x14ac:dyDescent="0.45">
      <c r="P88" s="22">
        <v>73</v>
      </c>
      <c r="Q88" s="16" t="s">
        <v>170</v>
      </c>
      <c r="R88" s="21">
        <f>IF($Q$14=1,VLOOKUP($P88*15-15+$Q$10*3-3+$Q$8,Data!$A$11:$Q$1210,4+$Q$12),VLOOKUP($P88*15-15+$Q$10*3-3+$Q$8,Data!$A$1217:$Q$2416,4+$Q$12))</f>
        <v>8.7005392995085327</v>
      </c>
      <c r="S88" s="27">
        <f t="shared" si="8"/>
        <v>8.7012692995085335</v>
      </c>
      <c r="T88" s="28">
        <f t="shared" si="9"/>
        <v>73</v>
      </c>
      <c r="U88" s="16" t="str">
        <f t="shared" si="10"/>
        <v xml:space="preserve">Whitehorse </v>
      </c>
      <c r="V88" s="27">
        <f t="shared" si="11"/>
        <v>8.7005392995085327</v>
      </c>
      <c r="Z88" s="8"/>
    </row>
    <row r="89" spans="16:26" ht="9.85" customHeight="1" x14ac:dyDescent="0.45">
      <c r="P89" s="22">
        <v>74</v>
      </c>
      <c r="Q89" s="16" t="s">
        <v>171</v>
      </c>
      <c r="R89" s="21">
        <f>IF($Q$14=1,VLOOKUP($P89*15-15+$Q$10*3-3+$Q$8,Data!$A$11:$Q$1210,4+$Q$12),VLOOKUP($P89*15-15+$Q$10*3-3+$Q$8,Data!$A$1217:$Q$2416,4+$Q$12))</f>
        <v>9.6779228888079505</v>
      </c>
      <c r="S89" s="27">
        <f t="shared" si="8"/>
        <v>9.6786628888079509</v>
      </c>
      <c r="T89" s="28">
        <f t="shared" si="9"/>
        <v>68</v>
      </c>
      <c r="U89" s="16" t="str">
        <f t="shared" si="10"/>
        <v xml:space="preserve">Boroondara </v>
      </c>
      <c r="V89" s="27">
        <f t="shared" si="11"/>
        <v>8.6140714487190486</v>
      </c>
    </row>
    <row r="90" spans="16:26" ht="9.85" customHeight="1" x14ac:dyDescent="0.45">
      <c r="P90" s="22">
        <v>75</v>
      </c>
      <c r="Q90" s="16" t="s">
        <v>172</v>
      </c>
      <c r="R90" s="21">
        <f>IF($Q$14=1,VLOOKUP($P90*15-15+$Q$10*3-3+$Q$8,Data!$A$11:$Q$1210,4+$Q$12),VLOOKUP($P90*15-15+$Q$10*3-3+$Q$8,Data!$A$1217:$Q$2416,4+$Q$12))</f>
        <v>17.993774475348932</v>
      </c>
      <c r="S90" s="27">
        <f t="shared" si="8"/>
        <v>17.994524475348932</v>
      </c>
      <c r="T90" s="28">
        <f t="shared" si="9"/>
        <v>3</v>
      </c>
      <c r="U90" s="16" t="str">
        <f t="shared" si="10"/>
        <v xml:space="preserve">Brimbank </v>
      </c>
      <c r="V90" s="27">
        <f t="shared" si="11"/>
        <v>7.9549262734584447</v>
      </c>
    </row>
    <row r="91" spans="16:26" ht="9.85" customHeight="1" x14ac:dyDescent="0.45">
      <c r="P91" s="22">
        <v>76</v>
      </c>
      <c r="Q91" s="16" t="s">
        <v>173</v>
      </c>
      <c r="R91" s="21">
        <f>IF($Q$14=1,VLOOKUP($P91*15-15+$Q$10*3-3+$Q$8,Data!$A$11:$Q$1210,4+$Q$12),VLOOKUP($P91*15-15+$Q$10*3-3+$Q$8,Data!$A$1217:$Q$2416,4+$Q$12))</f>
        <v>7.463697188291925</v>
      </c>
      <c r="S91" s="27">
        <f t="shared" si="8"/>
        <v>7.4644571882919246</v>
      </c>
      <c r="T91" s="28">
        <f t="shared" si="9"/>
        <v>77</v>
      </c>
      <c r="U91" s="16" t="str">
        <f t="shared" si="10"/>
        <v xml:space="preserve">Greater Dandenong </v>
      </c>
      <c r="V91" s="27">
        <f t="shared" si="11"/>
        <v>7.5498647521298379</v>
      </c>
    </row>
    <row r="92" spans="16:26" ht="9.85" customHeight="1" x14ac:dyDescent="0.45">
      <c r="P92" s="22">
        <v>77</v>
      </c>
      <c r="Q92" s="16" t="s">
        <v>174</v>
      </c>
      <c r="R92" s="21">
        <f>IF($Q$14=1,VLOOKUP($P92*15-15+$Q$10*3-3+$Q$8,Data!$A$11:$Q$1210,4+$Q$12),VLOOKUP($P92*15-15+$Q$10*3-3+$Q$8,Data!$A$1217:$Q$2416,4+$Q$12))</f>
        <v>14.548750577613479</v>
      </c>
      <c r="S92" s="27">
        <f t="shared" si="8"/>
        <v>14.549520577613478</v>
      </c>
      <c r="T92" s="28">
        <f t="shared" si="9"/>
        <v>32</v>
      </c>
      <c r="U92" s="16" t="str">
        <f t="shared" si="10"/>
        <v xml:space="preserve">Wyndham </v>
      </c>
      <c r="V92" s="27">
        <f t="shared" si="11"/>
        <v>7.463697188291925</v>
      </c>
    </row>
    <row r="93" spans="16:26" ht="9.85" customHeight="1" x14ac:dyDescent="0.45">
      <c r="P93" s="22">
        <v>78</v>
      </c>
      <c r="Q93" s="16" t="s">
        <v>175</v>
      </c>
      <c r="R93" s="21">
        <f>IF($Q$14=1,VLOOKUP($P93*15-15+$Q$10*3-3+$Q$8,Data!$A$11:$Q$1210,4+$Q$12),VLOOKUP($P93*15-15+$Q$10*3-3+$Q$8,Data!$A$1217:$Q$2416,4+$Q$12))</f>
        <v>13.969259185962136</v>
      </c>
      <c r="S93" s="27">
        <f t="shared" si="8"/>
        <v>13.970039185962136</v>
      </c>
      <c r="T93" s="28">
        <f t="shared" si="9"/>
        <v>42</v>
      </c>
      <c r="U93" s="16" t="str">
        <f t="shared" si="10"/>
        <v xml:space="preserve">Monash </v>
      </c>
      <c r="V93" s="27">
        <f t="shared" si="11"/>
        <v>7.1723603820669473</v>
      </c>
    </row>
    <row r="94" spans="16:26" ht="9.85" customHeight="1" x14ac:dyDescent="0.45">
      <c r="P94" s="22">
        <v>79</v>
      </c>
      <c r="Q94" s="16" t="s">
        <v>176</v>
      </c>
      <c r="R94" s="21">
        <f>IF($Q$14=1,VLOOKUP($P94*15-15+$Q$10*3-3+$Q$8,Data!$A$11:$Q$1210,4+$Q$12),VLOOKUP($P94*15-15+$Q$10*3-3+$Q$8,Data!$A$1217:$Q$2416,4+$Q$12))</f>
        <v>17.779390420899855</v>
      </c>
      <c r="S94" s="27">
        <f t="shared" si="8"/>
        <v>17.780180420899853</v>
      </c>
      <c r="T94" s="28">
        <f t="shared" si="9"/>
        <v>5</v>
      </c>
      <c r="U94" s="16" t="str">
        <f t="shared" si="10"/>
        <v xml:space="preserve">Manningham </v>
      </c>
      <c r="V94" s="27">
        <f t="shared" si="11"/>
        <v>6.7824199674443832</v>
      </c>
    </row>
    <row r="95" spans="16:26" x14ac:dyDescent="0.45">
      <c r="P95" s="22">
        <v>80</v>
      </c>
      <c r="Q95" s="16" t="s">
        <v>177</v>
      </c>
      <c r="R95" s="21">
        <f>IF($Q$14=1,VLOOKUP($P95*15-15+$Q$10*3-3+$Q$8,Data!$A$11:$Q$1210,4+$Q$12),VLOOKUP($P95*15-15+$Q$10*3-3+$Q$8,Data!$A$1217:$Q$2416,4+$Q$12))</f>
        <v>11.610065051557649</v>
      </c>
      <c r="S95" s="27">
        <f t="shared" si="8"/>
        <v>11.610865051557649</v>
      </c>
      <c r="T95" s="10"/>
      <c r="U95" s="10"/>
      <c r="V95" s="10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A9517170</value>
    </field>
    <field name="Objective-Title">
      <value order="0">Chronic conditions by municipality</value>
    </field>
    <field name="Objective-Description">
      <value order="0"/>
    </field>
    <field name="Objective-CreationStamp">
      <value order="0">2023-02-09T22:07:29Z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2023-02-09T22:40:19Z</value>
    </field>
    <field name="Objective-ModificationStamp">
      <value order="0">2023-07-10T02:04:05Z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2022-10-02T05:42:15Z</cp:lastPrinted>
  <dcterms:created xsi:type="dcterms:W3CDTF">2022-10-01T12:01:25Z</dcterms:created>
  <dcterms:modified xsi:type="dcterms:W3CDTF">2023-02-09T08:54:51Z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A9517170</vt:lpwstr>
  </property>
  <property fmtid="{D5CDD505-2E9C-101B-9397-08002B2CF9AE}" pid="4" name="Objective-Title">
    <vt:lpwstr>Chronic conditions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2023-02-09T22:40:19Z</vt:filetime>
  </property>
  <property fmtid="{D5CDD505-2E9C-101B-9397-08002B2CF9AE}" pid="10" name="Objective-ModificationStamp">
    <vt:filetime>2023-07-10T02:04:05Z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